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heshiftpr0ject.sharepoint.com/sites/TSP/Projets/Programme Industrie/3 - Projets/2024 - Texstyle &amp; Cuir/6 - RI/1 - Rédaction/3 - Autres documents à mettre en ligne, versions au propre/"/>
    </mc:Choice>
  </mc:AlternateContent>
  <xr:revisionPtr revIDLastSave="472" documentId="13_ncr:1_{EEE3897C-B689-468F-BA48-B665761079D7}" xr6:coauthVersionLast="47" xr6:coauthVersionMax="47" xr10:uidLastSave="{C0196F69-0F0E-4691-B572-D3F8644B7EFF}"/>
  <bookViews>
    <workbookView xWindow="-110" yWindow="-110" windowWidth="19420" windowHeight="11500" xr2:uid="{00000000-000D-0000-FFFF-FFFF00000000}"/>
  </bookViews>
  <sheets>
    <sheet name="Lisez-moi" sheetId="8" r:id="rId1"/>
    <sheet name="Résultats" sheetId="9" r:id="rId2"/>
    <sheet name="Consommations produits finis" sheetId="3" r:id="rId3"/>
    <sheet name="Données Refashion France" sheetId="4" r:id="rId4"/>
    <sheet name="Taxonomie produits Shift" sheetId="7" r:id="rId5"/>
  </sheets>
  <definedNames>
    <definedName name="masseChaussants">'Taxonomie produits Shift'!$D$19</definedName>
    <definedName name="masseChaussuresMoyennesPaire">'Taxonomie produits Shift'!$D$26</definedName>
    <definedName name="masseChemise">'Taxonomie produits Shift'!$D$11</definedName>
    <definedName name="masseCostume">'Taxonomie produits Shift'!$D$14</definedName>
    <definedName name="masseJupe">'Taxonomie produits Shift'!$D$18</definedName>
    <definedName name="masseMaillotbain">'Taxonomie produits Shift'!$D$21</definedName>
    <definedName name="masseManteauVeste">'Taxonomie produits Shift'!$D$13</definedName>
    <definedName name="massePantalon">'Taxonomie produits Shift'!$D$15</definedName>
    <definedName name="massePantalonsport">'Taxonomie produits Shift'!$D$16</definedName>
    <definedName name="massePull">'Taxonomie produits Shift'!$D$12</definedName>
    <definedName name="massePyjama">'Taxonomie produits Shift'!$D$22</definedName>
    <definedName name="masseRobe">'Taxonomie produits Shift'!$D$17</definedName>
    <definedName name="masseSousvetement">'Taxonomie produits Shift'!$D$20</definedName>
    <definedName name="masseTshirt">'Taxonomie produits Shift'!$D$10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9" l="1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6" i="9"/>
  <c r="D18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6" i="9"/>
  <c r="C7" i="9"/>
  <c r="D7" i="9" s="1"/>
  <c r="C8" i="9"/>
  <c r="D8" i="9" s="1"/>
  <c r="C9" i="9"/>
  <c r="D9" i="9" s="1"/>
  <c r="C10" i="9"/>
  <c r="D10" i="9" s="1"/>
  <c r="C11" i="9"/>
  <c r="D11" i="9" s="1"/>
  <c r="C12" i="9"/>
  <c r="D12" i="9" s="1"/>
  <c r="C13" i="9"/>
  <c r="D13" i="9" s="1"/>
  <c r="C14" i="9"/>
  <c r="D14" i="9" s="1"/>
  <c r="C15" i="9"/>
  <c r="D15" i="9" s="1"/>
  <c r="C16" i="9"/>
  <c r="D16" i="9" s="1"/>
  <c r="C17" i="9"/>
  <c r="D17" i="9" s="1"/>
  <c r="C18" i="9"/>
  <c r="C19" i="9"/>
  <c r="D19" i="9" s="1"/>
  <c r="C20" i="9"/>
  <c r="D20" i="9" s="1"/>
  <c r="C6" i="9"/>
  <c r="D6" i="9" s="1"/>
  <c r="R12" i="4"/>
  <c r="Z22" i="3"/>
  <c r="N12" i="4" l="1"/>
  <c r="F12" i="4"/>
  <c r="D12" i="4"/>
  <c r="F44" i="4"/>
  <c r="D44" i="4"/>
  <c r="F43" i="4"/>
  <c r="D43" i="4"/>
  <c r="F42" i="4"/>
  <c r="D42" i="4"/>
  <c r="F41" i="4"/>
  <c r="D41" i="4"/>
  <c r="F40" i="4"/>
  <c r="D40" i="4"/>
  <c r="D39" i="4"/>
  <c r="F38" i="4"/>
  <c r="D38" i="4"/>
  <c r="F37" i="4"/>
  <c r="D37" i="4"/>
  <c r="F36" i="4"/>
  <c r="D36" i="4"/>
  <c r="F35" i="4"/>
  <c r="D35" i="4"/>
  <c r="F34" i="4"/>
  <c r="D34" i="4"/>
  <c r="F33" i="4"/>
  <c r="D33" i="4"/>
  <c r="F32" i="4"/>
  <c r="D32" i="4"/>
  <c r="D31" i="4"/>
  <c r="F30" i="4"/>
  <c r="D30" i="4"/>
  <c r="F29" i="4"/>
  <c r="D29" i="4"/>
  <c r="F28" i="4"/>
  <c r="D28" i="4"/>
  <c r="F27" i="4"/>
  <c r="J20" i="4" s="1"/>
  <c r="D27" i="4"/>
  <c r="F26" i="4"/>
  <c r="D26" i="4"/>
  <c r="F25" i="4"/>
  <c r="J23" i="4" s="1"/>
  <c r="D25" i="4"/>
  <c r="F24" i="4"/>
  <c r="D24" i="4"/>
  <c r="F23" i="4"/>
  <c r="D23" i="4"/>
  <c r="J22" i="4"/>
  <c r="F22" i="4"/>
  <c r="D22" i="4"/>
  <c r="F21" i="4"/>
  <c r="J13" i="4" s="1"/>
  <c r="D21" i="4"/>
  <c r="F20" i="4"/>
  <c r="J24" i="4" s="1"/>
  <c r="D20" i="4"/>
  <c r="F19" i="4"/>
  <c r="D19" i="4"/>
  <c r="F18" i="4"/>
  <c r="J26" i="4" s="1"/>
  <c r="D18" i="4"/>
  <c r="F17" i="4"/>
  <c r="D17" i="4"/>
  <c r="J16" i="4"/>
  <c r="F16" i="4"/>
  <c r="J14" i="4" s="1"/>
  <c r="D16" i="4"/>
  <c r="F15" i="4"/>
  <c r="D15" i="4"/>
  <c r="N14" i="4"/>
  <c r="F14" i="4"/>
  <c r="J12" i="4" s="1"/>
  <c r="D14" i="4"/>
  <c r="N13" i="4"/>
  <c r="F13" i="4"/>
  <c r="D13" i="4"/>
  <c r="D11" i="4"/>
  <c r="E233" i="3"/>
  <c r="Z232" i="3"/>
  <c r="E232" i="3"/>
  <c r="E231" i="3"/>
  <c r="Z230" i="3"/>
  <c r="E230" i="3"/>
  <c r="E229" i="3"/>
  <c r="E228" i="3"/>
  <c r="E227" i="3"/>
  <c r="E226" i="3"/>
  <c r="E225" i="3"/>
  <c r="E224" i="3"/>
  <c r="E223" i="3"/>
  <c r="Z222" i="3"/>
  <c r="E222" i="3"/>
  <c r="Z221" i="3"/>
  <c r="E221" i="3"/>
  <c r="E220" i="3"/>
  <c r="Z219" i="3"/>
  <c r="E219" i="3"/>
  <c r="E218" i="3"/>
  <c r="E217" i="3"/>
  <c r="Z216" i="3"/>
  <c r="E216" i="3"/>
  <c r="Z215" i="3"/>
  <c r="E215" i="3"/>
  <c r="E214" i="3"/>
  <c r="Z213" i="3"/>
  <c r="E213" i="3"/>
  <c r="Z212" i="3"/>
  <c r="E212" i="3"/>
  <c r="E211" i="3"/>
  <c r="Z210" i="3"/>
  <c r="E210" i="3"/>
  <c r="E209" i="3"/>
  <c r="E208" i="3"/>
  <c r="Z207" i="3"/>
  <c r="E207" i="3"/>
  <c r="Z206" i="3"/>
  <c r="E206" i="3"/>
  <c r="E205" i="3"/>
  <c r="Z204" i="3"/>
  <c r="E204" i="3"/>
  <c r="Z203" i="3"/>
  <c r="E203" i="3"/>
  <c r="Z202" i="3"/>
  <c r="E202" i="3"/>
  <c r="E201" i="3"/>
  <c r="E200" i="3"/>
  <c r="E199" i="3"/>
  <c r="E198" i="3"/>
  <c r="Z197" i="3"/>
  <c r="E197" i="3"/>
  <c r="E196" i="3"/>
  <c r="E195" i="3"/>
  <c r="E194" i="3"/>
  <c r="E193" i="3"/>
  <c r="E192" i="3"/>
  <c r="E191" i="3"/>
  <c r="Z190" i="3"/>
  <c r="E190" i="3"/>
  <c r="E189" i="3"/>
  <c r="Z188" i="3"/>
  <c r="E188" i="3"/>
  <c r="Z187" i="3"/>
  <c r="E187" i="3"/>
  <c r="Z186" i="3"/>
  <c r="E186" i="3"/>
  <c r="Z185" i="3"/>
  <c r="E185" i="3"/>
  <c r="E184" i="3"/>
  <c r="Z183" i="3"/>
  <c r="E183" i="3"/>
  <c r="Z182" i="3"/>
  <c r="E182" i="3"/>
  <c r="E181" i="3"/>
  <c r="E180" i="3"/>
  <c r="E179" i="3"/>
  <c r="E178" i="3"/>
  <c r="E177" i="3"/>
  <c r="Z176" i="3"/>
  <c r="E176" i="3"/>
  <c r="E175" i="3"/>
  <c r="E174" i="3"/>
  <c r="Z173" i="3"/>
  <c r="E173" i="3"/>
  <c r="Z172" i="3"/>
  <c r="E172" i="3"/>
  <c r="E171" i="3"/>
  <c r="E170" i="3"/>
  <c r="E169" i="3"/>
  <c r="Z168" i="3"/>
  <c r="E168" i="3"/>
  <c r="Z167" i="3"/>
  <c r="E167" i="3"/>
  <c r="Z166" i="3"/>
  <c r="E166" i="3"/>
  <c r="E165" i="3"/>
  <c r="Z164" i="3"/>
  <c r="E164" i="3"/>
  <c r="E163" i="3"/>
  <c r="E162" i="3"/>
  <c r="Z161" i="3"/>
  <c r="E161" i="3"/>
  <c r="Z160" i="3"/>
  <c r="E160" i="3"/>
  <c r="E159" i="3"/>
  <c r="E158" i="3"/>
  <c r="E157" i="3"/>
  <c r="E156" i="3"/>
  <c r="Z155" i="3"/>
  <c r="E155" i="3"/>
  <c r="E154" i="3"/>
  <c r="E153" i="3"/>
  <c r="Z152" i="3"/>
  <c r="E152" i="3"/>
  <c r="Z151" i="3"/>
  <c r="E151" i="3"/>
  <c r="Z150" i="3"/>
  <c r="E150" i="3"/>
  <c r="E149" i="3"/>
  <c r="Z148" i="3"/>
  <c r="E148" i="3"/>
  <c r="E147" i="3"/>
  <c r="E146" i="3"/>
  <c r="Z145" i="3"/>
  <c r="E145" i="3"/>
  <c r="Z144" i="3"/>
  <c r="E144" i="3"/>
  <c r="E143" i="3"/>
  <c r="Z142" i="3"/>
  <c r="E142" i="3"/>
  <c r="E141" i="3"/>
  <c r="Z140" i="3"/>
  <c r="E140" i="3"/>
  <c r="E139" i="3"/>
  <c r="Z138" i="3"/>
  <c r="E138" i="3"/>
  <c r="E137" i="3"/>
  <c r="Z136" i="3"/>
  <c r="E136" i="3"/>
  <c r="Z135" i="3"/>
  <c r="E135" i="3"/>
  <c r="E134" i="3"/>
  <c r="Z133" i="3"/>
  <c r="E133" i="3"/>
  <c r="Z132" i="3"/>
  <c r="E132" i="3"/>
  <c r="Z131" i="3"/>
  <c r="E131" i="3"/>
  <c r="Z130" i="3"/>
  <c r="E130" i="3"/>
  <c r="Z129" i="3"/>
  <c r="E129" i="3"/>
  <c r="E128" i="3"/>
  <c r="E127" i="3"/>
  <c r="E126" i="3"/>
  <c r="Z125" i="3"/>
  <c r="E125" i="3"/>
  <c r="Z124" i="3"/>
  <c r="E124" i="3"/>
  <c r="Z123" i="3"/>
  <c r="E123" i="3"/>
  <c r="Z122" i="3"/>
  <c r="E122" i="3"/>
  <c r="E121" i="3"/>
  <c r="E120" i="3"/>
  <c r="E119" i="3"/>
  <c r="E118" i="3"/>
  <c r="E117" i="3"/>
  <c r="Z116" i="3"/>
  <c r="E116" i="3"/>
  <c r="E115" i="3"/>
  <c r="E114" i="3"/>
  <c r="E113" i="3"/>
  <c r="Z112" i="3"/>
  <c r="E112" i="3"/>
  <c r="E111" i="3"/>
  <c r="Z110" i="3"/>
  <c r="E110" i="3"/>
  <c r="Z109" i="3"/>
  <c r="E109" i="3"/>
  <c r="Z108" i="3"/>
  <c r="E108" i="3"/>
  <c r="E107" i="3"/>
  <c r="E106" i="3"/>
  <c r="Z105" i="3"/>
  <c r="E105" i="3"/>
  <c r="Z104" i="3"/>
  <c r="E104" i="3"/>
  <c r="E103" i="3"/>
  <c r="E102" i="3"/>
  <c r="Z101" i="3"/>
  <c r="E101" i="3"/>
  <c r="Z100" i="3"/>
  <c r="E100" i="3"/>
  <c r="E99" i="3"/>
  <c r="Z98" i="3"/>
  <c r="E98" i="3"/>
  <c r="Z97" i="3"/>
  <c r="E97" i="3"/>
  <c r="E96" i="3"/>
  <c r="Z95" i="3"/>
  <c r="E95" i="3"/>
  <c r="Z94" i="3"/>
  <c r="E94" i="3"/>
  <c r="E93" i="3"/>
  <c r="Z92" i="3"/>
  <c r="E92" i="3"/>
  <c r="E91" i="3"/>
  <c r="Z90" i="3"/>
  <c r="E90" i="3"/>
  <c r="E89" i="3"/>
  <c r="E88" i="3"/>
  <c r="E87" i="3"/>
  <c r="Z86" i="3"/>
  <c r="E86" i="3"/>
  <c r="E85" i="3"/>
  <c r="E84" i="3"/>
  <c r="E83" i="3"/>
  <c r="Z82" i="3"/>
  <c r="E82" i="3"/>
  <c r="E81" i="3"/>
  <c r="E80" i="3"/>
  <c r="E79" i="3"/>
  <c r="Z78" i="3"/>
  <c r="E78" i="3"/>
  <c r="E77" i="3"/>
  <c r="Z76" i="3"/>
  <c r="E76" i="3"/>
  <c r="E75" i="3"/>
  <c r="E74" i="3"/>
  <c r="E73" i="3"/>
  <c r="Z72" i="3"/>
  <c r="E72" i="3"/>
  <c r="E71" i="3"/>
  <c r="E70" i="3"/>
  <c r="E69" i="3"/>
  <c r="Z68" i="3"/>
  <c r="E68" i="3"/>
  <c r="E67" i="3"/>
  <c r="E66" i="3"/>
  <c r="E65" i="3"/>
  <c r="Z64" i="3"/>
  <c r="E64" i="3"/>
  <c r="E63" i="3"/>
  <c r="Z62" i="3"/>
  <c r="E62" i="3"/>
  <c r="E61" i="3"/>
  <c r="E60" i="3"/>
  <c r="E59" i="3"/>
  <c r="E58" i="3"/>
  <c r="E57" i="3"/>
  <c r="E56" i="3"/>
  <c r="E55" i="3"/>
  <c r="Z54" i="3"/>
  <c r="E54" i="3"/>
  <c r="E53" i="3"/>
  <c r="Z52" i="3"/>
  <c r="E52" i="3"/>
  <c r="E51" i="3"/>
  <c r="Z50" i="3"/>
  <c r="E50" i="3"/>
  <c r="E49" i="3"/>
  <c r="Z48" i="3"/>
  <c r="E48" i="3"/>
  <c r="E47" i="3"/>
  <c r="E46" i="3"/>
  <c r="E45" i="3"/>
  <c r="Z44" i="3"/>
  <c r="E44" i="3"/>
  <c r="E43" i="3"/>
  <c r="E42" i="3"/>
  <c r="E41" i="3"/>
  <c r="Z40" i="3"/>
  <c r="E40" i="3"/>
  <c r="E39" i="3"/>
  <c r="E38" i="3"/>
  <c r="E37" i="3"/>
  <c r="E36" i="3"/>
  <c r="E35" i="3"/>
  <c r="E34" i="3"/>
  <c r="E33" i="3"/>
  <c r="Z32" i="3"/>
  <c r="E32" i="3"/>
  <c r="E31" i="3"/>
  <c r="Z30" i="3"/>
  <c r="E30" i="3"/>
  <c r="E29" i="3"/>
  <c r="Z28" i="3"/>
  <c r="E28" i="3"/>
  <c r="E27" i="3"/>
  <c r="Z26" i="3"/>
  <c r="E26" i="3"/>
  <c r="Z25" i="3"/>
  <c r="E25" i="3"/>
  <c r="E24" i="3"/>
  <c r="E23" i="3"/>
  <c r="H22" i="3"/>
  <c r="G22" i="3"/>
  <c r="AA22" i="3" s="1"/>
  <c r="E22" i="3"/>
  <c r="E21" i="3"/>
  <c r="E20" i="3"/>
  <c r="Z19" i="3"/>
  <c r="E19" i="3"/>
  <c r="E18" i="3"/>
  <c r="Z17" i="3"/>
  <c r="E17" i="3"/>
  <c r="E16" i="3"/>
  <c r="E15" i="3"/>
  <c r="E14" i="3"/>
  <c r="Z13" i="3"/>
  <c r="E13" i="3"/>
  <c r="E12" i="3"/>
  <c r="E11" i="3"/>
  <c r="D9" i="3"/>
  <c r="E9" i="3" s="1"/>
  <c r="H8" i="3"/>
  <c r="G8" i="3"/>
  <c r="E8" i="3"/>
  <c r="H42" i="3" l="1"/>
  <c r="Z42" i="3"/>
  <c r="H70" i="3"/>
  <c r="Z70" i="3"/>
  <c r="H154" i="3"/>
  <c r="Z154" i="3"/>
  <c r="H29" i="3"/>
  <c r="Z29" i="3"/>
  <c r="H57" i="3"/>
  <c r="Z57" i="3"/>
  <c r="H85" i="3"/>
  <c r="Z85" i="3"/>
  <c r="H120" i="3"/>
  <c r="Z120" i="3"/>
  <c r="H141" i="3"/>
  <c r="Z141" i="3"/>
  <c r="H58" i="3"/>
  <c r="Z58" i="3"/>
  <c r="H114" i="3"/>
  <c r="Z114" i="3"/>
  <c r="H80" i="3"/>
  <c r="Z80" i="3"/>
  <c r="H115" i="3"/>
  <c r="Z115" i="3"/>
  <c r="H39" i="3"/>
  <c r="Z39" i="3"/>
  <c r="H74" i="3"/>
  <c r="Z74" i="3"/>
  <c r="H102" i="3"/>
  <c r="Z102" i="3"/>
  <c r="H200" i="3"/>
  <c r="Z200" i="3"/>
  <c r="H56" i="3"/>
  <c r="Z56" i="3"/>
  <c r="H84" i="3"/>
  <c r="Z84" i="3"/>
  <c r="H119" i="3"/>
  <c r="Z119" i="3"/>
  <c r="H189" i="3"/>
  <c r="Z189" i="3"/>
  <c r="H224" i="3"/>
  <c r="Z224" i="3"/>
  <c r="H36" i="3"/>
  <c r="Z36" i="3"/>
  <c r="H71" i="3"/>
  <c r="Z71" i="3"/>
  <c r="H99" i="3"/>
  <c r="Z99" i="3"/>
  <c r="H218" i="3"/>
  <c r="Z218" i="3"/>
  <c r="H16" i="3"/>
  <c r="Z16" i="3"/>
  <c r="H51" i="3"/>
  <c r="Z51" i="3"/>
  <c r="H79" i="3"/>
  <c r="Z79" i="3"/>
  <c r="H107" i="3"/>
  <c r="Z107" i="3"/>
  <c r="H128" i="3"/>
  <c r="Z128" i="3"/>
  <c r="H163" i="3"/>
  <c r="Z163" i="3"/>
  <c r="H226" i="3"/>
  <c r="Z226" i="3"/>
  <c r="H45" i="3"/>
  <c r="Z45" i="3"/>
  <c r="H66" i="3"/>
  <c r="Z66" i="3"/>
  <c r="H171" i="3"/>
  <c r="Z171" i="3"/>
  <c r="H178" i="3"/>
  <c r="Z178" i="3"/>
  <c r="H220" i="3"/>
  <c r="Z220" i="3"/>
  <c r="H18" i="3"/>
  <c r="Z18" i="3"/>
  <c r="H46" i="3"/>
  <c r="Z46" i="3"/>
  <c r="H81" i="3"/>
  <c r="Z81" i="3"/>
  <c r="H137" i="3"/>
  <c r="Z137" i="3"/>
  <c r="H165" i="3"/>
  <c r="Z165" i="3"/>
  <c r="H228" i="3"/>
  <c r="Z228" i="3"/>
  <c r="H12" i="3"/>
  <c r="Z12" i="3"/>
  <c r="H89" i="3"/>
  <c r="Z89" i="3"/>
  <c r="H117" i="3"/>
  <c r="Z117" i="3"/>
  <c r="H159" i="3"/>
  <c r="Z159" i="3"/>
  <c r="H180" i="3"/>
  <c r="Z180" i="3"/>
  <c r="H194" i="3"/>
  <c r="Z194" i="3"/>
  <c r="H201" i="3"/>
  <c r="Z201" i="3"/>
  <c r="H208" i="3"/>
  <c r="Z208" i="3"/>
  <c r="H229" i="3"/>
  <c r="Z229" i="3"/>
  <c r="H49" i="3"/>
  <c r="Z49" i="3"/>
  <c r="H217" i="3"/>
  <c r="Z217" i="3"/>
  <c r="H15" i="3"/>
  <c r="Z15" i="3"/>
  <c r="H43" i="3"/>
  <c r="Z43" i="3"/>
  <c r="H134" i="3"/>
  <c r="Z134" i="3"/>
  <c r="H169" i="3"/>
  <c r="Z169" i="3"/>
  <c r="H23" i="3"/>
  <c r="Z23" i="3"/>
  <c r="H65" i="3"/>
  <c r="Z65" i="3"/>
  <c r="H121" i="3"/>
  <c r="Z121" i="3"/>
  <c r="H149" i="3"/>
  <c r="Z149" i="3"/>
  <c r="H177" i="3"/>
  <c r="Z177" i="3"/>
  <c r="H205" i="3"/>
  <c r="Z205" i="3"/>
  <c r="H24" i="3"/>
  <c r="Z24" i="3"/>
  <c r="H192" i="3"/>
  <c r="Z192" i="3"/>
  <c r="H227" i="3"/>
  <c r="Z227" i="3"/>
  <c r="H60" i="3"/>
  <c r="Z60" i="3"/>
  <c r="H158" i="3"/>
  <c r="Z158" i="3"/>
  <c r="H214" i="3"/>
  <c r="Z214" i="3"/>
  <c r="H75" i="3"/>
  <c r="Z75" i="3"/>
  <c r="H20" i="3"/>
  <c r="Z20" i="3"/>
  <c r="H35" i="3"/>
  <c r="Z35" i="3"/>
  <c r="H77" i="3"/>
  <c r="Z77" i="3"/>
  <c r="H126" i="3"/>
  <c r="Z126" i="3"/>
  <c r="H147" i="3"/>
  <c r="Z147" i="3"/>
  <c r="H175" i="3"/>
  <c r="Z175" i="3"/>
  <c r="H196" i="3"/>
  <c r="Z196" i="3"/>
  <c r="H231" i="3"/>
  <c r="Z231" i="3"/>
  <c r="H106" i="3"/>
  <c r="Z106" i="3"/>
  <c r="H211" i="3"/>
  <c r="Z211" i="3"/>
  <c r="H37" i="3"/>
  <c r="Z37" i="3"/>
  <c r="H170" i="3"/>
  <c r="Z170" i="3"/>
  <c r="H198" i="3"/>
  <c r="Z198" i="3"/>
  <c r="H233" i="3"/>
  <c r="Z233" i="3"/>
  <c r="H38" i="3"/>
  <c r="Z38" i="3"/>
  <c r="H59" i="3"/>
  <c r="Z59" i="3"/>
  <c r="H87" i="3"/>
  <c r="Z87" i="3"/>
  <c r="H143" i="3"/>
  <c r="Z143" i="3"/>
  <c r="H199" i="3"/>
  <c r="Z199" i="3"/>
  <c r="H53" i="3"/>
  <c r="Z53" i="3"/>
  <c r="H88" i="3"/>
  <c r="Z88" i="3"/>
  <c r="H179" i="3"/>
  <c r="Z179" i="3"/>
  <c r="H96" i="3"/>
  <c r="Z96" i="3"/>
  <c r="H27" i="3"/>
  <c r="Z27" i="3"/>
  <c r="H34" i="3"/>
  <c r="Z34" i="3"/>
  <c r="H41" i="3"/>
  <c r="Z41" i="3"/>
  <c r="H55" i="3"/>
  <c r="Z55" i="3"/>
  <c r="H69" i="3"/>
  <c r="Z69" i="3"/>
  <c r="H83" i="3"/>
  <c r="Z83" i="3"/>
  <c r="H111" i="3"/>
  <c r="Z111" i="3"/>
  <c r="H118" i="3"/>
  <c r="Z118" i="3"/>
  <c r="H139" i="3"/>
  <c r="Z139" i="3"/>
  <c r="H146" i="3"/>
  <c r="Z146" i="3"/>
  <c r="H153" i="3"/>
  <c r="Z153" i="3"/>
  <c r="H174" i="3"/>
  <c r="Z174" i="3"/>
  <c r="H181" i="3"/>
  <c r="Z181" i="3"/>
  <c r="H195" i="3"/>
  <c r="Z195" i="3"/>
  <c r="H209" i="3"/>
  <c r="Z209" i="3"/>
  <c r="H223" i="3"/>
  <c r="Z223" i="3"/>
  <c r="H63" i="3"/>
  <c r="Z63" i="3"/>
  <c r="H91" i="3"/>
  <c r="Z91" i="3"/>
  <c r="H113" i="3"/>
  <c r="Z113" i="3"/>
  <c r="H127" i="3"/>
  <c r="Z127" i="3"/>
  <c r="H162" i="3"/>
  <c r="Z162" i="3"/>
  <c r="H225" i="3"/>
  <c r="Z225" i="3"/>
  <c r="H93" i="3"/>
  <c r="Z93" i="3"/>
  <c r="H156" i="3"/>
  <c r="Z156" i="3"/>
  <c r="H184" i="3"/>
  <c r="Z184" i="3"/>
  <c r="H191" i="3"/>
  <c r="Z191" i="3"/>
  <c r="H31" i="3"/>
  <c r="Z31" i="3"/>
  <c r="H73" i="3"/>
  <c r="Z73" i="3"/>
  <c r="H157" i="3"/>
  <c r="Z157" i="3"/>
  <c r="H11" i="3"/>
  <c r="Z11" i="3"/>
  <c r="H67" i="3"/>
  <c r="Z67" i="3"/>
  <c r="H193" i="3"/>
  <c r="Z193" i="3"/>
  <c r="H33" i="3"/>
  <c r="Z33" i="3"/>
  <c r="H47" i="3"/>
  <c r="Z47" i="3"/>
  <c r="H61" i="3"/>
  <c r="Z61" i="3"/>
  <c r="H103" i="3"/>
  <c r="Z103" i="3"/>
  <c r="H14" i="3"/>
  <c r="Z14" i="3"/>
  <c r="H21" i="3"/>
  <c r="Z21" i="3"/>
  <c r="G180" i="3"/>
  <c r="AA180" i="3" s="1"/>
  <c r="D10" i="3"/>
  <c r="E10" i="3" s="1"/>
  <c r="F31" i="4"/>
  <c r="G34" i="4" s="1"/>
  <c r="J17" i="4"/>
  <c r="G12" i="3"/>
  <c r="AA12" i="3" s="1"/>
  <c r="G37" i="3"/>
  <c r="AA37" i="3" s="1"/>
  <c r="G158" i="3"/>
  <c r="AA158" i="3" s="1"/>
  <c r="G60" i="3"/>
  <c r="AA60" i="3" s="1"/>
  <c r="G228" i="3"/>
  <c r="AA228" i="3" s="1"/>
  <c r="G56" i="3"/>
  <c r="AA56" i="3" s="1"/>
  <c r="G88" i="3"/>
  <c r="AA88" i="3" s="1"/>
  <c r="G115" i="3"/>
  <c r="AA115" i="3" s="1"/>
  <c r="G120" i="3"/>
  <c r="AA120" i="3" s="1"/>
  <c r="G154" i="3"/>
  <c r="AA154" i="3" s="1"/>
  <c r="G196" i="3"/>
  <c r="AA196" i="3" s="1"/>
  <c r="G84" i="3"/>
  <c r="AA84" i="3" s="1"/>
  <c r="G99" i="3"/>
  <c r="AA99" i="3" s="1"/>
  <c r="G23" i="3"/>
  <c r="AA23" i="3" s="1"/>
  <c r="G38" i="3"/>
  <c r="AA38" i="3" s="1"/>
  <c r="G42" i="3"/>
  <c r="AA42" i="3" s="1"/>
  <c r="G111" i="3"/>
  <c r="AA111" i="3" s="1"/>
  <c r="G171" i="3"/>
  <c r="AA171" i="3" s="1"/>
  <c r="G181" i="3"/>
  <c r="AA181" i="3" s="1"/>
  <c r="G219" i="3"/>
  <c r="AA219" i="3" s="1"/>
  <c r="G29" i="3"/>
  <c r="AA29" i="3" s="1"/>
  <c r="G47" i="3"/>
  <c r="AA47" i="3" s="1"/>
  <c r="G75" i="3"/>
  <c r="AA75" i="3" s="1"/>
  <c r="G94" i="3"/>
  <c r="AA94" i="3" s="1"/>
  <c r="G71" i="3"/>
  <c r="AA71" i="3" s="1"/>
  <c r="G173" i="3"/>
  <c r="AA173" i="3" s="1"/>
  <c r="G194" i="3"/>
  <c r="AA194" i="3" s="1"/>
  <c r="G16" i="3"/>
  <c r="AA16" i="3" s="1"/>
  <c r="G21" i="3"/>
  <c r="AA21" i="3" s="1"/>
  <c r="G31" i="3"/>
  <c r="AA31" i="3" s="1"/>
  <c r="G77" i="3"/>
  <c r="AA77" i="3" s="1"/>
  <c r="G157" i="3"/>
  <c r="AA157" i="3" s="1"/>
  <c r="G55" i="3"/>
  <c r="AA55" i="3" s="1"/>
  <c r="G73" i="3"/>
  <c r="AA73" i="3" s="1"/>
  <c r="G114" i="3"/>
  <c r="AA114" i="3" s="1"/>
  <c r="G141" i="3"/>
  <c r="AA141" i="3" s="1"/>
  <c r="G179" i="3"/>
  <c r="AA179" i="3" s="1"/>
  <c r="G69" i="3"/>
  <c r="AA69" i="3" s="1"/>
  <c r="G147" i="3"/>
  <c r="AA147" i="3" s="1"/>
  <c r="G41" i="3"/>
  <c r="AA41" i="3" s="1"/>
  <c r="G131" i="3"/>
  <c r="AA131" i="3" s="1"/>
  <c r="G89" i="3"/>
  <c r="AA89" i="3" s="1"/>
  <c r="G35" i="3"/>
  <c r="AA35" i="3" s="1"/>
  <c r="G43" i="3"/>
  <c r="AA43" i="3" s="1"/>
  <c r="G67" i="3"/>
  <c r="AA67" i="3" s="1"/>
  <c r="G85" i="3"/>
  <c r="AA85" i="3" s="1"/>
  <c r="G198" i="3"/>
  <c r="AA198" i="3" s="1"/>
  <c r="G220" i="3"/>
  <c r="AA220" i="3" s="1"/>
  <c r="G39" i="3"/>
  <c r="AA39" i="3" s="1"/>
  <c r="G107" i="3"/>
  <c r="AA107" i="3" s="1"/>
  <c r="G128" i="3"/>
  <c r="AA128" i="3" s="1"/>
  <c r="G134" i="3"/>
  <c r="AA134" i="3" s="1"/>
  <c r="G178" i="3"/>
  <c r="AA178" i="3" s="1"/>
  <c r="G230" i="3"/>
  <c r="AA230" i="3" s="1"/>
  <c r="G81" i="3"/>
  <c r="AA81" i="3" s="1"/>
  <c r="G189" i="3"/>
  <c r="AA189" i="3" s="1"/>
  <c r="N11" i="4"/>
  <c r="O13" i="4" s="1"/>
  <c r="G11" i="3"/>
  <c r="G20" i="3"/>
  <c r="AA20" i="3" s="1"/>
  <c r="G34" i="3"/>
  <c r="AA34" i="3" s="1"/>
  <c r="G46" i="3"/>
  <c r="AA46" i="3" s="1"/>
  <c r="G59" i="3"/>
  <c r="AA59" i="3" s="1"/>
  <c r="G63" i="3"/>
  <c r="AA63" i="3" s="1"/>
  <c r="G80" i="3"/>
  <c r="AA80" i="3" s="1"/>
  <c r="G119" i="3"/>
  <c r="AA119" i="3" s="1"/>
  <c r="G162" i="3"/>
  <c r="AA162" i="3" s="1"/>
  <c r="G167" i="3"/>
  <c r="AA167" i="3" s="1"/>
  <c r="G36" i="3"/>
  <c r="AA36" i="3" s="1"/>
  <c r="G53" i="3"/>
  <c r="AA53" i="3" s="1"/>
  <c r="G57" i="3"/>
  <c r="AA57" i="3" s="1"/>
  <c r="G82" i="3"/>
  <c r="AA82" i="3" s="1"/>
  <c r="G117" i="3"/>
  <c r="AA117" i="3" s="1"/>
  <c r="G121" i="3"/>
  <c r="AA121" i="3" s="1"/>
  <c r="G184" i="3"/>
  <c r="AA184" i="3" s="1"/>
  <c r="G210" i="3"/>
  <c r="AA210" i="3" s="1"/>
  <c r="G18" i="3"/>
  <c r="AA18" i="3" s="1"/>
  <c r="G27" i="3"/>
  <c r="AA27" i="3" s="1"/>
  <c r="G40" i="3"/>
  <c r="AA40" i="3" s="1"/>
  <c r="G61" i="3"/>
  <c r="AA61" i="3" s="1"/>
  <c r="G113" i="3"/>
  <c r="AA113" i="3" s="1"/>
  <c r="G127" i="3"/>
  <c r="AA127" i="3" s="1"/>
  <c r="G149" i="3"/>
  <c r="AA149" i="3" s="1"/>
  <c r="G170" i="3"/>
  <c r="AA170" i="3" s="1"/>
  <c r="G66" i="3"/>
  <c r="AA66" i="3" s="1"/>
  <c r="G70" i="3"/>
  <c r="AA70" i="3" s="1"/>
  <c r="G74" i="3"/>
  <c r="AA74" i="3" s="1"/>
  <c r="G87" i="3"/>
  <c r="AA87" i="3" s="1"/>
  <c r="G91" i="3"/>
  <c r="AA91" i="3" s="1"/>
  <c r="G139" i="3"/>
  <c r="AA139" i="3" s="1"/>
  <c r="G165" i="3"/>
  <c r="AA165" i="3" s="1"/>
  <c r="G195" i="3"/>
  <c r="AA195" i="3" s="1"/>
  <c r="G14" i="3"/>
  <c r="AA14" i="3" s="1"/>
  <c r="G33" i="3"/>
  <c r="AA33" i="3" s="1"/>
  <c r="G45" i="3"/>
  <c r="AA45" i="3" s="1"/>
  <c r="G49" i="3"/>
  <c r="AA49" i="3" s="1"/>
  <c r="G54" i="3"/>
  <c r="AA54" i="3" s="1"/>
  <c r="G58" i="3"/>
  <c r="AA58" i="3" s="1"/>
  <c r="G83" i="3"/>
  <c r="AA83" i="3" s="1"/>
  <c r="G103" i="3"/>
  <c r="AA103" i="3" s="1"/>
  <c r="H90" i="3"/>
  <c r="G90" i="3"/>
  <c r="AA90" i="3" s="1"/>
  <c r="H64" i="3"/>
  <c r="G64" i="3"/>
  <c r="AA64" i="3" s="1"/>
  <c r="G124" i="3"/>
  <c r="AA124" i="3" s="1"/>
  <c r="G144" i="3"/>
  <c r="AA144" i="3" s="1"/>
  <c r="H144" i="3"/>
  <c r="H25" i="3"/>
  <c r="G25" i="3"/>
  <c r="AA25" i="3" s="1"/>
  <c r="H124" i="3"/>
  <c r="H40" i="3"/>
  <c r="H52" i="3"/>
  <c r="G52" i="3"/>
  <c r="AA52" i="3" s="1"/>
  <c r="H155" i="3"/>
  <c r="G155" i="3"/>
  <c r="AA155" i="3" s="1"/>
  <c r="G19" i="3"/>
  <c r="AA19" i="3" s="1"/>
  <c r="G104" i="3"/>
  <c r="AA104" i="3" s="1"/>
  <c r="G112" i="3"/>
  <c r="AA112" i="3" s="1"/>
  <c r="H112" i="3"/>
  <c r="H13" i="3"/>
  <c r="F9" i="3"/>
  <c r="G17" i="3"/>
  <c r="AA17" i="3" s="1"/>
  <c r="H19" i="3"/>
  <c r="G30" i="3"/>
  <c r="AA30" i="3" s="1"/>
  <c r="H30" i="3"/>
  <c r="H104" i="3"/>
  <c r="G13" i="3"/>
  <c r="AA13" i="3" s="1"/>
  <c r="G15" i="3"/>
  <c r="AA15" i="3" s="1"/>
  <c r="H17" i="3"/>
  <c r="H78" i="3"/>
  <c r="G78" i="3"/>
  <c r="AA78" i="3" s="1"/>
  <c r="G116" i="3"/>
  <c r="AA116" i="3" s="1"/>
  <c r="H116" i="3"/>
  <c r="H161" i="3"/>
  <c r="G161" i="3"/>
  <c r="AA161" i="3" s="1"/>
  <c r="G187" i="3"/>
  <c r="AA187" i="3" s="1"/>
  <c r="H187" i="3"/>
  <c r="G92" i="3"/>
  <c r="AA92" i="3" s="1"/>
  <c r="H92" i="3"/>
  <c r="G28" i="3"/>
  <c r="AA28" i="3" s="1"/>
  <c r="H28" i="3"/>
  <c r="H82" i="3"/>
  <c r="H131" i="3"/>
  <c r="G44" i="3"/>
  <c r="AA44" i="3" s="1"/>
  <c r="G123" i="3"/>
  <c r="AA123" i="3" s="1"/>
  <c r="H123" i="3"/>
  <c r="G130" i="3"/>
  <c r="AA130" i="3" s="1"/>
  <c r="H44" i="3"/>
  <c r="H48" i="3"/>
  <c r="G48" i="3"/>
  <c r="AA48" i="3" s="1"/>
  <c r="H101" i="3"/>
  <c r="H130" i="3"/>
  <c r="G24" i="3"/>
  <c r="AA24" i="3" s="1"/>
  <c r="G97" i="3"/>
  <c r="AA97" i="3" s="1"/>
  <c r="H97" i="3"/>
  <c r="G101" i="3"/>
  <c r="AA101" i="3" s="1"/>
  <c r="H186" i="3"/>
  <c r="G186" i="3"/>
  <c r="AA186" i="3" s="1"/>
  <c r="H62" i="3"/>
  <c r="G62" i="3"/>
  <c r="AA62" i="3" s="1"/>
  <c r="H145" i="3"/>
  <c r="G145" i="3"/>
  <c r="AA145" i="3" s="1"/>
  <c r="G32" i="3"/>
  <c r="AA32" i="3" s="1"/>
  <c r="G122" i="3"/>
  <c r="AA122" i="3" s="1"/>
  <c r="H122" i="3"/>
  <c r="H221" i="3"/>
  <c r="G221" i="3"/>
  <c r="AA221" i="3" s="1"/>
  <c r="H76" i="3"/>
  <c r="G76" i="3"/>
  <c r="AA76" i="3" s="1"/>
  <c r="G86" i="3"/>
  <c r="AA86" i="3" s="1"/>
  <c r="H86" i="3"/>
  <c r="G100" i="3"/>
  <c r="AA100" i="3" s="1"/>
  <c r="H100" i="3"/>
  <c r="H50" i="3"/>
  <c r="G50" i="3"/>
  <c r="AA50" i="3" s="1"/>
  <c r="H94" i="3"/>
  <c r="G168" i="3"/>
  <c r="AA168" i="3" s="1"/>
  <c r="H168" i="3"/>
  <c r="G68" i="3"/>
  <c r="AA68" i="3" s="1"/>
  <c r="H68" i="3"/>
  <c r="H32" i="3"/>
  <c r="H172" i="3"/>
  <c r="G172" i="3"/>
  <c r="AA172" i="3" s="1"/>
  <c r="G138" i="3"/>
  <c r="AA138" i="3" s="1"/>
  <c r="H138" i="3"/>
  <c r="H183" i="3"/>
  <c r="H125" i="3"/>
  <c r="G125" i="3"/>
  <c r="AA125" i="3" s="1"/>
  <c r="H160" i="3"/>
  <c r="G160" i="3"/>
  <c r="AA160" i="3" s="1"/>
  <c r="G183" i="3"/>
  <c r="AA183" i="3" s="1"/>
  <c r="G136" i="3"/>
  <c r="AA136" i="3" s="1"/>
  <c r="H136" i="3"/>
  <c r="G95" i="3"/>
  <c r="AA95" i="3" s="1"/>
  <c r="H95" i="3"/>
  <c r="H152" i="3"/>
  <c r="G152" i="3"/>
  <c r="AA152" i="3" s="1"/>
  <c r="G211" i="3"/>
  <c r="AA211" i="3" s="1"/>
  <c r="G109" i="3"/>
  <c r="AA109" i="3" s="1"/>
  <c r="H164" i="3"/>
  <c r="G26" i="3"/>
  <c r="AA26" i="3" s="1"/>
  <c r="H26" i="3"/>
  <c r="H54" i="3"/>
  <c r="G72" i="3"/>
  <c r="AA72" i="3" s="1"/>
  <c r="H72" i="3"/>
  <c r="G98" i="3"/>
  <c r="AA98" i="3" s="1"/>
  <c r="H98" i="3"/>
  <c r="H109" i="3"/>
  <c r="G164" i="3"/>
  <c r="AA164" i="3" s="1"/>
  <c r="H133" i="3"/>
  <c r="G133" i="3"/>
  <c r="AA133" i="3" s="1"/>
  <c r="G148" i="3"/>
  <c r="AA148" i="3" s="1"/>
  <c r="H148" i="3"/>
  <c r="H190" i="3"/>
  <c r="G190" i="3"/>
  <c r="AA190" i="3" s="1"/>
  <c r="H202" i="3"/>
  <c r="G202" i="3"/>
  <c r="AA202" i="3" s="1"/>
  <c r="G206" i="3"/>
  <c r="AA206" i="3" s="1"/>
  <c r="H206" i="3"/>
  <c r="G197" i="3"/>
  <c r="AA197" i="3" s="1"/>
  <c r="H197" i="3"/>
  <c r="G108" i="3"/>
  <c r="AA108" i="3" s="1"/>
  <c r="H108" i="3"/>
  <c r="G132" i="3"/>
  <c r="AA132" i="3" s="1"/>
  <c r="H132" i="3"/>
  <c r="H185" i="3"/>
  <c r="G185" i="3"/>
  <c r="AA185" i="3" s="1"/>
  <c r="H105" i="3"/>
  <c r="G105" i="3"/>
  <c r="AA105" i="3" s="1"/>
  <c r="F39" i="4"/>
  <c r="G40" i="4" s="1"/>
  <c r="G43" i="4"/>
  <c r="H129" i="3"/>
  <c r="G129" i="3"/>
  <c r="AA129" i="3" s="1"/>
  <c r="H135" i="3"/>
  <c r="H173" i="3"/>
  <c r="G110" i="3"/>
  <c r="AA110" i="3" s="1"/>
  <c r="G135" i="3"/>
  <c r="AA135" i="3" s="1"/>
  <c r="G150" i="3"/>
  <c r="AA150" i="3" s="1"/>
  <c r="H150" i="3"/>
  <c r="H166" i="3"/>
  <c r="G166" i="3"/>
  <c r="AA166" i="3" s="1"/>
  <c r="J18" i="4"/>
  <c r="H110" i="3"/>
  <c r="G143" i="3"/>
  <c r="AA143" i="3" s="1"/>
  <c r="G214" i="3"/>
  <c r="AA214" i="3" s="1"/>
  <c r="G192" i="3"/>
  <c r="AA192" i="3" s="1"/>
  <c r="G224" i="3"/>
  <c r="AA224" i="3" s="1"/>
  <c r="G174" i="3"/>
  <c r="AA174" i="3" s="1"/>
  <c r="G163" i="3"/>
  <c r="AA163" i="3" s="1"/>
  <c r="G159" i="3"/>
  <c r="AA159" i="3" s="1"/>
  <c r="G156" i="3"/>
  <c r="AA156" i="3" s="1"/>
  <c r="G225" i="3"/>
  <c r="AA225" i="3" s="1"/>
  <c r="G231" i="3"/>
  <c r="AA231" i="3" s="1"/>
  <c r="G175" i="3"/>
  <c r="AA175" i="3" s="1"/>
  <c r="G223" i="3"/>
  <c r="AA223" i="3" s="1"/>
  <c r="G217" i="3"/>
  <c r="AA217" i="3" s="1"/>
  <c r="G176" i="3"/>
  <c r="AA176" i="3" s="1"/>
  <c r="G209" i="3"/>
  <c r="AA209" i="3" s="1"/>
  <c r="G102" i="3"/>
  <c r="AA102" i="3" s="1"/>
  <c r="H151" i="3"/>
  <c r="G151" i="3"/>
  <c r="AA151" i="3" s="1"/>
  <c r="H203" i="3"/>
  <c r="G203" i="3"/>
  <c r="AA203" i="3" s="1"/>
  <c r="H207" i="3"/>
  <c r="G207" i="3"/>
  <c r="AA207" i="3" s="1"/>
  <c r="G218" i="3"/>
  <c r="AA218" i="3" s="1"/>
  <c r="G137" i="3"/>
  <c r="AA137" i="3" s="1"/>
  <c r="H167" i="3"/>
  <c r="G182" i="3"/>
  <c r="AA182" i="3" s="1"/>
  <c r="G205" i="3"/>
  <c r="AA205" i="3" s="1"/>
  <c r="G212" i="3"/>
  <c r="AA212" i="3" s="1"/>
  <c r="J25" i="4"/>
  <c r="F11" i="4"/>
  <c r="G15" i="4" s="1"/>
  <c r="G51" i="3"/>
  <c r="AA51" i="3" s="1"/>
  <c r="G65" i="3"/>
  <c r="AA65" i="3" s="1"/>
  <c r="G79" i="3"/>
  <c r="AA79" i="3" s="1"/>
  <c r="G93" i="3"/>
  <c r="AA93" i="3" s="1"/>
  <c r="G96" i="3"/>
  <c r="AA96" i="3" s="1"/>
  <c r="G106" i="3"/>
  <c r="AA106" i="3" s="1"/>
  <c r="G140" i="3"/>
  <c r="AA140" i="3" s="1"/>
  <c r="H140" i="3"/>
  <c r="G169" i="3"/>
  <c r="AA169" i="3" s="1"/>
  <c r="H212" i="3"/>
  <c r="H230" i="3"/>
  <c r="G118" i="3"/>
  <c r="AA118" i="3" s="1"/>
  <c r="G126" i="3"/>
  <c r="AA126" i="3" s="1"/>
  <c r="H182" i="3"/>
  <c r="H222" i="3"/>
  <c r="G222" i="3"/>
  <c r="AA222" i="3" s="1"/>
  <c r="G226" i="3"/>
  <c r="AA226" i="3" s="1"/>
  <c r="G142" i="3"/>
  <c r="AA142" i="3" s="1"/>
  <c r="H142" i="3"/>
  <c r="G153" i="3"/>
  <c r="AA153" i="3" s="1"/>
  <c r="H204" i="3"/>
  <c r="G204" i="3"/>
  <c r="AA204" i="3" s="1"/>
  <c r="H188" i="3"/>
  <c r="G188" i="3"/>
  <c r="AA188" i="3" s="1"/>
  <c r="G146" i="3"/>
  <c r="AA146" i="3" s="1"/>
  <c r="G191" i="3"/>
  <c r="AA191" i="3" s="1"/>
  <c r="G216" i="3"/>
  <c r="AA216" i="3" s="1"/>
  <c r="H216" i="3"/>
  <c r="H219" i="3"/>
  <c r="G227" i="3"/>
  <c r="AA227" i="3" s="1"/>
  <c r="G233" i="3"/>
  <c r="AA233" i="3" s="1"/>
  <c r="H176" i="3"/>
  <c r="G177" i="3"/>
  <c r="AA177" i="3" s="1"/>
  <c r="G199" i="3"/>
  <c r="AA199" i="3" s="1"/>
  <c r="G200" i="3"/>
  <c r="AA200" i="3" s="1"/>
  <c r="H215" i="3"/>
  <c r="G215" i="3"/>
  <c r="AA215" i="3" s="1"/>
  <c r="H232" i="3"/>
  <c r="G232" i="3"/>
  <c r="AA232" i="3" s="1"/>
  <c r="J21" i="4"/>
  <c r="G193" i="3"/>
  <c r="AA193" i="3" s="1"/>
  <c r="G208" i="3"/>
  <c r="AA208" i="3" s="1"/>
  <c r="H210" i="3"/>
  <c r="H213" i="3"/>
  <c r="G213" i="3"/>
  <c r="AA213" i="3" s="1"/>
  <c r="J19" i="4"/>
  <c r="J15" i="4"/>
  <c r="G32" i="4"/>
  <c r="G201" i="3"/>
  <c r="AA201" i="3" s="1"/>
  <c r="G229" i="3"/>
  <c r="AA229" i="3" s="1"/>
  <c r="AA11" i="3" l="1"/>
  <c r="AA9" i="3" s="1"/>
  <c r="G27" i="4"/>
  <c r="O14" i="4"/>
  <c r="O12" i="4"/>
  <c r="O11" i="4"/>
  <c r="G13" i="4"/>
  <c r="G23" i="4"/>
  <c r="G28" i="4"/>
  <c r="J11" i="4"/>
  <c r="K21" i="4" s="1"/>
  <c r="G37" i="4"/>
  <c r="G35" i="4"/>
  <c r="G31" i="4"/>
  <c r="P13" i="4"/>
  <c r="G38" i="4"/>
  <c r="G33" i="4"/>
  <c r="G36" i="4"/>
  <c r="G39" i="4"/>
  <c r="G41" i="4"/>
  <c r="G44" i="4"/>
  <c r="P14" i="4"/>
  <c r="G42" i="4"/>
  <c r="G21" i="4"/>
  <c r="G11" i="4"/>
  <c r="G30" i="4"/>
  <c r="G29" i="4"/>
  <c r="G17" i="4"/>
  <c r="G20" i="4"/>
  <c r="G26" i="4"/>
  <c r="G16" i="4"/>
  <c r="P12" i="4"/>
  <c r="G25" i="4"/>
  <c r="G22" i="4"/>
  <c r="G19" i="4"/>
  <c r="G24" i="4"/>
  <c r="H9" i="3"/>
  <c r="F10" i="3"/>
  <c r="H10" i="3" s="1"/>
  <c r="G18" i="4"/>
  <c r="G12" i="4"/>
  <c r="G14" i="4"/>
  <c r="G9" i="3"/>
  <c r="G10" i="3" s="1"/>
  <c r="K19" i="4" l="1"/>
  <c r="K25" i="4"/>
  <c r="Q14" i="4"/>
  <c r="Q13" i="4"/>
  <c r="R13" i="4" s="1"/>
  <c r="K24" i="4"/>
  <c r="K20" i="4"/>
  <c r="K23" i="4"/>
  <c r="K17" i="4"/>
  <c r="K14" i="4"/>
  <c r="K12" i="4"/>
  <c r="K13" i="4"/>
  <c r="K26" i="4"/>
  <c r="K22" i="4"/>
  <c r="K16" i="4"/>
  <c r="K15" i="4"/>
  <c r="K18" i="4"/>
  <c r="P11" i="4"/>
  <c r="Q11" i="4" s="1"/>
  <c r="R14" i="4" l="1"/>
  <c r="K11" i="4"/>
  <c r="Q12" i="4"/>
  <c r="I226" i="3" l="1"/>
  <c r="K226" i="3" s="1"/>
  <c r="I232" i="3"/>
  <c r="K232" i="3" s="1"/>
  <c r="I224" i="3"/>
  <c r="K224" i="3" s="1"/>
  <c r="I159" i="3"/>
  <c r="K159" i="3" s="1"/>
  <c r="I196" i="3"/>
  <c r="K196" i="3" s="1"/>
  <c r="I194" i="3"/>
  <c r="K194" i="3" s="1"/>
  <c r="I180" i="3"/>
  <c r="K180" i="3" s="1"/>
  <c r="I228" i="3"/>
  <c r="K228" i="3" s="1"/>
  <c r="I177" i="3"/>
  <c r="K177" i="3" s="1"/>
  <c r="I222" i="3"/>
  <c r="K222" i="3" s="1"/>
  <c r="I200" i="3"/>
  <c r="K200" i="3" s="1"/>
  <c r="I81" i="3"/>
  <c r="K81" i="3" s="1"/>
  <c r="I67" i="3"/>
  <c r="K67" i="3" s="1"/>
  <c r="I60" i="3"/>
  <c r="K60" i="3" s="1"/>
  <c r="I53" i="3"/>
  <c r="K53" i="3" s="1"/>
  <c r="I46" i="3"/>
  <c r="K46" i="3" s="1"/>
  <c r="I39" i="3"/>
  <c r="K39" i="3" s="1"/>
  <c r="I175" i="3"/>
  <c r="K175" i="3" s="1"/>
  <c r="I151" i="3"/>
  <c r="K151" i="3" s="1"/>
  <c r="I118" i="3"/>
  <c r="K118" i="3" s="1"/>
  <c r="I220" i="3"/>
  <c r="K220" i="3" s="1"/>
  <c r="I149" i="3"/>
  <c r="K149" i="3" s="1"/>
  <c r="I102" i="3"/>
  <c r="K102" i="3" s="1"/>
  <c r="I212" i="3"/>
  <c r="K212" i="3" s="1"/>
  <c r="I204" i="3"/>
  <c r="K204" i="3" s="1"/>
  <c r="I158" i="3"/>
  <c r="K158" i="3" s="1"/>
  <c r="I192" i="3"/>
  <c r="K192" i="3" s="1"/>
  <c r="I184" i="3"/>
  <c r="K184" i="3" s="1"/>
  <c r="I91" i="3"/>
  <c r="K91" i="3" s="1"/>
  <c r="J47" i="3"/>
  <c r="I147" i="3"/>
  <c r="K147" i="3" s="1"/>
  <c r="I181" i="3"/>
  <c r="K181" i="3" s="1"/>
  <c r="I142" i="3"/>
  <c r="K142" i="3" s="1"/>
  <c r="I113" i="3"/>
  <c r="K113" i="3" s="1"/>
  <c r="I87" i="3"/>
  <c r="K87" i="3" s="1"/>
  <c r="I35" i="3"/>
  <c r="K35" i="3" s="1"/>
  <c r="I12" i="3"/>
  <c r="K12" i="3" s="1"/>
  <c r="I156" i="3"/>
  <c r="K156" i="3" s="1"/>
  <c r="J75" i="3"/>
  <c r="J67" i="3"/>
  <c r="I139" i="3"/>
  <c r="K139" i="3" s="1"/>
  <c r="I51" i="3"/>
  <c r="K51" i="3" s="1"/>
  <c r="I49" i="3"/>
  <c r="K49" i="3" s="1"/>
  <c r="I208" i="3"/>
  <c r="K208" i="3" s="1"/>
  <c r="J196" i="3"/>
  <c r="I185" i="3"/>
  <c r="K185" i="3" s="1"/>
  <c r="I105" i="3"/>
  <c r="K105" i="3" s="1"/>
  <c r="I99" i="3"/>
  <c r="K99" i="3" s="1"/>
  <c r="I47" i="3"/>
  <c r="K47" i="3" s="1"/>
  <c r="I114" i="3"/>
  <c r="K114" i="3" s="1"/>
  <c r="I89" i="3"/>
  <c r="K89" i="3" s="1"/>
  <c r="J41" i="3"/>
  <c r="I20" i="3"/>
  <c r="K20" i="3" s="1"/>
  <c r="I14" i="3"/>
  <c r="K14" i="3" s="1"/>
  <c r="I103" i="3"/>
  <c r="K103" i="3" s="1"/>
  <c r="I77" i="3"/>
  <c r="K77" i="3" s="1"/>
  <c r="I146" i="3"/>
  <c r="K146" i="3" s="1"/>
  <c r="J128" i="3"/>
  <c r="I96" i="3"/>
  <c r="K96" i="3" s="1"/>
  <c r="J91" i="3"/>
  <c r="I63" i="3"/>
  <c r="K63" i="3" s="1"/>
  <c r="I61" i="3"/>
  <c r="K61" i="3" s="1"/>
  <c r="I38" i="3"/>
  <c r="K38" i="3" s="1"/>
  <c r="I23" i="3"/>
  <c r="K23" i="3" s="1"/>
  <c r="J16" i="3"/>
  <c r="J119" i="3"/>
  <c r="J83" i="3"/>
  <c r="I71" i="3"/>
  <c r="K71" i="3" s="1"/>
  <c r="I58" i="3"/>
  <c r="K58" i="3" s="1"/>
  <c r="I57" i="3"/>
  <c r="K57" i="3" s="1"/>
  <c r="J22" i="3"/>
  <c r="I198" i="3"/>
  <c r="K198" i="3" s="1"/>
  <c r="I41" i="3"/>
  <c r="K41" i="3" s="1"/>
  <c r="I65" i="3"/>
  <c r="K65" i="3" s="1"/>
  <c r="J46" i="3"/>
  <c r="I37" i="3"/>
  <c r="K37" i="3" s="1"/>
  <c r="I140" i="3"/>
  <c r="K140" i="3" s="1"/>
  <c r="J33" i="3"/>
  <c r="I153" i="3"/>
  <c r="K153" i="3" s="1"/>
  <c r="J54" i="3"/>
  <c r="I42" i="3"/>
  <c r="K42" i="3" s="1"/>
  <c r="I33" i="3"/>
  <c r="K33" i="3" s="1"/>
  <c r="I120" i="3"/>
  <c r="K120" i="3" s="1"/>
  <c r="I125" i="3"/>
  <c r="K125" i="3" s="1"/>
  <c r="J37" i="3"/>
  <c r="I27" i="3"/>
  <c r="K27" i="3" s="1"/>
  <c r="I165" i="3"/>
  <c r="K165" i="3" s="1"/>
  <c r="I98" i="3"/>
  <c r="K98" i="3" s="1"/>
  <c r="I84" i="3"/>
  <c r="K84" i="3" s="1"/>
  <c r="J58" i="3"/>
  <c r="J87" i="3"/>
  <c r="I79" i="3"/>
  <c r="K79" i="3" s="1"/>
  <c r="I134" i="3"/>
  <c r="K134" i="3" s="1"/>
  <c r="I54" i="3"/>
  <c r="K54" i="3" s="1"/>
  <c r="J157" i="3"/>
  <c r="I141" i="3"/>
  <c r="K141" i="3" s="1"/>
  <c r="I157" i="3"/>
  <c r="K157" i="3" s="1"/>
  <c r="I133" i="3"/>
  <c r="K133" i="3" s="1"/>
  <c r="I93" i="3"/>
  <c r="K93" i="3" s="1"/>
  <c r="I83" i="3"/>
  <c r="K83" i="3" s="1"/>
  <c r="I111" i="3"/>
  <c r="K111" i="3" s="1"/>
  <c r="I107" i="3"/>
  <c r="K107" i="3" s="1"/>
  <c r="J73" i="3"/>
  <c r="J49" i="3"/>
  <c r="J45" i="3"/>
  <c r="J63" i="3"/>
  <c r="I31" i="3"/>
  <c r="K31" i="3" s="1"/>
  <c r="I106" i="3"/>
  <c r="K106" i="3" s="1"/>
  <c r="I22" i="3"/>
  <c r="K22" i="3" s="1"/>
  <c r="I56" i="3"/>
  <c r="K56" i="3" s="1"/>
  <c r="J39" i="3"/>
  <c r="I174" i="3"/>
  <c r="K174" i="3" s="1"/>
  <c r="I75" i="3"/>
  <c r="K75" i="3" s="1"/>
  <c r="I43" i="3"/>
  <c r="K43" i="3" s="1"/>
  <c r="J11" i="3"/>
  <c r="I128" i="3"/>
  <c r="K128" i="3" s="1"/>
  <c r="I15" i="3"/>
  <c r="K15" i="3" s="1"/>
  <c r="I13" i="3"/>
  <c r="K13" i="3" s="1"/>
  <c r="I119" i="3"/>
  <c r="K119" i="3" s="1"/>
  <c r="I73" i="3"/>
  <c r="K73" i="3" s="1"/>
  <c r="I169" i="3"/>
  <c r="K169" i="3" s="1"/>
  <c r="J141" i="3"/>
  <c r="J55" i="3"/>
  <c r="J88" i="3"/>
  <c r="I55" i="3"/>
  <c r="K55" i="3" s="1"/>
  <c r="I45" i="3"/>
  <c r="K45" i="3" s="1"/>
  <c r="I34" i="3"/>
  <c r="K34" i="3" s="1"/>
  <c r="I36" i="3"/>
  <c r="K36" i="3" s="1"/>
  <c r="I18" i="3"/>
  <c r="K18" i="3" s="1"/>
  <c r="I127" i="3"/>
  <c r="K127" i="3" s="1"/>
  <c r="I85" i="3"/>
  <c r="K85" i="3" s="1"/>
  <c r="I72" i="3"/>
  <c r="K72" i="3" s="1"/>
  <c r="J59" i="3"/>
  <c r="I80" i="3"/>
  <c r="K80" i="3" s="1"/>
  <c r="I69" i="3"/>
  <c r="K69" i="3" s="1"/>
  <c r="J61" i="3"/>
  <c r="I59" i="3"/>
  <c r="K59" i="3" s="1"/>
  <c r="I16" i="3"/>
  <c r="K16" i="3" s="1"/>
  <c r="J14" i="3"/>
  <c r="J12" i="3"/>
  <c r="I82" i="3"/>
  <c r="K82" i="3" s="1"/>
  <c r="J23" i="3"/>
  <c r="I40" i="3"/>
  <c r="K40" i="3" s="1"/>
  <c r="J18" i="3"/>
  <c r="I24" i="3"/>
  <c r="K24" i="3" s="1"/>
  <c r="I29" i="3"/>
  <c r="K29" i="3" s="1"/>
  <c r="J219" i="3"/>
  <c r="J170" i="3"/>
  <c r="J171" i="3"/>
  <c r="I166" i="3"/>
  <c r="K166" i="3" s="1"/>
  <c r="I167" i="3"/>
  <c r="K167" i="3" s="1"/>
  <c r="I193" i="3"/>
  <c r="K193" i="3" s="1"/>
  <c r="I225" i="3"/>
  <c r="K225" i="3" s="1"/>
  <c r="I195" i="3"/>
  <c r="K195" i="3" s="1"/>
  <c r="J20" i="3"/>
  <c r="I112" i="3"/>
  <c r="K112" i="3" s="1"/>
  <c r="I66" i="3"/>
  <c r="K66" i="3" s="1"/>
  <c r="J35" i="3"/>
  <c r="I62" i="3"/>
  <c r="K62" i="3" s="1"/>
  <c r="I172" i="3"/>
  <c r="K172" i="3" s="1"/>
  <c r="J80" i="3"/>
  <c r="I136" i="3"/>
  <c r="K136" i="3" s="1"/>
  <c r="J210" i="3"/>
  <c r="I189" i="3"/>
  <c r="K189" i="3" s="1"/>
  <c r="J21" i="3"/>
  <c r="I124" i="3"/>
  <c r="K124" i="3" s="1"/>
  <c r="I52" i="3"/>
  <c r="K52" i="3" s="1"/>
  <c r="I161" i="3"/>
  <c r="K161" i="3" s="1"/>
  <c r="J82" i="3"/>
  <c r="I130" i="3"/>
  <c r="K130" i="3" s="1"/>
  <c r="I48" i="3"/>
  <c r="K48" i="3" s="1"/>
  <c r="J179" i="3"/>
  <c r="I76" i="3"/>
  <c r="K76" i="3" s="1"/>
  <c r="J71" i="3"/>
  <c r="J31" i="3"/>
  <c r="J115" i="3"/>
  <c r="I190" i="3"/>
  <c r="K190" i="3" s="1"/>
  <c r="I135" i="3"/>
  <c r="K135" i="3" s="1"/>
  <c r="J220" i="3"/>
  <c r="I115" i="3"/>
  <c r="K115" i="3" s="1"/>
  <c r="I162" i="3"/>
  <c r="K162" i="3" s="1"/>
  <c r="I219" i="3"/>
  <c r="K219" i="3" s="1"/>
  <c r="I217" i="3"/>
  <c r="K217" i="3" s="1"/>
  <c r="I223" i="3"/>
  <c r="K223" i="3" s="1"/>
  <c r="J40" i="3"/>
  <c r="I11" i="3"/>
  <c r="J66" i="3"/>
  <c r="I97" i="3"/>
  <c r="K97" i="3" s="1"/>
  <c r="J42" i="3"/>
  <c r="I94" i="3"/>
  <c r="K94" i="3" s="1"/>
  <c r="J36" i="3"/>
  <c r="J195" i="3"/>
  <c r="I179" i="3"/>
  <c r="K179" i="3" s="1"/>
  <c r="I170" i="3"/>
  <c r="K170" i="3" s="1"/>
  <c r="I209" i="3"/>
  <c r="K209" i="3" s="1"/>
  <c r="J69" i="3"/>
  <c r="I144" i="3"/>
  <c r="K144" i="3" s="1"/>
  <c r="I187" i="3"/>
  <c r="K187" i="3" s="1"/>
  <c r="J57" i="3"/>
  <c r="I109" i="3"/>
  <c r="K109" i="3" s="1"/>
  <c r="J147" i="3"/>
  <c r="I202" i="3"/>
  <c r="K202" i="3" s="1"/>
  <c r="I132" i="3"/>
  <c r="K132" i="3" s="1"/>
  <c r="I188" i="3"/>
  <c r="K188" i="3" s="1"/>
  <c r="I205" i="3"/>
  <c r="K205" i="3" s="1"/>
  <c r="I176" i="3"/>
  <c r="K176" i="3" s="1"/>
  <c r="I210" i="3"/>
  <c r="K210" i="3" s="1"/>
  <c r="J114" i="3"/>
  <c r="J99" i="3"/>
  <c r="I32" i="3"/>
  <c r="K32" i="3" s="1"/>
  <c r="I86" i="3"/>
  <c r="K86" i="3" s="1"/>
  <c r="J149" i="3"/>
  <c r="J194" i="3"/>
  <c r="I203" i="3"/>
  <c r="K203" i="3" s="1"/>
  <c r="I214" i="3"/>
  <c r="K214" i="3" s="1"/>
  <c r="I218" i="3"/>
  <c r="K218" i="3" s="1"/>
  <c r="J131" i="3"/>
  <c r="I155" i="3"/>
  <c r="K155" i="3" s="1"/>
  <c r="J43" i="3"/>
  <c r="J89" i="3"/>
  <c r="I160" i="3"/>
  <c r="K160" i="3" s="1"/>
  <c r="I95" i="3"/>
  <c r="K95" i="3" s="1"/>
  <c r="J162" i="3"/>
  <c r="I110" i="3"/>
  <c r="K110" i="3" s="1"/>
  <c r="I227" i="3"/>
  <c r="K227" i="3" s="1"/>
  <c r="I213" i="3"/>
  <c r="K213" i="3" s="1"/>
  <c r="I50" i="3"/>
  <c r="K50" i="3" s="1"/>
  <c r="I92" i="3"/>
  <c r="K92" i="3" s="1"/>
  <c r="I101" i="3"/>
  <c r="K101" i="3" s="1"/>
  <c r="J117" i="3"/>
  <c r="I138" i="3"/>
  <c r="K138" i="3" s="1"/>
  <c r="J85" i="3"/>
  <c r="I143" i="3"/>
  <c r="K143" i="3" s="1"/>
  <c r="I121" i="3"/>
  <c r="K121" i="3" s="1"/>
  <c r="I163" i="3"/>
  <c r="K163" i="3" s="1"/>
  <c r="I137" i="3"/>
  <c r="K137" i="3" s="1"/>
  <c r="I68" i="3"/>
  <c r="K68" i="3" s="1"/>
  <c r="I211" i="3"/>
  <c r="K211" i="3" s="1"/>
  <c r="I123" i="3"/>
  <c r="K123" i="3" s="1"/>
  <c r="I145" i="3"/>
  <c r="K145" i="3" s="1"/>
  <c r="J121" i="3"/>
  <c r="J158" i="3"/>
  <c r="J56" i="3"/>
  <c r="I231" i="3"/>
  <c r="K231" i="3" s="1"/>
  <c r="I21" i="3"/>
  <c r="K21" i="3" s="1"/>
  <c r="I168" i="3"/>
  <c r="K168" i="3" s="1"/>
  <c r="I164" i="3"/>
  <c r="K164" i="3" s="1"/>
  <c r="I197" i="3"/>
  <c r="K197" i="3" s="1"/>
  <c r="I230" i="3"/>
  <c r="K230" i="3" s="1"/>
  <c r="J165" i="3"/>
  <c r="I207" i="3"/>
  <c r="K207" i="3" s="1"/>
  <c r="I28" i="3"/>
  <c r="K28" i="3" s="1"/>
  <c r="J84" i="3"/>
  <c r="J74" i="3"/>
  <c r="J77" i="3"/>
  <c r="I108" i="3"/>
  <c r="K108" i="3" s="1"/>
  <c r="I154" i="3"/>
  <c r="K154" i="3" s="1"/>
  <c r="I104" i="3"/>
  <c r="K104" i="3" s="1"/>
  <c r="J228" i="3"/>
  <c r="I178" i="3"/>
  <c r="K178" i="3" s="1"/>
  <c r="J29" i="3"/>
  <c r="I19" i="3"/>
  <c r="K19" i="3" s="1"/>
  <c r="I17" i="3"/>
  <c r="K17" i="3" s="1"/>
  <c r="I78" i="3"/>
  <c r="K78" i="3" s="1"/>
  <c r="J81" i="3"/>
  <c r="I131" i="3"/>
  <c r="K131" i="3" s="1"/>
  <c r="J60" i="3"/>
  <c r="I186" i="3"/>
  <c r="K186" i="3" s="1"/>
  <c r="J107" i="3"/>
  <c r="J127" i="3"/>
  <c r="I70" i="3"/>
  <c r="K70" i="3" s="1"/>
  <c r="I129" i="3"/>
  <c r="K129" i="3" s="1"/>
  <c r="I199" i="3"/>
  <c r="K199" i="3" s="1"/>
  <c r="I74" i="3"/>
  <c r="K74" i="3" s="1"/>
  <c r="I25" i="3"/>
  <c r="K25" i="3" s="1"/>
  <c r="J167" i="3"/>
  <c r="I88" i="3"/>
  <c r="K88" i="3" s="1"/>
  <c r="I122" i="3"/>
  <c r="K122" i="3" s="1"/>
  <c r="I100" i="3"/>
  <c r="K100" i="3" s="1"/>
  <c r="I152" i="3"/>
  <c r="K152" i="3" s="1"/>
  <c r="J111" i="3"/>
  <c r="J198" i="3"/>
  <c r="J120" i="3"/>
  <c r="J27" i="3"/>
  <c r="J113" i="3"/>
  <c r="J173" i="3"/>
  <c r="I171" i="3"/>
  <c r="K171" i="3" s="1"/>
  <c r="J70" i="3"/>
  <c r="I148" i="3"/>
  <c r="K148" i="3" s="1"/>
  <c r="I116" i="3"/>
  <c r="K116" i="3" s="1"/>
  <c r="I216" i="3"/>
  <c r="K216" i="3" s="1"/>
  <c r="J38" i="3"/>
  <c r="J34" i="3"/>
  <c r="J230" i="3"/>
  <c r="I44" i="3"/>
  <c r="K44" i="3" s="1"/>
  <c r="J189" i="3"/>
  <c r="J180" i="3"/>
  <c r="I26" i="3"/>
  <c r="K26" i="3" s="1"/>
  <c r="J139" i="3"/>
  <c r="I173" i="3"/>
  <c r="K173" i="3" s="1"/>
  <c r="J134" i="3"/>
  <c r="I126" i="3"/>
  <c r="K126" i="3" s="1"/>
  <c r="I191" i="3"/>
  <c r="K191" i="3" s="1"/>
  <c r="I233" i="3"/>
  <c r="K233" i="3" s="1"/>
  <c r="I215" i="3"/>
  <c r="K215" i="3" s="1"/>
  <c r="I201" i="3"/>
  <c r="K201" i="3" s="1"/>
  <c r="I90" i="3"/>
  <c r="K90" i="3" s="1"/>
  <c r="J94" i="3"/>
  <c r="I30" i="3"/>
  <c r="K30" i="3" s="1"/>
  <c r="J103" i="3"/>
  <c r="I221" i="3"/>
  <c r="K221" i="3" s="1"/>
  <c r="J184" i="3"/>
  <c r="I183" i="3"/>
  <c r="K183" i="3" s="1"/>
  <c r="J154" i="3"/>
  <c r="J53" i="3"/>
  <c r="J178" i="3"/>
  <c r="I150" i="3"/>
  <c r="K150" i="3" s="1"/>
  <c r="I182" i="3"/>
  <c r="K182" i="3" s="1"/>
  <c r="I229" i="3"/>
  <c r="K229" i="3" s="1"/>
  <c r="I64" i="3"/>
  <c r="K64" i="3" s="1"/>
  <c r="J181" i="3"/>
  <c r="I117" i="3"/>
  <c r="K117" i="3" s="1"/>
  <c r="I206" i="3"/>
  <c r="K206" i="3" s="1"/>
  <c r="J221" i="3"/>
  <c r="J108" i="3"/>
  <c r="J183" i="3"/>
  <c r="J156" i="3"/>
  <c r="J159" i="3"/>
  <c r="J30" i="3"/>
  <c r="J68" i="3"/>
  <c r="J190" i="3"/>
  <c r="J124" i="3"/>
  <c r="J215" i="3"/>
  <c r="J206" i="3"/>
  <c r="J90" i="3"/>
  <c r="J185" i="3"/>
  <c r="J199" i="3"/>
  <c r="J186" i="3"/>
  <c r="J110" i="3"/>
  <c r="J95" i="3"/>
  <c r="J109" i="3"/>
  <c r="J201" i="3"/>
  <c r="J232" i="3"/>
  <c r="J62" i="3"/>
  <c r="J164" i="3"/>
  <c r="J48" i="3"/>
  <c r="J86" i="3"/>
  <c r="J216" i="3"/>
  <c r="J116" i="3"/>
  <c r="J176" i="3"/>
  <c r="J153" i="3"/>
  <c r="J187" i="3"/>
  <c r="J226" i="3"/>
  <c r="J160" i="3"/>
  <c r="J137" i="3"/>
  <c r="J148" i="3"/>
  <c r="J211" i="3"/>
  <c r="J197" i="3"/>
  <c r="J78" i="3"/>
  <c r="J168" i="3"/>
  <c r="J125" i="3"/>
  <c r="J76" i="3"/>
  <c r="J193" i="3"/>
  <c r="J123" i="3"/>
  <c r="J106" i="3"/>
  <c r="J161" i="3"/>
  <c r="J26" i="3"/>
  <c r="J202" i="3"/>
  <c r="J13" i="3"/>
  <c r="J213" i="3"/>
  <c r="J72" i="3"/>
  <c r="J122" i="3"/>
  <c r="J15" i="3"/>
  <c r="J144" i="3"/>
  <c r="J102" i="3"/>
  <c r="J209" i="3"/>
  <c r="J233" i="3"/>
  <c r="J79" i="3"/>
  <c r="J118" i="3"/>
  <c r="J101" i="3"/>
  <c r="J155" i="3"/>
  <c r="J229" i="3"/>
  <c r="J208" i="3"/>
  <c r="J214" i="3"/>
  <c r="J136" i="3"/>
  <c r="J191" i="3"/>
  <c r="J207" i="3"/>
  <c r="J138" i="3"/>
  <c r="J24" i="3"/>
  <c r="J17" i="3"/>
  <c r="J166" i="3"/>
  <c r="J172" i="3"/>
  <c r="J204" i="3"/>
  <c r="J175" i="3"/>
  <c r="J92" i="3"/>
  <c r="J142" i="3"/>
  <c r="J129" i="3"/>
  <c r="J50" i="3"/>
  <c r="J93" i="3"/>
  <c r="J150" i="3"/>
  <c r="J19" i="3"/>
  <c r="J217" i="3"/>
  <c r="J51" i="3"/>
  <c r="J205" i="3"/>
  <c r="J169" i="3"/>
  <c r="J98" i="3"/>
  <c r="J143" i="3"/>
  <c r="J126" i="3"/>
  <c r="J174" i="3"/>
  <c r="J231" i="3"/>
  <c r="J32" i="3"/>
  <c r="J222" i="3"/>
  <c r="J44" i="3"/>
  <c r="J225" i="3"/>
  <c r="J97" i="3"/>
  <c r="J52" i="3"/>
  <c r="J182" i="3"/>
  <c r="J218" i="3"/>
  <c r="J105" i="3"/>
  <c r="J227" i="3"/>
  <c r="J200" i="3"/>
  <c r="J135" i="3"/>
  <c r="J212" i="3"/>
  <c r="J224" i="3"/>
  <c r="J192" i="3"/>
  <c r="J112" i="3"/>
  <c r="J152" i="3"/>
  <c r="J188" i="3"/>
  <c r="J133" i="3"/>
  <c r="J163" i="3"/>
  <c r="J130" i="3"/>
  <c r="J28" i="3"/>
  <c r="J104" i="3"/>
  <c r="J96" i="3"/>
  <c r="J100" i="3"/>
  <c r="J140" i="3"/>
  <c r="J223" i="3"/>
  <c r="J146" i="3"/>
  <c r="J25" i="3"/>
  <c r="J177" i="3"/>
  <c r="J65" i="3"/>
  <c r="J151" i="3"/>
  <c r="J132" i="3"/>
  <c r="J145" i="3"/>
  <c r="J64" i="3"/>
  <c r="J203" i="3"/>
  <c r="W203" i="3" l="1"/>
  <c r="L203" i="3"/>
  <c r="AB203" i="3" s="1"/>
  <c r="N203" i="3"/>
  <c r="M203" i="3"/>
  <c r="S203" i="3"/>
  <c r="P203" i="3"/>
  <c r="X203" i="3"/>
  <c r="Y203" i="3"/>
  <c r="T203" i="3"/>
  <c r="Q203" i="3"/>
  <c r="O203" i="3"/>
  <c r="V203" i="3"/>
  <c r="U203" i="3"/>
  <c r="R203" i="3"/>
  <c r="U28" i="3"/>
  <c r="Q28" i="3"/>
  <c r="N28" i="3"/>
  <c r="W28" i="3"/>
  <c r="V28" i="3"/>
  <c r="R28" i="3"/>
  <c r="M28" i="3"/>
  <c r="S28" i="3"/>
  <c r="L28" i="3"/>
  <c r="AB28" i="3" s="1"/>
  <c r="P28" i="3"/>
  <c r="O28" i="3"/>
  <c r="Y28" i="3"/>
  <c r="X28" i="3"/>
  <c r="T28" i="3"/>
  <c r="P218" i="3"/>
  <c r="S218" i="3"/>
  <c r="O218" i="3"/>
  <c r="N218" i="3"/>
  <c r="Y218" i="3"/>
  <c r="X218" i="3"/>
  <c r="U218" i="3"/>
  <c r="Q218" i="3"/>
  <c r="M218" i="3"/>
  <c r="L218" i="3"/>
  <c r="AB218" i="3" s="1"/>
  <c r="T218" i="3"/>
  <c r="R218" i="3"/>
  <c r="V218" i="3"/>
  <c r="W218" i="3"/>
  <c r="W205" i="3"/>
  <c r="L205" i="3"/>
  <c r="AB205" i="3" s="1"/>
  <c r="S205" i="3"/>
  <c r="R205" i="3"/>
  <c r="N205" i="3"/>
  <c r="Y205" i="3"/>
  <c r="P205" i="3"/>
  <c r="O205" i="3"/>
  <c r="M205" i="3"/>
  <c r="V205" i="3"/>
  <c r="Q205" i="3"/>
  <c r="X205" i="3"/>
  <c r="U205" i="3"/>
  <c r="T205" i="3"/>
  <c r="M17" i="3"/>
  <c r="V17" i="3"/>
  <c r="N17" i="3"/>
  <c r="Y17" i="3"/>
  <c r="U17" i="3"/>
  <c r="R17" i="3"/>
  <c r="S17" i="3"/>
  <c r="P17" i="3"/>
  <c r="O17" i="3"/>
  <c r="L17" i="3"/>
  <c r="AB17" i="3" s="1"/>
  <c r="Q17" i="3"/>
  <c r="X17" i="3"/>
  <c r="W17" i="3"/>
  <c r="T17" i="3"/>
  <c r="W209" i="3"/>
  <c r="L209" i="3"/>
  <c r="AB209" i="3" s="1"/>
  <c r="O209" i="3"/>
  <c r="N209" i="3"/>
  <c r="V209" i="3"/>
  <c r="S209" i="3"/>
  <c r="U209" i="3"/>
  <c r="T209" i="3"/>
  <c r="R209" i="3"/>
  <c r="P209" i="3"/>
  <c r="Q209" i="3"/>
  <c r="Y209" i="3"/>
  <c r="X209" i="3"/>
  <c r="M209" i="3"/>
  <c r="M76" i="3"/>
  <c r="W76" i="3"/>
  <c r="T76" i="3"/>
  <c r="S76" i="3"/>
  <c r="R76" i="3"/>
  <c r="N76" i="3"/>
  <c r="Q76" i="3"/>
  <c r="P76" i="3"/>
  <c r="Y76" i="3"/>
  <c r="L76" i="3"/>
  <c r="AB76" i="3" s="1"/>
  <c r="X76" i="3"/>
  <c r="V76" i="3"/>
  <c r="U76" i="3"/>
  <c r="O76" i="3"/>
  <c r="P216" i="3"/>
  <c r="S216" i="3"/>
  <c r="Y216" i="3"/>
  <c r="T216" i="3"/>
  <c r="W216" i="3"/>
  <c r="L216" i="3"/>
  <c r="AB216" i="3" s="1"/>
  <c r="M216" i="3"/>
  <c r="O216" i="3"/>
  <c r="N216" i="3"/>
  <c r="X216" i="3"/>
  <c r="U216" i="3"/>
  <c r="V216" i="3"/>
  <c r="R216" i="3"/>
  <c r="Q216" i="3"/>
  <c r="P206" i="3"/>
  <c r="S206" i="3"/>
  <c r="M206" i="3"/>
  <c r="L206" i="3"/>
  <c r="AB206" i="3" s="1"/>
  <c r="Y206" i="3"/>
  <c r="X206" i="3"/>
  <c r="R206" i="3"/>
  <c r="Q206" i="3"/>
  <c r="O206" i="3"/>
  <c r="W206" i="3"/>
  <c r="V206" i="3"/>
  <c r="U206" i="3"/>
  <c r="N206" i="3"/>
  <c r="T206" i="3"/>
  <c r="M38" i="3"/>
  <c r="P38" i="3"/>
  <c r="L38" i="3"/>
  <c r="AB38" i="3" s="1"/>
  <c r="W38" i="3"/>
  <c r="S38" i="3"/>
  <c r="U38" i="3"/>
  <c r="T38" i="3"/>
  <c r="O38" i="3"/>
  <c r="V38" i="3"/>
  <c r="N38" i="3"/>
  <c r="R38" i="3"/>
  <c r="Q38" i="3"/>
  <c r="Y38" i="3"/>
  <c r="X38" i="3"/>
  <c r="L165" i="3"/>
  <c r="AB165" i="3" s="1"/>
  <c r="W165" i="3"/>
  <c r="R165" i="3"/>
  <c r="T165" i="3"/>
  <c r="S165" i="3"/>
  <c r="Q165" i="3"/>
  <c r="Y165" i="3"/>
  <c r="V165" i="3"/>
  <c r="P165" i="3"/>
  <c r="O165" i="3"/>
  <c r="N165" i="3"/>
  <c r="U165" i="3"/>
  <c r="X165" i="3"/>
  <c r="M165" i="3"/>
  <c r="U114" i="3"/>
  <c r="O114" i="3"/>
  <c r="N114" i="3"/>
  <c r="L114" i="3"/>
  <c r="AB114" i="3" s="1"/>
  <c r="R114" i="3"/>
  <c r="Q114" i="3"/>
  <c r="W114" i="3"/>
  <c r="T114" i="3"/>
  <c r="S114" i="3"/>
  <c r="X114" i="3"/>
  <c r="V114" i="3"/>
  <c r="Y114" i="3"/>
  <c r="P114" i="3"/>
  <c r="M114" i="3"/>
  <c r="M88" i="3"/>
  <c r="X88" i="3"/>
  <c r="U88" i="3"/>
  <c r="S88" i="3"/>
  <c r="R88" i="3"/>
  <c r="L88" i="3"/>
  <c r="AB88" i="3" s="1"/>
  <c r="W88" i="3"/>
  <c r="O88" i="3"/>
  <c r="N88" i="3"/>
  <c r="V88" i="3"/>
  <c r="Y88" i="3"/>
  <c r="T88" i="3"/>
  <c r="Q88" i="3"/>
  <c r="P88" i="3"/>
  <c r="T67" i="3"/>
  <c r="X67" i="3"/>
  <c r="U67" i="3"/>
  <c r="Y67" i="3"/>
  <c r="Q67" i="3"/>
  <c r="M67" i="3"/>
  <c r="V67" i="3"/>
  <c r="S67" i="3"/>
  <c r="O67" i="3"/>
  <c r="W67" i="3"/>
  <c r="R67" i="3"/>
  <c r="P67" i="3"/>
  <c r="N67" i="3"/>
  <c r="L67" i="3"/>
  <c r="AB67" i="3" s="1"/>
  <c r="W227" i="3"/>
  <c r="L227" i="3"/>
  <c r="AB227" i="3" s="1"/>
  <c r="R227" i="3"/>
  <c r="Q227" i="3"/>
  <c r="X227" i="3"/>
  <c r="U227" i="3"/>
  <c r="S227" i="3"/>
  <c r="P227" i="3"/>
  <c r="O227" i="3"/>
  <c r="N227" i="3"/>
  <c r="Y227" i="3"/>
  <c r="M227" i="3"/>
  <c r="T227" i="3"/>
  <c r="V227" i="3"/>
  <c r="U104" i="3"/>
  <c r="N104" i="3"/>
  <c r="P104" i="3"/>
  <c r="L104" i="3"/>
  <c r="AB104" i="3" s="1"/>
  <c r="W104" i="3"/>
  <c r="V104" i="3"/>
  <c r="Y104" i="3"/>
  <c r="S104" i="3"/>
  <c r="O104" i="3"/>
  <c r="X104" i="3"/>
  <c r="T104" i="3"/>
  <c r="Q104" i="3"/>
  <c r="R104" i="3"/>
  <c r="M104" i="3"/>
  <c r="N105" i="3"/>
  <c r="W105" i="3"/>
  <c r="X105" i="3"/>
  <c r="T105" i="3"/>
  <c r="S105" i="3"/>
  <c r="U105" i="3"/>
  <c r="P105" i="3"/>
  <c r="Y105" i="3"/>
  <c r="Q105" i="3"/>
  <c r="L105" i="3"/>
  <c r="AB105" i="3" s="1"/>
  <c r="V105" i="3"/>
  <c r="R105" i="3"/>
  <c r="O105" i="3"/>
  <c r="M105" i="3"/>
  <c r="L169" i="3"/>
  <c r="AB169" i="3" s="1"/>
  <c r="P169" i="3"/>
  <c r="M169" i="3"/>
  <c r="S169" i="3"/>
  <c r="Y169" i="3"/>
  <c r="X169" i="3"/>
  <c r="W169" i="3"/>
  <c r="R169" i="3"/>
  <c r="U169" i="3"/>
  <c r="T169" i="3"/>
  <c r="N169" i="3"/>
  <c r="V169" i="3"/>
  <c r="Q169" i="3"/>
  <c r="O169" i="3"/>
  <c r="S166" i="3"/>
  <c r="T166" i="3"/>
  <c r="P166" i="3"/>
  <c r="L166" i="3"/>
  <c r="AB166" i="3" s="1"/>
  <c r="O166" i="3"/>
  <c r="N166" i="3"/>
  <c r="M166" i="3"/>
  <c r="Q166" i="3"/>
  <c r="R166" i="3"/>
  <c r="W166" i="3"/>
  <c r="V166" i="3"/>
  <c r="U166" i="3"/>
  <c r="Y166" i="3"/>
  <c r="X166" i="3"/>
  <c r="W233" i="3"/>
  <c r="L233" i="3"/>
  <c r="AB233" i="3" s="1"/>
  <c r="S233" i="3"/>
  <c r="R233" i="3"/>
  <c r="M233" i="3"/>
  <c r="T233" i="3"/>
  <c r="O233" i="3"/>
  <c r="Y233" i="3"/>
  <c r="X233" i="3"/>
  <c r="Q233" i="3"/>
  <c r="U233" i="3"/>
  <c r="P233" i="3"/>
  <c r="V233" i="3"/>
  <c r="N233" i="3"/>
  <c r="W193" i="3"/>
  <c r="L193" i="3"/>
  <c r="AB193" i="3" s="1"/>
  <c r="Q193" i="3"/>
  <c r="P193" i="3"/>
  <c r="Y193" i="3"/>
  <c r="X193" i="3"/>
  <c r="S193" i="3"/>
  <c r="T193" i="3"/>
  <c r="N193" i="3"/>
  <c r="V193" i="3"/>
  <c r="U193" i="3"/>
  <c r="R193" i="3"/>
  <c r="M193" i="3"/>
  <c r="O193" i="3"/>
  <c r="U116" i="3"/>
  <c r="R116" i="3"/>
  <c r="V116" i="3"/>
  <c r="S116" i="3"/>
  <c r="Q116" i="3"/>
  <c r="L116" i="3"/>
  <c r="AB116" i="3" s="1"/>
  <c r="P116" i="3"/>
  <c r="Y116" i="3"/>
  <c r="T116" i="3"/>
  <c r="M116" i="3"/>
  <c r="W116" i="3"/>
  <c r="X116" i="3"/>
  <c r="O116" i="3"/>
  <c r="N116" i="3"/>
  <c r="M90" i="3"/>
  <c r="W90" i="3"/>
  <c r="L90" i="3"/>
  <c r="AB90" i="3" s="1"/>
  <c r="Q90" i="3"/>
  <c r="N90" i="3"/>
  <c r="V90" i="3"/>
  <c r="U90" i="3"/>
  <c r="T90" i="3"/>
  <c r="P90" i="3"/>
  <c r="O90" i="3"/>
  <c r="X90" i="3"/>
  <c r="S90" i="3"/>
  <c r="R90" i="3"/>
  <c r="Y90" i="3"/>
  <c r="L181" i="3"/>
  <c r="AB181" i="3" s="1"/>
  <c r="V181" i="3"/>
  <c r="U181" i="3"/>
  <c r="Q181" i="3"/>
  <c r="N181" i="3"/>
  <c r="S181" i="3"/>
  <c r="X181" i="3"/>
  <c r="W181" i="3"/>
  <c r="T181" i="3"/>
  <c r="M181" i="3"/>
  <c r="R181" i="3"/>
  <c r="Y181" i="3"/>
  <c r="P181" i="3"/>
  <c r="O181" i="3"/>
  <c r="M34" i="3"/>
  <c r="W34" i="3"/>
  <c r="N34" i="3"/>
  <c r="S34" i="3"/>
  <c r="O34" i="3"/>
  <c r="Y34" i="3"/>
  <c r="U34" i="3"/>
  <c r="Q34" i="3"/>
  <c r="V34" i="3"/>
  <c r="R34" i="3"/>
  <c r="L34" i="3"/>
  <c r="AB34" i="3" s="1"/>
  <c r="T34" i="3"/>
  <c r="P34" i="3"/>
  <c r="X34" i="3"/>
  <c r="T81" i="3"/>
  <c r="X81" i="3"/>
  <c r="U81" i="3"/>
  <c r="O81" i="3"/>
  <c r="N81" i="3"/>
  <c r="W81" i="3"/>
  <c r="R81" i="3"/>
  <c r="Y81" i="3"/>
  <c r="Q81" i="3"/>
  <c r="P81" i="3"/>
  <c r="L81" i="3"/>
  <c r="AB81" i="3" s="1"/>
  <c r="V81" i="3"/>
  <c r="S81" i="3"/>
  <c r="M81" i="3"/>
  <c r="S162" i="3"/>
  <c r="O162" i="3"/>
  <c r="L162" i="3"/>
  <c r="AB162" i="3" s="1"/>
  <c r="M162" i="3"/>
  <c r="X162" i="3"/>
  <c r="Y162" i="3"/>
  <c r="W162" i="3"/>
  <c r="T162" i="3"/>
  <c r="V162" i="3"/>
  <c r="U162" i="3"/>
  <c r="R162" i="3"/>
  <c r="N162" i="3"/>
  <c r="Q162" i="3"/>
  <c r="P162" i="3"/>
  <c r="N99" i="3"/>
  <c r="M99" i="3"/>
  <c r="X99" i="3"/>
  <c r="U99" i="3"/>
  <c r="R99" i="3"/>
  <c r="Q99" i="3"/>
  <c r="W99" i="3"/>
  <c r="P99" i="3"/>
  <c r="T99" i="3"/>
  <c r="Y99" i="3"/>
  <c r="V99" i="3"/>
  <c r="S99" i="3"/>
  <c r="O99" i="3"/>
  <c r="L99" i="3"/>
  <c r="AB99" i="3" s="1"/>
  <c r="T14" i="3"/>
  <c r="N14" i="3"/>
  <c r="Y14" i="3"/>
  <c r="V14" i="3"/>
  <c r="R14" i="3"/>
  <c r="S14" i="3"/>
  <c r="P14" i="3"/>
  <c r="M14" i="3"/>
  <c r="Q14" i="3"/>
  <c r="O14" i="3"/>
  <c r="L14" i="3"/>
  <c r="AB14" i="3" s="1"/>
  <c r="X14" i="3"/>
  <c r="W14" i="3"/>
  <c r="U14" i="3"/>
  <c r="T39" i="3"/>
  <c r="X39" i="3"/>
  <c r="U39" i="3"/>
  <c r="Y39" i="3"/>
  <c r="Q39" i="3"/>
  <c r="M39" i="3"/>
  <c r="R39" i="3"/>
  <c r="P39" i="3"/>
  <c r="L39" i="3"/>
  <c r="AB39" i="3" s="1"/>
  <c r="V39" i="3"/>
  <c r="O39" i="3"/>
  <c r="N39" i="3"/>
  <c r="W39" i="3"/>
  <c r="S39" i="3"/>
  <c r="M64" i="3"/>
  <c r="N64" i="3"/>
  <c r="Y64" i="3"/>
  <c r="T64" i="3"/>
  <c r="W64" i="3"/>
  <c r="S64" i="3"/>
  <c r="U64" i="3"/>
  <c r="R64" i="3"/>
  <c r="O64" i="3"/>
  <c r="L64" i="3"/>
  <c r="AB64" i="3" s="1"/>
  <c r="X64" i="3"/>
  <c r="V64" i="3"/>
  <c r="Q64" i="3"/>
  <c r="P64" i="3"/>
  <c r="U130" i="3"/>
  <c r="S130" i="3"/>
  <c r="R130" i="3"/>
  <c r="N130" i="3"/>
  <c r="T130" i="3"/>
  <c r="P130" i="3"/>
  <c r="O130" i="3"/>
  <c r="M130" i="3"/>
  <c r="L130" i="3"/>
  <c r="AB130" i="3" s="1"/>
  <c r="X130" i="3"/>
  <c r="Q130" i="3"/>
  <c r="Y130" i="3"/>
  <c r="V130" i="3"/>
  <c r="W130" i="3"/>
  <c r="S182" i="3"/>
  <c r="O182" i="3"/>
  <c r="N182" i="3"/>
  <c r="L182" i="3"/>
  <c r="AB182" i="3" s="1"/>
  <c r="R182" i="3"/>
  <c r="W182" i="3"/>
  <c r="V182" i="3"/>
  <c r="U182" i="3"/>
  <c r="M182" i="3"/>
  <c r="P182" i="3"/>
  <c r="Y182" i="3"/>
  <c r="Q182" i="3"/>
  <c r="T182" i="3"/>
  <c r="X182" i="3"/>
  <c r="T51" i="3"/>
  <c r="V51" i="3"/>
  <c r="R51" i="3"/>
  <c r="Y51" i="3"/>
  <c r="O51" i="3"/>
  <c r="X51" i="3"/>
  <c r="S51" i="3"/>
  <c r="N51" i="3"/>
  <c r="U51" i="3"/>
  <c r="P51" i="3"/>
  <c r="M51" i="3"/>
  <c r="W51" i="3"/>
  <c r="Q51" i="3"/>
  <c r="L51" i="3"/>
  <c r="AB51" i="3" s="1"/>
  <c r="U24" i="3"/>
  <c r="N24" i="3"/>
  <c r="O24" i="3"/>
  <c r="M24" i="3"/>
  <c r="W24" i="3"/>
  <c r="S24" i="3"/>
  <c r="Y24" i="3"/>
  <c r="V24" i="3"/>
  <c r="T24" i="3"/>
  <c r="R24" i="3"/>
  <c r="X24" i="3"/>
  <c r="Q24" i="3"/>
  <c r="L24" i="3"/>
  <c r="AB24" i="3" s="1"/>
  <c r="P24" i="3"/>
  <c r="U102" i="3"/>
  <c r="W102" i="3"/>
  <c r="L102" i="3"/>
  <c r="AB102" i="3" s="1"/>
  <c r="P102" i="3"/>
  <c r="X102" i="3"/>
  <c r="V102" i="3"/>
  <c r="R102" i="3"/>
  <c r="N102" i="3"/>
  <c r="M102" i="3"/>
  <c r="T102" i="3"/>
  <c r="Y102" i="3"/>
  <c r="S102" i="3"/>
  <c r="Q102" i="3"/>
  <c r="O102" i="3"/>
  <c r="N125" i="3"/>
  <c r="P125" i="3"/>
  <c r="Y125" i="3"/>
  <c r="X125" i="3"/>
  <c r="W125" i="3"/>
  <c r="V125" i="3"/>
  <c r="L125" i="3"/>
  <c r="AB125" i="3" s="1"/>
  <c r="S125" i="3"/>
  <c r="T125" i="3"/>
  <c r="R125" i="3"/>
  <c r="O125" i="3"/>
  <c r="M125" i="3"/>
  <c r="U125" i="3"/>
  <c r="Q125" i="3"/>
  <c r="M86" i="3"/>
  <c r="V86" i="3"/>
  <c r="S86" i="3"/>
  <c r="R86" i="3"/>
  <c r="N86" i="3"/>
  <c r="O86" i="3"/>
  <c r="L86" i="3"/>
  <c r="AB86" i="3" s="1"/>
  <c r="Y86" i="3"/>
  <c r="U86" i="3"/>
  <c r="W86" i="3"/>
  <c r="T86" i="3"/>
  <c r="Q86" i="3"/>
  <c r="X86" i="3"/>
  <c r="P86" i="3"/>
  <c r="W215" i="3"/>
  <c r="L215" i="3"/>
  <c r="AB215" i="3" s="1"/>
  <c r="P215" i="3"/>
  <c r="O215" i="3"/>
  <c r="Y215" i="3"/>
  <c r="X215" i="3"/>
  <c r="U215" i="3"/>
  <c r="S215" i="3"/>
  <c r="V215" i="3"/>
  <c r="Q215" i="3"/>
  <c r="T215" i="3"/>
  <c r="N215" i="3"/>
  <c r="R215" i="3"/>
  <c r="M215" i="3"/>
  <c r="P220" i="3"/>
  <c r="S220" i="3"/>
  <c r="V220" i="3"/>
  <c r="U220" i="3"/>
  <c r="N220" i="3"/>
  <c r="T220" i="3"/>
  <c r="O220" i="3"/>
  <c r="L220" i="3"/>
  <c r="AB220" i="3" s="1"/>
  <c r="X220" i="3"/>
  <c r="W220" i="3"/>
  <c r="R220" i="3"/>
  <c r="Q220" i="3"/>
  <c r="M220" i="3"/>
  <c r="Y220" i="3"/>
  <c r="M21" i="3"/>
  <c r="N21" i="3"/>
  <c r="L21" i="3"/>
  <c r="AB21" i="3" s="1"/>
  <c r="V21" i="3"/>
  <c r="S21" i="3"/>
  <c r="P21" i="3"/>
  <c r="U21" i="3"/>
  <c r="Q21" i="3"/>
  <c r="O21" i="3"/>
  <c r="T21" i="3"/>
  <c r="R21" i="3"/>
  <c r="Y21" i="3"/>
  <c r="X21" i="3"/>
  <c r="W21" i="3"/>
  <c r="T55" i="3"/>
  <c r="W55" i="3"/>
  <c r="X55" i="3"/>
  <c r="S55" i="3"/>
  <c r="O55" i="3"/>
  <c r="U55" i="3"/>
  <c r="P55" i="3"/>
  <c r="L55" i="3"/>
  <c r="AB55" i="3" s="1"/>
  <c r="Y55" i="3"/>
  <c r="N55" i="3"/>
  <c r="M55" i="3"/>
  <c r="V55" i="3"/>
  <c r="R55" i="3"/>
  <c r="Q55" i="3"/>
  <c r="V157" i="3"/>
  <c r="S157" i="3"/>
  <c r="R157" i="3"/>
  <c r="Q157" i="3"/>
  <c r="U157" i="3"/>
  <c r="T157" i="3"/>
  <c r="X157" i="3"/>
  <c r="Y157" i="3"/>
  <c r="W157" i="3"/>
  <c r="M157" i="3"/>
  <c r="P157" i="3"/>
  <c r="N157" i="3"/>
  <c r="O157" i="3"/>
  <c r="L157" i="3"/>
  <c r="AB157" i="3" s="1"/>
  <c r="T83" i="3"/>
  <c r="W83" i="3"/>
  <c r="X83" i="3"/>
  <c r="V83" i="3"/>
  <c r="U83" i="3"/>
  <c r="P83" i="3"/>
  <c r="M83" i="3"/>
  <c r="S83" i="3"/>
  <c r="R83" i="3"/>
  <c r="O83" i="3"/>
  <c r="L83" i="3"/>
  <c r="AB83" i="3" s="1"/>
  <c r="Y83" i="3"/>
  <c r="Q83" i="3"/>
  <c r="N83" i="3"/>
  <c r="T75" i="3"/>
  <c r="Q75" i="3"/>
  <c r="N75" i="3"/>
  <c r="X75" i="3"/>
  <c r="W75" i="3"/>
  <c r="S75" i="3"/>
  <c r="M75" i="3"/>
  <c r="L75" i="3"/>
  <c r="AB75" i="3" s="1"/>
  <c r="U75" i="3"/>
  <c r="Y75" i="3"/>
  <c r="V75" i="3"/>
  <c r="R75" i="3"/>
  <c r="P75" i="3"/>
  <c r="O75" i="3"/>
  <c r="U124" i="3"/>
  <c r="V124" i="3"/>
  <c r="P124" i="3"/>
  <c r="N124" i="3"/>
  <c r="L124" i="3"/>
  <c r="AB124" i="3" s="1"/>
  <c r="Y124" i="3"/>
  <c r="X124" i="3"/>
  <c r="W124" i="3"/>
  <c r="T124" i="3"/>
  <c r="Q124" i="3"/>
  <c r="O124" i="3"/>
  <c r="M124" i="3"/>
  <c r="S124" i="3"/>
  <c r="R124" i="3"/>
  <c r="W195" i="3"/>
  <c r="L195" i="3"/>
  <c r="AB195" i="3" s="1"/>
  <c r="V195" i="3"/>
  <c r="U195" i="3"/>
  <c r="X195" i="3"/>
  <c r="R195" i="3"/>
  <c r="Y195" i="3"/>
  <c r="T195" i="3"/>
  <c r="S195" i="3"/>
  <c r="N195" i="3"/>
  <c r="O195" i="3"/>
  <c r="Q195" i="3"/>
  <c r="P195" i="3"/>
  <c r="M195" i="3"/>
  <c r="T61" i="3"/>
  <c r="Q61" i="3"/>
  <c r="N61" i="3"/>
  <c r="O61" i="3"/>
  <c r="U61" i="3"/>
  <c r="M61" i="3"/>
  <c r="V61" i="3"/>
  <c r="S61" i="3"/>
  <c r="L61" i="3"/>
  <c r="AB61" i="3" s="1"/>
  <c r="R61" i="3"/>
  <c r="P61" i="3"/>
  <c r="Y61" i="3"/>
  <c r="X61" i="3"/>
  <c r="W61" i="3"/>
  <c r="M54" i="3"/>
  <c r="R54" i="3"/>
  <c r="O54" i="3"/>
  <c r="Y54" i="3"/>
  <c r="U54" i="3"/>
  <c r="W54" i="3"/>
  <c r="S54" i="3"/>
  <c r="N54" i="3"/>
  <c r="T54" i="3"/>
  <c r="P54" i="3"/>
  <c r="L54" i="3"/>
  <c r="AB54" i="3" s="1"/>
  <c r="Q54" i="3"/>
  <c r="X54" i="3"/>
  <c r="V54" i="3"/>
  <c r="U98" i="3"/>
  <c r="S98" i="3"/>
  <c r="M98" i="3"/>
  <c r="V98" i="3"/>
  <c r="T98" i="3"/>
  <c r="P98" i="3"/>
  <c r="Y98" i="3"/>
  <c r="W98" i="3"/>
  <c r="O98" i="3"/>
  <c r="N98" i="3"/>
  <c r="L98" i="3"/>
  <c r="AB98" i="3" s="1"/>
  <c r="X98" i="3"/>
  <c r="R98" i="3"/>
  <c r="Q98" i="3"/>
  <c r="N97" i="3"/>
  <c r="Y97" i="3"/>
  <c r="R97" i="3"/>
  <c r="O97" i="3"/>
  <c r="W97" i="3"/>
  <c r="V97" i="3"/>
  <c r="M97" i="3"/>
  <c r="T97" i="3"/>
  <c r="S97" i="3"/>
  <c r="P97" i="3"/>
  <c r="X97" i="3"/>
  <c r="U97" i="3"/>
  <c r="Q97" i="3"/>
  <c r="L97" i="3"/>
  <c r="AB97" i="3" s="1"/>
  <c r="S164" i="3"/>
  <c r="Q164" i="3"/>
  <c r="N164" i="3"/>
  <c r="V164" i="3"/>
  <c r="W164" i="3"/>
  <c r="U164" i="3"/>
  <c r="T164" i="3"/>
  <c r="X164" i="3"/>
  <c r="M164" i="3"/>
  <c r="O164" i="3"/>
  <c r="L164" i="3"/>
  <c r="AB164" i="3" s="1"/>
  <c r="R164" i="3"/>
  <c r="P164" i="3"/>
  <c r="Y164" i="3"/>
  <c r="P210" i="3"/>
  <c r="S210" i="3"/>
  <c r="Y210" i="3"/>
  <c r="X210" i="3"/>
  <c r="T210" i="3"/>
  <c r="O210" i="3"/>
  <c r="V210" i="3"/>
  <c r="U210" i="3"/>
  <c r="R210" i="3"/>
  <c r="L210" i="3"/>
  <c r="AB210" i="3" s="1"/>
  <c r="W210" i="3"/>
  <c r="N210" i="3"/>
  <c r="M210" i="3"/>
  <c r="Q210" i="3"/>
  <c r="L171" i="3"/>
  <c r="AB171" i="3" s="1"/>
  <c r="R171" i="3"/>
  <c r="O171" i="3"/>
  <c r="T171" i="3"/>
  <c r="S171" i="3"/>
  <c r="Q171" i="3"/>
  <c r="U171" i="3"/>
  <c r="X171" i="3"/>
  <c r="W171" i="3"/>
  <c r="V171" i="3"/>
  <c r="P171" i="3"/>
  <c r="N171" i="3"/>
  <c r="Y171" i="3"/>
  <c r="M171" i="3"/>
  <c r="T16" i="3"/>
  <c r="M16" i="3"/>
  <c r="R16" i="3"/>
  <c r="N16" i="3"/>
  <c r="W16" i="3"/>
  <c r="S16" i="3"/>
  <c r="P16" i="3"/>
  <c r="L16" i="3"/>
  <c r="AB16" i="3" s="1"/>
  <c r="Q16" i="3"/>
  <c r="O16" i="3"/>
  <c r="Y16" i="3"/>
  <c r="X16" i="3"/>
  <c r="V16" i="3"/>
  <c r="U16" i="3"/>
  <c r="U122" i="3"/>
  <c r="M122" i="3"/>
  <c r="X122" i="3"/>
  <c r="V122" i="3"/>
  <c r="T122" i="3"/>
  <c r="Y122" i="3"/>
  <c r="W122" i="3"/>
  <c r="L122" i="3"/>
  <c r="AB122" i="3" s="1"/>
  <c r="R122" i="3"/>
  <c r="Q122" i="3"/>
  <c r="N122" i="3"/>
  <c r="S122" i="3"/>
  <c r="P122" i="3"/>
  <c r="O122" i="3"/>
  <c r="T63" i="3"/>
  <c r="S63" i="3"/>
  <c r="P63" i="3"/>
  <c r="X63" i="3"/>
  <c r="L63" i="3"/>
  <c r="AB63" i="3" s="1"/>
  <c r="V63" i="3"/>
  <c r="R63" i="3"/>
  <c r="Q63" i="3"/>
  <c r="M63" i="3"/>
  <c r="O63" i="3"/>
  <c r="N63" i="3"/>
  <c r="Y63" i="3"/>
  <c r="W63" i="3"/>
  <c r="U63" i="3"/>
  <c r="N123" i="3"/>
  <c r="V123" i="3"/>
  <c r="S123" i="3"/>
  <c r="Q123" i="3"/>
  <c r="P123" i="3"/>
  <c r="Y123" i="3"/>
  <c r="X123" i="3"/>
  <c r="W123" i="3"/>
  <c r="O123" i="3"/>
  <c r="M123" i="3"/>
  <c r="U123" i="3"/>
  <c r="R123" i="3"/>
  <c r="L123" i="3"/>
  <c r="AB123" i="3" s="1"/>
  <c r="T123" i="3"/>
  <c r="U94" i="3"/>
  <c r="M94" i="3"/>
  <c r="P94" i="3"/>
  <c r="L94" i="3"/>
  <c r="AB94" i="3" s="1"/>
  <c r="R94" i="3"/>
  <c r="W94" i="3"/>
  <c r="N94" i="3"/>
  <c r="Y94" i="3"/>
  <c r="T94" i="3"/>
  <c r="S94" i="3"/>
  <c r="O94" i="3"/>
  <c r="Q94" i="3"/>
  <c r="X94" i="3"/>
  <c r="V94" i="3"/>
  <c r="W217" i="3"/>
  <c r="L217" i="3"/>
  <c r="AB217" i="3" s="1"/>
  <c r="U217" i="3"/>
  <c r="T217" i="3"/>
  <c r="O217" i="3"/>
  <c r="V217" i="3"/>
  <c r="N217" i="3"/>
  <c r="M217" i="3"/>
  <c r="R217" i="3"/>
  <c r="Q217" i="3"/>
  <c r="X217" i="3"/>
  <c r="S217" i="3"/>
  <c r="Y217" i="3"/>
  <c r="P217" i="3"/>
  <c r="M48" i="3"/>
  <c r="W48" i="3"/>
  <c r="T48" i="3"/>
  <c r="U48" i="3"/>
  <c r="L48" i="3"/>
  <c r="AB48" i="3" s="1"/>
  <c r="V48" i="3"/>
  <c r="Q48" i="3"/>
  <c r="X48" i="3"/>
  <c r="Y48" i="3"/>
  <c r="S48" i="3"/>
  <c r="R48" i="3"/>
  <c r="P48" i="3"/>
  <c r="O48" i="3"/>
  <c r="N48" i="3"/>
  <c r="M15" i="3"/>
  <c r="T15" i="3"/>
  <c r="X15" i="3"/>
  <c r="S15" i="3"/>
  <c r="P15" i="3"/>
  <c r="L15" i="3"/>
  <c r="AB15" i="3" s="1"/>
  <c r="U15" i="3"/>
  <c r="O15" i="3"/>
  <c r="N15" i="3"/>
  <c r="R15" i="3"/>
  <c r="Q15" i="3"/>
  <c r="Y15" i="3"/>
  <c r="W15" i="3"/>
  <c r="V15" i="3"/>
  <c r="V151" i="3"/>
  <c r="O151" i="3"/>
  <c r="X151" i="3"/>
  <c r="M151" i="3"/>
  <c r="L151" i="3"/>
  <c r="AB151" i="3" s="1"/>
  <c r="R151" i="3"/>
  <c r="P151" i="3"/>
  <c r="N151" i="3"/>
  <c r="U151" i="3"/>
  <c r="W151" i="3"/>
  <c r="T151" i="3"/>
  <c r="Y151" i="3"/>
  <c r="S151" i="3"/>
  <c r="Q151" i="3"/>
  <c r="W191" i="3"/>
  <c r="L191" i="3"/>
  <c r="AB191" i="3" s="1"/>
  <c r="S191" i="3"/>
  <c r="P191" i="3"/>
  <c r="Y191" i="3"/>
  <c r="X191" i="3"/>
  <c r="R191" i="3"/>
  <c r="N191" i="3"/>
  <c r="O191" i="3"/>
  <c r="V191" i="3"/>
  <c r="Q191" i="3"/>
  <c r="U191" i="3"/>
  <c r="T191" i="3"/>
  <c r="M191" i="3"/>
  <c r="M68" i="3"/>
  <c r="R68" i="3"/>
  <c r="O68" i="3"/>
  <c r="U68" i="3"/>
  <c r="T68" i="3"/>
  <c r="P68" i="3"/>
  <c r="Y68" i="3"/>
  <c r="X68" i="3"/>
  <c r="S68" i="3"/>
  <c r="L68" i="3"/>
  <c r="AB68" i="3" s="1"/>
  <c r="N68" i="3"/>
  <c r="W68" i="3"/>
  <c r="V68" i="3"/>
  <c r="Q68" i="3"/>
  <c r="S178" i="3"/>
  <c r="Y178" i="3"/>
  <c r="N178" i="3"/>
  <c r="X178" i="3"/>
  <c r="W178" i="3"/>
  <c r="R178" i="3"/>
  <c r="Q178" i="3"/>
  <c r="M178" i="3"/>
  <c r="V178" i="3"/>
  <c r="P178" i="3"/>
  <c r="O178" i="3"/>
  <c r="T178" i="3"/>
  <c r="U178" i="3"/>
  <c r="L178" i="3"/>
  <c r="AB178" i="3" s="1"/>
  <c r="M70" i="3"/>
  <c r="T70" i="3"/>
  <c r="Q70" i="3"/>
  <c r="L70" i="3"/>
  <c r="AB70" i="3" s="1"/>
  <c r="Y70" i="3"/>
  <c r="V70" i="3"/>
  <c r="X70" i="3"/>
  <c r="S70" i="3"/>
  <c r="R70" i="3"/>
  <c r="O70" i="3"/>
  <c r="N70" i="3"/>
  <c r="W70" i="3"/>
  <c r="U70" i="3"/>
  <c r="P70" i="3"/>
  <c r="T65" i="3"/>
  <c r="V65" i="3"/>
  <c r="R65" i="3"/>
  <c r="O65" i="3"/>
  <c r="U65" i="3"/>
  <c r="P65" i="3"/>
  <c r="W65" i="3"/>
  <c r="S65" i="3"/>
  <c r="M65" i="3"/>
  <c r="L65" i="3"/>
  <c r="AB65" i="3" s="1"/>
  <c r="Y65" i="3"/>
  <c r="X65" i="3"/>
  <c r="Q65" i="3"/>
  <c r="N65" i="3"/>
  <c r="O152" i="3"/>
  <c r="Y152" i="3"/>
  <c r="X152" i="3"/>
  <c r="S152" i="3"/>
  <c r="Q152" i="3"/>
  <c r="M152" i="3"/>
  <c r="U152" i="3"/>
  <c r="T152" i="3"/>
  <c r="R152" i="3"/>
  <c r="V152" i="3"/>
  <c r="W152" i="3"/>
  <c r="L152" i="3"/>
  <c r="AB152" i="3" s="1"/>
  <c r="P152" i="3"/>
  <c r="N152" i="3"/>
  <c r="M44" i="3"/>
  <c r="V44" i="3"/>
  <c r="S44" i="3"/>
  <c r="T44" i="3"/>
  <c r="U44" i="3"/>
  <c r="O44" i="3"/>
  <c r="N44" i="3"/>
  <c r="L44" i="3"/>
  <c r="AB44" i="3" s="1"/>
  <c r="W44" i="3"/>
  <c r="Y44" i="3"/>
  <c r="X44" i="3"/>
  <c r="Q44" i="3"/>
  <c r="P44" i="3"/>
  <c r="R44" i="3"/>
  <c r="T93" i="3"/>
  <c r="V93" i="3"/>
  <c r="R93" i="3"/>
  <c r="O93" i="3"/>
  <c r="N93" i="3"/>
  <c r="U93" i="3"/>
  <c r="W93" i="3"/>
  <c r="Y93" i="3"/>
  <c r="S93" i="3"/>
  <c r="M93" i="3"/>
  <c r="L93" i="3"/>
  <c r="AB93" i="3" s="1"/>
  <c r="P93" i="3"/>
  <c r="X93" i="3"/>
  <c r="Q93" i="3"/>
  <c r="U136" i="3"/>
  <c r="T136" i="3"/>
  <c r="V136" i="3"/>
  <c r="S136" i="3"/>
  <c r="P136" i="3"/>
  <c r="N136" i="3"/>
  <c r="M136" i="3"/>
  <c r="L136" i="3"/>
  <c r="AB136" i="3" s="1"/>
  <c r="W136" i="3"/>
  <c r="X136" i="3"/>
  <c r="R136" i="3"/>
  <c r="Y136" i="3"/>
  <c r="Q136" i="3"/>
  <c r="O136" i="3"/>
  <c r="M72" i="3"/>
  <c r="V72" i="3"/>
  <c r="S72" i="3"/>
  <c r="T72" i="3"/>
  <c r="R72" i="3"/>
  <c r="W72" i="3"/>
  <c r="P72" i="3"/>
  <c r="Y72" i="3"/>
  <c r="X72" i="3"/>
  <c r="Q72" i="3"/>
  <c r="L72" i="3"/>
  <c r="AB72" i="3" s="1"/>
  <c r="U72" i="3"/>
  <c r="O72" i="3"/>
  <c r="N72" i="3"/>
  <c r="W211" i="3"/>
  <c r="L211" i="3"/>
  <c r="AB211" i="3" s="1"/>
  <c r="T211" i="3"/>
  <c r="S211" i="3"/>
  <c r="Q211" i="3"/>
  <c r="N211" i="3"/>
  <c r="Y211" i="3"/>
  <c r="X211" i="3"/>
  <c r="V211" i="3"/>
  <c r="O211" i="3"/>
  <c r="U211" i="3"/>
  <c r="M211" i="3"/>
  <c r="R211" i="3"/>
  <c r="P211" i="3"/>
  <c r="P232" i="3"/>
  <c r="S232" i="3"/>
  <c r="X232" i="3"/>
  <c r="W232" i="3"/>
  <c r="Q232" i="3"/>
  <c r="T232" i="3"/>
  <c r="N232" i="3"/>
  <c r="U232" i="3"/>
  <c r="M232" i="3"/>
  <c r="L232" i="3"/>
  <c r="AB232" i="3" s="1"/>
  <c r="Y232" i="3"/>
  <c r="V232" i="3"/>
  <c r="R232" i="3"/>
  <c r="O232" i="3"/>
  <c r="U30" i="3"/>
  <c r="T30" i="3"/>
  <c r="S30" i="3"/>
  <c r="O30" i="3"/>
  <c r="P30" i="3"/>
  <c r="N30" i="3"/>
  <c r="W30" i="3"/>
  <c r="Y30" i="3"/>
  <c r="X30" i="3"/>
  <c r="V30" i="3"/>
  <c r="Q30" i="3"/>
  <c r="M30" i="3"/>
  <c r="R30" i="3"/>
  <c r="L30" i="3"/>
  <c r="AB30" i="3" s="1"/>
  <c r="T53" i="3"/>
  <c r="X53" i="3"/>
  <c r="U53" i="3"/>
  <c r="O53" i="3"/>
  <c r="W53" i="3"/>
  <c r="V53" i="3"/>
  <c r="Q53" i="3"/>
  <c r="M53" i="3"/>
  <c r="R53" i="3"/>
  <c r="P53" i="3"/>
  <c r="N53" i="3"/>
  <c r="Y53" i="3"/>
  <c r="S53" i="3"/>
  <c r="L53" i="3"/>
  <c r="AB53" i="3" s="1"/>
  <c r="U134" i="3"/>
  <c r="Q134" i="3"/>
  <c r="O134" i="3"/>
  <c r="N134" i="3"/>
  <c r="X134" i="3"/>
  <c r="M134" i="3"/>
  <c r="P134" i="3"/>
  <c r="V134" i="3"/>
  <c r="R134" i="3"/>
  <c r="W134" i="3"/>
  <c r="T134" i="3"/>
  <c r="L134" i="3"/>
  <c r="AB134" i="3" s="1"/>
  <c r="Y134" i="3"/>
  <c r="S134" i="3"/>
  <c r="P228" i="3"/>
  <c r="S228" i="3"/>
  <c r="L228" i="3"/>
  <c r="AB228" i="3" s="1"/>
  <c r="V228" i="3"/>
  <c r="Y228" i="3"/>
  <c r="U228" i="3"/>
  <c r="T228" i="3"/>
  <c r="R228" i="3"/>
  <c r="Q228" i="3"/>
  <c r="O228" i="3"/>
  <c r="N228" i="3"/>
  <c r="W228" i="3"/>
  <c r="X228" i="3"/>
  <c r="M228" i="3"/>
  <c r="N131" i="3"/>
  <c r="T131" i="3"/>
  <c r="M131" i="3"/>
  <c r="L131" i="3"/>
  <c r="AB131" i="3" s="1"/>
  <c r="R131" i="3"/>
  <c r="P131" i="3"/>
  <c r="O131" i="3"/>
  <c r="U131" i="3"/>
  <c r="S131" i="3"/>
  <c r="Q131" i="3"/>
  <c r="Y131" i="3"/>
  <c r="V131" i="3"/>
  <c r="X131" i="3"/>
  <c r="W131" i="3"/>
  <c r="M42" i="3"/>
  <c r="T42" i="3"/>
  <c r="Q42" i="3"/>
  <c r="V42" i="3"/>
  <c r="P42" i="3"/>
  <c r="O42" i="3"/>
  <c r="W42" i="3"/>
  <c r="S42" i="3"/>
  <c r="N42" i="3"/>
  <c r="R42" i="3"/>
  <c r="L42" i="3"/>
  <c r="AB42" i="3" s="1"/>
  <c r="Y42" i="3"/>
  <c r="X42" i="3"/>
  <c r="U42" i="3"/>
  <c r="N31" i="3"/>
  <c r="O31" i="3"/>
  <c r="P31" i="3"/>
  <c r="M31" i="3"/>
  <c r="L31" i="3"/>
  <c r="AB31" i="3" s="1"/>
  <c r="W31" i="3"/>
  <c r="T31" i="3"/>
  <c r="Y31" i="3"/>
  <c r="R31" i="3"/>
  <c r="Q31" i="3"/>
  <c r="X31" i="3"/>
  <c r="V31" i="3"/>
  <c r="U31" i="3"/>
  <c r="S31" i="3"/>
  <c r="M80" i="3"/>
  <c r="P80" i="3"/>
  <c r="L80" i="3"/>
  <c r="AB80" i="3" s="1"/>
  <c r="U80" i="3"/>
  <c r="T80" i="3"/>
  <c r="Y80" i="3"/>
  <c r="V80" i="3"/>
  <c r="X80" i="3"/>
  <c r="W80" i="3"/>
  <c r="Q80" i="3"/>
  <c r="O80" i="3"/>
  <c r="S80" i="3"/>
  <c r="R80" i="3"/>
  <c r="N80" i="3"/>
  <c r="W219" i="3"/>
  <c r="L219" i="3"/>
  <c r="AB219" i="3" s="1"/>
  <c r="T219" i="3"/>
  <c r="X219" i="3"/>
  <c r="S219" i="3"/>
  <c r="O219" i="3"/>
  <c r="U219" i="3"/>
  <c r="R219" i="3"/>
  <c r="Q219" i="3"/>
  <c r="Y219" i="3"/>
  <c r="N219" i="3"/>
  <c r="M219" i="3"/>
  <c r="V219" i="3"/>
  <c r="P219" i="3"/>
  <c r="T59" i="3"/>
  <c r="O59" i="3"/>
  <c r="L59" i="3"/>
  <c r="AB59" i="3" s="1"/>
  <c r="X59" i="3"/>
  <c r="U59" i="3"/>
  <c r="V59" i="3"/>
  <c r="S59" i="3"/>
  <c r="P59" i="3"/>
  <c r="Y59" i="3"/>
  <c r="N59" i="3"/>
  <c r="W59" i="3"/>
  <c r="R59" i="3"/>
  <c r="Q59" i="3"/>
  <c r="M59" i="3"/>
  <c r="T45" i="3"/>
  <c r="O45" i="3"/>
  <c r="L45" i="3"/>
  <c r="AB45" i="3" s="1"/>
  <c r="P45" i="3"/>
  <c r="R45" i="3"/>
  <c r="N45" i="3"/>
  <c r="M45" i="3"/>
  <c r="Y45" i="3"/>
  <c r="V45" i="3"/>
  <c r="S45" i="3"/>
  <c r="Q45" i="3"/>
  <c r="X45" i="3"/>
  <c r="W45" i="3"/>
  <c r="U45" i="3"/>
  <c r="T87" i="3"/>
  <c r="O87" i="3"/>
  <c r="L87" i="3"/>
  <c r="AB87" i="3" s="1"/>
  <c r="X87" i="3"/>
  <c r="W87" i="3"/>
  <c r="N87" i="3"/>
  <c r="Y87" i="3"/>
  <c r="M87" i="3"/>
  <c r="S87" i="3"/>
  <c r="U87" i="3"/>
  <c r="R87" i="3"/>
  <c r="Q87" i="3"/>
  <c r="P87" i="3"/>
  <c r="V87" i="3"/>
  <c r="S172" i="3"/>
  <c r="W172" i="3"/>
  <c r="V172" i="3"/>
  <c r="O172" i="3"/>
  <c r="N172" i="3"/>
  <c r="M172" i="3"/>
  <c r="U172" i="3"/>
  <c r="Q172" i="3"/>
  <c r="L172" i="3"/>
  <c r="AB172" i="3" s="1"/>
  <c r="P172" i="3"/>
  <c r="X172" i="3"/>
  <c r="T172" i="3"/>
  <c r="R172" i="3"/>
  <c r="Y172" i="3"/>
  <c r="S176" i="3"/>
  <c r="X176" i="3"/>
  <c r="W176" i="3"/>
  <c r="U176" i="3"/>
  <c r="Q176" i="3"/>
  <c r="R176" i="3"/>
  <c r="L176" i="3"/>
  <c r="AB176" i="3" s="1"/>
  <c r="Y176" i="3"/>
  <c r="V176" i="3"/>
  <c r="T176" i="3"/>
  <c r="M176" i="3"/>
  <c r="P176" i="3"/>
  <c r="O176" i="3"/>
  <c r="N176" i="3"/>
  <c r="P230" i="3"/>
  <c r="S230" i="3"/>
  <c r="R230" i="3"/>
  <c r="Q230" i="3"/>
  <c r="W230" i="3"/>
  <c r="T230" i="3"/>
  <c r="Y230" i="3"/>
  <c r="X230" i="3"/>
  <c r="V230" i="3"/>
  <c r="M230" i="3"/>
  <c r="O230" i="3"/>
  <c r="N230" i="3"/>
  <c r="U230" i="3"/>
  <c r="L230" i="3"/>
  <c r="AB230" i="3" s="1"/>
  <c r="M52" i="3"/>
  <c r="P52" i="3"/>
  <c r="L52" i="3"/>
  <c r="AB52" i="3" s="1"/>
  <c r="U52" i="3"/>
  <c r="N52" i="3"/>
  <c r="X52" i="3"/>
  <c r="T52" i="3"/>
  <c r="Q52" i="3"/>
  <c r="Y52" i="3"/>
  <c r="O52" i="3"/>
  <c r="W52" i="3"/>
  <c r="V52" i="3"/>
  <c r="S52" i="3"/>
  <c r="R52" i="3"/>
  <c r="S168" i="3"/>
  <c r="V168" i="3"/>
  <c r="R168" i="3"/>
  <c r="W168" i="3"/>
  <c r="T168" i="3"/>
  <c r="X168" i="3"/>
  <c r="P168" i="3"/>
  <c r="O168" i="3"/>
  <c r="Y168" i="3"/>
  <c r="U168" i="3"/>
  <c r="N168" i="3"/>
  <c r="L168" i="3"/>
  <c r="AB168" i="3" s="1"/>
  <c r="Q168" i="3"/>
  <c r="M168" i="3"/>
  <c r="T41" i="3"/>
  <c r="W41" i="3"/>
  <c r="O41" i="3"/>
  <c r="L41" i="3"/>
  <c r="AB41" i="3" s="1"/>
  <c r="Y41" i="3"/>
  <c r="Q41" i="3"/>
  <c r="P41" i="3"/>
  <c r="V41" i="3"/>
  <c r="S41" i="3"/>
  <c r="R41" i="3"/>
  <c r="X41" i="3"/>
  <c r="U41" i="3"/>
  <c r="N41" i="3"/>
  <c r="M41" i="3"/>
  <c r="M19" i="3"/>
  <c r="X19" i="3"/>
  <c r="S19" i="3"/>
  <c r="O19" i="3"/>
  <c r="W19" i="3"/>
  <c r="T19" i="3"/>
  <c r="Q19" i="3"/>
  <c r="N19" i="3"/>
  <c r="R19" i="3"/>
  <c r="P19" i="3"/>
  <c r="L19" i="3"/>
  <c r="AB19" i="3" s="1"/>
  <c r="Y19" i="3"/>
  <c r="V19" i="3"/>
  <c r="U19" i="3"/>
  <c r="P188" i="3"/>
  <c r="S188" i="3"/>
  <c r="Y188" i="3"/>
  <c r="W188" i="3"/>
  <c r="X188" i="3"/>
  <c r="V188" i="3"/>
  <c r="U188" i="3"/>
  <c r="O188" i="3"/>
  <c r="N188" i="3"/>
  <c r="L188" i="3"/>
  <c r="AB188" i="3" s="1"/>
  <c r="Q188" i="3"/>
  <c r="M188" i="3"/>
  <c r="T188" i="3"/>
  <c r="R188" i="3"/>
  <c r="W197" i="3"/>
  <c r="L197" i="3"/>
  <c r="AB197" i="3" s="1"/>
  <c r="M197" i="3"/>
  <c r="R197" i="3"/>
  <c r="O197" i="3"/>
  <c r="Y197" i="3"/>
  <c r="X197" i="3"/>
  <c r="V197" i="3"/>
  <c r="Q197" i="3"/>
  <c r="T197" i="3"/>
  <c r="N197" i="3"/>
  <c r="U197" i="3"/>
  <c r="S197" i="3"/>
  <c r="P197" i="3"/>
  <c r="L177" i="3"/>
  <c r="AB177" i="3" s="1"/>
  <c r="R177" i="3"/>
  <c r="Q177" i="3"/>
  <c r="S177" i="3"/>
  <c r="N177" i="3"/>
  <c r="Y177" i="3"/>
  <c r="U177" i="3"/>
  <c r="O177" i="3"/>
  <c r="P177" i="3"/>
  <c r="W177" i="3"/>
  <c r="V177" i="3"/>
  <c r="T177" i="3"/>
  <c r="M177" i="3"/>
  <c r="X177" i="3"/>
  <c r="M50" i="3"/>
  <c r="N50" i="3"/>
  <c r="Y50" i="3"/>
  <c r="T50" i="3"/>
  <c r="P50" i="3"/>
  <c r="X50" i="3"/>
  <c r="U50" i="3"/>
  <c r="Q50" i="3"/>
  <c r="R50" i="3"/>
  <c r="O50" i="3"/>
  <c r="L50" i="3"/>
  <c r="AB50" i="3" s="1"/>
  <c r="W50" i="3"/>
  <c r="V50" i="3"/>
  <c r="S50" i="3"/>
  <c r="P214" i="3"/>
  <c r="S214" i="3"/>
  <c r="U214" i="3"/>
  <c r="T214" i="3"/>
  <c r="M214" i="3"/>
  <c r="Y214" i="3"/>
  <c r="X214" i="3"/>
  <c r="Q214" i="3"/>
  <c r="R214" i="3"/>
  <c r="O214" i="3"/>
  <c r="V214" i="3"/>
  <c r="W214" i="3"/>
  <c r="N214" i="3"/>
  <c r="L214" i="3"/>
  <c r="AB214" i="3" s="1"/>
  <c r="W213" i="3"/>
  <c r="L213" i="3"/>
  <c r="AB213" i="3" s="1"/>
  <c r="Y213" i="3"/>
  <c r="N213" i="3"/>
  <c r="X213" i="3"/>
  <c r="V213" i="3"/>
  <c r="R213" i="3"/>
  <c r="O213" i="3"/>
  <c r="M213" i="3"/>
  <c r="S213" i="3"/>
  <c r="U213" i="3"/>
  <c r="T213" i="3"/>
  <c r="Q213" i="3"/>
  <c r="P213" i="3"/>
  <c r="U148" i="3"/>
  <c r="Y148" i="3"/>
  <c r="X148" i="3"/>
  <c r="P148" i="3"/>
  <c r="N148" i="3"/>
  <c r="M148" i="3"/>
  <c r="W148" i="3"/>
  <c r="V148" i="3"/>
  <c r="T148" i="3"/>
  <c r="Q148" i="3"/>
  <c r="R148" i="3"/>
  <c r="O148" i="3"/>
  <c r="L148" i="3"/>
  <c r="AB148" i="3" s="1"/>
  <c r="S148" i="3"/>
  <c r="W201" i="3"/>
  <c r="L201" i="3"/>
  <c r="AB201" i="3" s="1"/>
  <c r="X201" i="3"/>
  <c r="V201" i="3"/>
  <c r="Y201" i="3"/>
  <c r="S201" i="3"/>
  <c r="U201" i="3"/>
  <c r="R201" i="3"/>
  <c r="M201" i="3"/>
  <c r="P201" i="3"/>
  <c r="T201" i="3"/>
  <c r="Q201" i="3"/>
  <c r="N201" i="3"/>
  <c r="O201" i="3"/>
  <c r="V159" i="3"/>
  <c r="N159" i="3"/>
  <c r="Y159" i="3"/>
  <c r="X159" i="3"/>
  <c r="W159" i="3"/>
  <c r="U159" i="3"/>
  <c r="R159" i="3"/>
  <c r="Q159" i="3"/>
  <c r="T159" i="3"/>
  <c r="S159" i="3"/>
  <c r="P159" i="3"/>
  <c r="O159" i="3"/>
  <c r="L159" i="3"/>
  <c r="AB159" i="3" s="1"/>
  <c r="M159" i="3"/>
  <c r="O154" i="3"/>
  <c r="M154" i="3"/>
  <c r="P154" i="3"/>
  <c r="W154" i="3"/>
  <c r="V154" i="3"/>
  <c r="Q154" i="3"/>
  <c r="N154" i="3"/>
  <c r="R154" i="3"/>
  <c r="Y154" i="3"/>
  <c r="T154" i="3"/>
  <c r="X154" i="3"/>
  <c r="U154" i="3"/>
  <c r="L154" i="3"/>
  <c r="AB154" i="3" s="1"/>
  <c r="S154" i="3"/>
  <c r="L173" i="3"/>
  <c r="AB173" i="3" s="1"/>
  <c r="T173" i="3"/>
  <c r="Q173" i="3"/>
  <c r="R173" i="3"/>
  <c r="W173" i="3"/>
  <c r="X173" i="3"/>
  <c r="U173" i="3"/>
  <c r="O173" i="3"/>
  <c r="N173" i="3"/>
  <c r="Y173" i="3"/>
  <c r="V173" i="3"/>
  <c r="P173" i="3"/>
  <c r="M173" i="3"/>
  <c r="S173" i="3"/>
  <c r="N117" i="3"/>
  <c r="L117" i="3"/>
  <c r="AB117" i="3" s="1"/>
  <c r="Q117" i="3"/>
  <c r="O117" i="3"/>
  <c r="M117" i="3"/>
  <c r="S117" i="3"/>
  <c r="W117" i="3"/>
  <c r="T117" i="3"/>
  <c r="V117" i="3"/>
  <c r="U117" i="3"/>
  <c r="P117" i="3"/>
  <c r="Y117" i="3"/>
  <c r="X117" i="3"/>
  <c r="R117" i="3"/>
  <c r="T71" i="3"/>
  <c r="M71" i="3"/>
  <c r="Y71" i="3"/>
  <c r="W71" i="3"/>
  <c r="V71" i="3"/>
  <c r="U71" i="3"/>
  <c r="Q71" i="3"/>
  <c r="R71" i="3"/>
  <c r="P71" i="3"/>
  <c r="N71" i="3"/>
  <c r="O71" i="3"/>
  <c r="L71" i="3"/>
  <c r="AB71" i="3" s="1"/>
  <c r="X71" i="3"/>
  <c r="S71" i="3"/>
  <c r="T49" i="3"/>
  <c r="S49" i="3"/>
  <c r="P49" i="3"/>
  <c r="N49" i="3"/>
  <c r="W49" i="3"/>
  <c r="Q49" i="3"/>
  <c r="Y49" i="3"/>
  <c r="U49" i="3"/>
  <c r="M49" i="3"/>
  <c r="L49" i="3"/>
  <c r="AB49" i="3" s="1"/>
  <c r="X49" i="3"/>
  <c r="V49" i="3"/>
  <c r="R49" i="3"/>
  <c r="O49" i="3"/>
  <c r="M58" i="3"/>
  <c r="V58" i="3"/>
  <c r="S58" i="3"/>
  <c r="L58" i="3"/>
  <c r="AB58" i="3" s="1"/>
  <c r="Y58" i="3"/>
  <c r="X58" i="3"/>
  <c r="W58" i="3"/>
  <c r="R58" i="3"/>
  <c r="O58" i="3"/>
  <c r="Q58" i="3"/>
  <c r="N58" i="3"/>
  <c r="P58" i="3"/>
  <c r="U58" i="3"/>
  <c r="T58" i="3"/>
  <c r="N141" i="3"/>
  <c r="U141" i="3"/>
  <c r="L141" i="3"/>
  <c r="AB141" i="3" s="1"/>
  <c r="W141" i="3"/>
  <c r="X141" i="3"/>
  <c r="T141" i="3"/>
  <c r="S141" i="3"/>
  <c r="Y141" i="3"/>
  <c r="V141" i="3"/>
  <c r="R141" i="3"/>
  <c r="Q141" i="3"/>
  <c r="M141" i="3"/>
  <c r="P141" i="3"/>
  <c r="O141" i="3"/>
  <c r="N29" i="3"/>
  <c r="Y29" i="3"/>
  <c r="U29" i="3"/>
  <c r="S29" i="3"/>
  <c r="R29" i="3"/>
  <c r="O29" i="3"/>
  <c r="X29" i="3"/>
  <c r="W29" i="3"/>
  <c r="T29" i="3"/>
  <c r="P29" i="3"/>
  <c r="V29" i="3"/>
  <c r="Q29" i="3"/>
  <c r="M29" i="3"/>
  <c r="L29" i="3"/>
  <c r="AB29" i="3" s="1"/>
  <c r="T33" i="3"/>
  <c r="N33" i="3"/>
  <c r="R33" i="3"/>
  <c r="W33" i="3"/>
  <c r="Q33" i="3"/>
  <c r="V33" i="3"/>
  <c r="P33" i="3"/>
  <c r="L33" i="3"/>
  <c r="AB33" i="3" s="1"/>
  <c r="O33" i="3"/>
  <c r="M33" i="3"/>
  <c r="Y33" i="3"/>
  <c r="X33" i="3"/>
  <c r="U33" i="3"/>
  <c r="S33" i="3"/>
  <c r="P192" i="3"/>
  <c r="S192" i="3"/>
  <c r="V192" i="3"/>
  <c r="U192" i="3"/>
  <c r="M192" i="3"/>
  <c r="Y192" i="3"/>
  <c r="X192" i="3"/>
  <c r="Q192" i="3"/>
  <c r="L192" i="3"/>
  <c r="AB192" i="3" s="1"/>
  <c r="T192" i="3"/>
  <c r="N192" i="3"/>
  <c r="W192" i="3"/>
  <c r="R192" i="3"/>
  <c r="O192" i="3"/>
  <c r="N139" i="3"/>
  <c r="R139" i="3"/>
  <c r="W139" i="3"/>
  <c r="V139" i="3"/>
  <c r="Y139" i="3"/>
  <c r="X139" i="3"/>
  <c r="S139" i="3"/>
  <c r="Q139" i="3"/>
  <c r="P139" i="3"/>
  <c r="T139" i="3"/>
  <c r="O139" i="3"/>
  <c r="U139" i="3"/>
  <c r="M139" i="3"/>
  <c r="L139" i="3"/>
  <c r="AB139" i="3" s="1"/>
  <c r="M13" i="3"/>
  <c r="R13" i="3"/>
  <c r="T13" i="3"/>
  <c r="O13" i="3"/>
  <c r="X13" i="3"/>
  <c r="U13" i="3"/>
  <c r="P13" i="3"/>
  <c r="N13" i="3"/>
  <c r="S13" i="3"/>
  <c r="Q13" i="3"/>
  <c r="L13" i="3"/>
  <c r="AB13" i="3" s="1"/>
  <c r="Y13" i="3"/>
  <c r="W13" i="3"/>
  <c r="V13" i="3"/>
  <c r="S180" i="3"/>
  <c r="M180" i="3"/>
  <c r="L180" i="3"/>
  <c r="AB180" i="3" s="1"/>
  <c r="V180" i="3"/>
  <c r="R180" i="3"/>
  <c r="U180" i="3"/>
  <c r="X180" i="3"/>
  <c r="W180" i="3"/>
  <c r="T180" i="3"/>
  <c r="N180" i="3"/>
  <c r="Y180" i="3"/>
  <c r="O180" i="3"/>
  <c r="Q180" i="3"/>
  <c r="P180" i="3"/>
  <c r="T79" i="3"/>
  <c r="V79" i="3"/>
  <c r="R79" i="3"/>
  <c r="Y79" i="3"/>
  <c r="X79" i="3"/>
  <c r="L79" i="3"/>
  <c r="AB79" i="3" s="1"/>
  <c r="U79" i="3"/>
  <c r="S79" i="3"/>
  <c r="Q79" i="3"/>
  <c r="N79" i="3"/>
  <c r="M79" i="3"/>
  <c r="W79" i="3"/>
  <c r="O79" i="3"/>
  <c r="P79" i="3"/>
  <c r="L185" i="3"/>
  <c r="AB185" i="3" s="1"/>
  <c r="Y185" i="3"/>
  <c r="S185" i="3"/>
  <c r="P185" i="3"/>
  <c r="M185" i="3"/>
  <c r="V185" i="3"/>
  <c r="U185" i="3"/>
  <c r="T185" i="3"/>
  <c r="N185" i="3"/>
  <c r="X185" i="3"/>
  <c r="R185" i="3"/>
  <c r="W185" i="3"/>
  <c r="Q185" i="3"/>
  <c r="O185" i="3"/>
  <c r="T12" i="3"/>
  <c r="X12" i="3"/>
  <c r="Y12" i="3"/>
  <c r="S12" i="3"/>
  <c r="P12" i="3"/>
  <c r="M12" i="3"/>
  <c r="R12" i="3"/>
  <c r="O12" i="3"/>
  <c r="L12" i="3"/>
  <c r="AB12" i="3" s="1"/>
  <c r="Q12" i="3"/>
  <c r="N12" i="3"/>
  <c r="W12" i="3"/>
  <c r="V12" i="3"/>
  <c r="U12" i="3"/>
  <c r="L163" i="3"/>
  <c r="AB163" i="3" s="1"/>
  <c r="X163" i="3"/>
  <c r="U163" i="3"/>
  <c r="Y163" i="3"/>
  <c r="W163" i="3"/>
  <c r="T163" i="3"/>
  <c r="V163" i="3"/>
  <c r="S163" i="3"/>
  <c r="N163" i="3"/>
  <c r="P163" i="3"/>
  <c r="Q163" i="3"/>
  <c r="O163" i="3"/>
  <c r="M163" i="3"/>
  <c r="R163" i="3"/>
  <c r="U144" i="3"/>
  <c r="R144" i="3"/>
  <c r="N144" i="3"/>
  <c r="M144" i="3"/>
  <c r="P144" i="3"/>
  <c r="V144" i="3"/>
  <c r="S144" i="3"/>
  <c r="Q144" i="3"/>
  <c r="T144" i="3"/>
  <c r="Y144" i="3"/>
  <c r="X144" i="3"/>
  <c r="L144" i="3"/>
  <c r="AB144" i="3" s="1"/>
  <c r="W144" i="3"/>
  <c r="O144" i="3"/>
  <c r="L167" i="3"/>
  <c r="AB167" i="3" s="1"/>
  <c r="N167" i="3"/>
  <c r="Y167" i="3"/>
  <c r="O167" i="3"/>
  <c r="M167" i="3"/>
  <c r="W167" i="3"/>
  <c r="S167" i="3"/>
  <c r="P167" i="3"/>
  <c r="X167" i="3"/>
  <c r="Q167" i="3"/>
  <c r="V167" i="3"/>
  <c r="U167" i="3"/>
  <c r="T167" i="3"/>
  <c r="R167" i="3"/>
  <c r="T89" i="3"/>
  <c r="Q89" i="3"/>
  <c r="N89" i="3"/>
  <c r="O89" i="3"/>
  <c r="M89" i="3"/>
  <c r="U89" i="3"/>
  <c r="W89" i="3"/>
  <c r="R89" i="3"/>
  <c r="P89" i="3"/>
  <c r="Y89" i="3"/>
  <c r="S89" i="3"/>
  <c r="L89" i="3"/>
  <c r="AB89" i="3" s="1"/>
  <c r="X89" i="3"/>
  <c r="V89" i="3"/>
  <c r="N119" i="3"/>
  <c r="P119" i="3"/>
  <c r="V119" i="3"/>
  <c r="T119" i="3"/>
  <c r="S119" i="3"/>
  <c r="L119" i="3"/>
  <c r="AB119" i="3" s="1"/>
  <c r="X119" i="3"/>
  <c r="R119" i="3"/>
  <c r="W119" i="3"/>
  <c r="U119" i="3"/>
  <c r="O119" i="3"/>
  <c r="Q119" i="3"/>
  <c r="M119" i="3"/>
  <c r="Y119" i="3"/>
  <c r="N133" i="3"/>
  <c r="W133" i="3"/>
  <c r="T133" i="3"/>
  <c r="S133" i="3"/>
  <c r="P133" i="3"/>
  <c r="M133" i="3"/>
  <c r="L133" i="3"/>
  <c r="AB133" i="3" s="1"/>
  <c r="Y133" i="3"/>
  <c r="V133" i="3"/>
  <c r="U133" i="3"/>
  <c r="O133" i="3"/>
  <c r="Q133" i="3"/>
  <c r="R133" i="3"/>
  <c r="X133" i="3"/>
  <c r="M78" i="3"/>
  <c r="N78" i="3"/>
  <c r="Y78" i="3"/>
  <c r="Q78" i="3"/>
  <c r="X78" i="3"/>
  <c r="U78" i="3"/>
  <c r="T78" i="3"/>
  <c r="P78" i="3"/>
  <c r="O78" i="3"/>
  <c r="S78" i="3"/>
  <c r="R78" i="3"/>
  <c r="L78" i="3"/>
  <c r="AB78" i="3" s="1"/>
  <c r="W78" i="3"/>
  <c r="V78" i="3"/>
  <c r="M36" i="3"/>
  <c r="N36" i="3"/>
  <c r="Y36" i="3"/>
  <c r="U36" i="3"/>
  <c r="X36" i="3"/>
  <c r="W36" i="3"/>
  <c r="V36" i="3"/>
  <c r="R36" i="3"/>
  <c r="O36" i="3"/>
  <c r="P36" i="3"/>
  <c r="L36" i="3"/>
  <c r="AB36" i="3" s="1"/>
  <c r="T36" i="3"/>
  <c r="S36" i="3"/>
  <c r="Q36" i="3"/>
  <c r="W225" i="3"/>
  <c r="L225" i="3"/>
  <c r="AB225" i="3" s="1"/>
  <c r="M225" i="3"/>
  <c r="U225" i="3"/>
  <c r="S225" i="3"/>
  <c r="N225" i="3"/>
  <c r="Y225" i="3"/>
  <c r="X225" i="3"/>
  <c r="P225" i="3"/>
  <c r="O225" i="3"/>
  <c r="R225" i="3"/>
  <c r="Q225" i="3"/>
  <c r="V225" i="3"/>
  <c r="T225" i="3"/>
  <c r="M62" i="3"/>
  <c r="W62" i="3"/>
  <c r="L62" i="3"/>
  <c r="AB62" i="3" s="1"/>
  <c r="R62" i="3"/>
  <c r="N62" i="3"/>
  <c r="V62" i="3"/>
  <c r="U62" i="3"/>
  <c r="Q62" i="3"/>
  <c r="T62" i="3"/>
  <c r="P62" i="3"/>
  <c r="S62" i="3"/>
  <c r="O62" i="3"/>
  <c r="Y62" i="3"/>
  <c r="X62" i="3"/>
  <c r="S170" i="3"/>
  <c r="X170" i="3"/>
  <c r="U170" i="3"/>
  <c r="M170" i="3"/>
  <c r="V170" i="3"/>
  <c r="T170" i="3"/>
  <c r="R170" i="3"/>
  <c r="N170" i="3"/>
  <c r="L170" i="3"/>
  <c r="AB170" i="3" s="1"/>
  <c r="Y170" i="3"/>
  <c r="P170" i="3"/>
  <c r="O170" i="3"/>
  <c r="W170" i="3"/>
  <c r="Q170" i="3"/>
  <c r="P222" i="3"/>
  <c r="S222" i="3"/>
  <c r="U222" i="3"/>
  <c r="Q222" i="3"/>
  <c r="M222" i="3"/>
  <c r="R222" i="3"/>
  <c r="Y222" i="3"/>
  <c r="T222" i="3"/>
  <c r="X222" i="3"/>
  <c r="W222" i="3"/>
  <c r="O222" i="3"/>
  <c r="V222" i="3"/>
  <c r="L222" i="3"/>
  <c r="AB222" i="3" s="1"/>
  <c r="N222" i="3"/>
  <c r="N25" i="3"/>
  <c r="T25" i="3"/>
  <c r="L25" i="3"/>
  <c r="AB25" i="3" s="1"/>
  <c r="X25" i="3"/>
  <c r="W25" i="3"/>
  <c r="S25" i="3"/>
  <c r="P25" i="3"/>
  <c r="U25" i="3"/>
  <c r="Y25" i="3"/>
  <c r="V25" i="3"/>
  <c r="R25" i="3"/>
  <c r="Q25" i="3"/>
  <c r="O25" i="3"/>
  <c r="M25" i="3"/>
  <c r="N129" i="3"/>
  <c r="Q129" i="3"/>
  <c r="X129" i="3"/>
  <c r="W129" i="3"/>
  <c r="P129" i="3"/>
  <c r="T129" i="3"/>
  <c r="R129" i="3"/>
  <c r="O129" i="3"/>
  <c r="S129" i="3"/>
  <c r="U129" i="3"/>
  <c r="L129" i="3"/>
  <c r="AB129" i="3" s="1"/>
  <c r="Y129" i="3"/>
  <c r="V129" i="3"/>
  <c r="M129" i="3"/>
  <c r="N137" i="3"/>
  <c r="O137" i="3"/>
  <c r="Q137" i="3"/>
  <c r="P137" i="3"/>
  <c r="M137" i="3"/>
  <c r="Y137" i="3"/>
  <c r="S137" i="3"/>
  <c r="R137" i="3"/>
  <c r="L137" i="3"/>
  <c r="AB137" i="3" s="1"/>
  <c r="W137" i="3"/>
  <c r="X137" i="3"/>
  <c r="T137" i="3"/>
  <c r="V137" i="3"/>
  <c r="U137" i="3"/>
  <c r="N109" i="3"/>
  <c r="O109" i="3"/>
  <c r="W109" i="3"/>
  <c r="T109" i="3"/>
  <c r="P109" i="3"/>
  <c r="L109" i="3"/>
  <c r="AB109" i="3" s="1"/>
  <c r="X109" i="3"/>
  <c r="Y109" i="3"/>
  <c r="S109" i="3"/>
  <c r="M109" i="3"/>
  <c r="V109" i="3"/>
  <c r="U109" i="3"/>
  <c r="R109" i="3"/>
  <c r="Q109" i="3"/>
  <c r="N113" i="3"/>
  <c r="U113" i="3"/>
  <c r="S113" i="3"/>
  <c r="P113" i="3"/>
  <c r="R113" i="3"/>
  <c r="Q113" i="3"/>
  <c r="X113" i="3"/>
  <c r="M113" i="3"/>
  <c r="L113" i="3"/>
  <c r="AB113" i="3" s="1"/>
  <c r="V113" i="3"/>
  <c r="W113" i="3"/>
  <c r="T113" i="3"/>
  <c r="O113" i="3"/>
  <c r="Y113" i="3"/>
  <c r="N147" i="3"/>
  <c r="P147" i="3"/>
  <c r="O147" i="3"/>
  <c r="M147" i="3"/>
  <c r="S147" i="3"/>
  <c r="Q147" i="3"/>
  <c r="L147" i="3"/>
  <c r="AB147" i="3" s="1"/>
  <c r="X147" i="3"/>
  <c r="W147" i="3"/>
  <c r="V147" i="3"/>
  <c r="U147" i="3"/>
  <c r="Y147" i="3"/>
  <c r="T147" i="3"/>
  <c r="R147" i="3"/>
  <c r="M66" i="3"/>
  <c r="P66" i="3"/>
  <c r="L66" i="3"/>
  <c r="AB66" i="3" s="1"/>
  <c r="W66" i="3"/>
  <c r="S66" i="3"/>
  <c r="O66" i="3"/>
  <c r="V66" i="3"/>
  <c r="U66" i="3"/>
  <c r="Q66" i="3"/>
  <c r="Y66" i="3"/>
  <c r="T66" i="3"/>
  <c r="N66" i="3"/>
  <c r="X66" i="3"/>
  <c r="R66" i="3"/>
  <c r="U146" i="3"/>
  <c r="V146" i="3"/>
  <c r="S146" i="3"/>
  <c r="R146" i="3"/>
  <c r="Q146" i="3"/>
  <c r="O146" i="3"/>
  <c r="N146" i="3"/>
  <c r="W146" i="3"/>
  <c r="T146" i="3"/>
  <c r="P146" i="3"/>
  <c r="M146" i="3"/>
  <c r="X146" i="3"/>
  <c r="L146" i="3"/>
  <c r="AB146" i="3" s="1"/>
  <c r="Y146" i="3"/>
  <c r="P224" i="3"/>
  <c r="S224" i="3"/>
  <c r="Q224" i="3"/>
  <c r="O224" i="3"/>
  <c r="L224" i="3"/>
  <c r="AB224" i="3" s="1"/>
  <c r="U224" i="3"/>
  <c r="X224" i="3"/>
  <c r="Y224" i="3"/>
  <c r="W224" i="3"/>
  <c r="R224" i="3"/>
  <c r="V224" i="3"/>
  <c r="T224" i="3"/>
  <c r="N224" i="3"/>
  <c r="M224" i="3"/>
  <c r="U142" i="3"/>
  <c r="O142" i="3"/>
  <c r="X142" i="3"/>
  <c r="W142" i="3"/>
  <c r="S142" i="3"/>
  <c r="V142" i="3"/>
  <c r="R142" i="3"/>
  <c r="Q142" i="3"/>
  <c r="N142" i="3"/>
  <c r="M142" i="3"/>
  <c r="Y142" i="3"/>
  <c r="L142" i="3"/>
  <c r="AB142" i="3" s="1"/>
  <c r="P142" i="3"/>
  <c r="T142" i="3"/>
  <c r="P202" i="3"/>
  <c r="S202" i="3"/>
  <c r="R202" i="3"/>
  <c r="Q202" i="3"/>
  <c r="V202" i="3"/>
  <c r="O202" i="3"/>
  <c r="X202" i="3"/>
  <c r="W202" i="3"/>
  <c r="U202" i="3"/>
  <c r="M202" i="3"/>
  <c r="Y202" i="3"/>
  <c r="L202" i="3"/>
  <c r="AB202" i="3" s="1"/>
  <c r="T202" i="3"/>
  <c r="N202" i="3"/>
  <c r="N95" i="3"/>
  <c r="V95" i="3"/>
  <c r="X95" i="3"/>
  <c r="P95" i="3"/>
  <c r="O95" i="3"/>
  <c r="Y95" i="3"/>
  <c r="S95" i="3"/>
  <c r="R95" i="3"/>
  <c r="L95" i="3"/>
  <c r="AB95" i="3" s="1"/>
  <c r="W95" i="3"/>
  <c r="U95" i="3"/>
  <c r="T95" i="3"/>
  <c r="Q95" i="3"/>
  <c r="M95" i="3"/>
  <c r="N127" i="3"/>
  <c r="S127" i="3"/>
  <c r="R127" i="3"/>
  <c r="V127" i="3"/>
  <c r="W127" i="3"/>
  <c r="T127" i="3"/>
  <c r="Q127" i="3"/>
  <c r="Y127" i="3"/>
  <c r="M127" i="3"/>
  <c r="L127" i="3"/>
  <c r="AB127" i="3" s="1"/>
  <c r="P127" i="3"/>
  <c r="O127" i="3"/>
  <c r="X127" i="3"/>
  <c r="U127" i="3"/>
  <c r="O158" i="3"/>
  <c r="T158" i="3"/>
  <c r="M158" i="3"/>
  <c r="L158" i="3"/>
  <c r="AB158" i="3" s="1"/>
  <c r="X158" i="3"/>
  <c r="S158" i="3"/>
  <c r="R158" i="3"/>
  <c r="Y158" i="3"/>
  <c r="N158" i="3"/>
  <c r="V158" i="3"/>
  <c r="U158" i="3"/>
  <c r="Q158" i="3"/>
  <c r="P158" i="3"/>
  <c r="W158" i="3"/>
  <c r="K11" i="3"/>
  <c r="I9" i="3"/>
  <c r="T35" i="3"/>
  <c r="S35" i="3"/>
  <c r="P35" i="3"/>
  <c r="Y35" i="3"/>
  <c r="M35" i="3"/>
  <c r="X35" i="3"/>
  <c r="W35" i="3"/>
  <c r="R35" i="3"/>
  <c r="N35" i="3"/>
  <c r="V35" i="3"/>
  <c r="U35" i="3"/>
  <c r="Q35" i="3"/>
  <c r="O35" i="3"/>
  <c r="L35" i="3"/>
  <c r="AB35" i="3" s="1"/>
  <c r="T18" i="3"/>
  <c r="O18" i="3"/>
  <c r="X18" i="3"/>
  <c r="S18" i="3"/>
  <c r="P18" i="3"/>
  <c r="L18" i="3"/>
  <c r="AB18" i="3" s="1"/>
  <c r="R18" i="3"/>
  <c r="M18" i="3"/>
  <c r="Q18" i="3"/>
  <c r="N18" i="3"/>
  <c r="Y18" i="3"/>
  <c r="W18" i="3"/>
  <c r="V18" i="3"/>
  <c r="U18" i="3"/>
  <c r="W223" i="3"/>
  <c r="L223" i="3"/>
  <c r="AB223" i="3" s="1"/>
  <c r="V223" i="3"/>
  <c r="U223" i="3"/>
  <c r="P223" i="3"/>
  <c r="N223" i="3"/>
  <c r="R223" i="3"/>
  <c r="T223" i="3"/>
  <c r="O223" i="3"/>
  <c r="M223" i="3"/>
  <c r="Y223" i="3"/>
  <c r="Q223" i="3"/>
  <c r="X223" i="3"/>
  <c r="S223" i="3"/>
  <c r="S174" i="3"/>
  <c r="U174" i="3"/>
  <c r="M174" i="3"/>
  <c r="N174" i="3"/>
  <c r="Y174" i="3"/>
  <c r="T174" i="3"/>
  <c r="X174" i="3"/>
  <c r="W174" i="3"/>
  <c r="Q174" i="3"/>
  <c r="P174" i="3"/>
  <c r="O174" i="3"/>
  <c r="L174" i="3"/>
  <c r="AB174" i="3" s="1"/>
  <c r="R174" i="3"/>
  <c r="V174" i="3"/>
  <c r="V155" i="3"/>
  <c r="W155" i="3"/>
  <c r="M155" i="3"/>
  <c r="L155" i="3"/>
  <c r="AB155" i="3" s="1"/>
  <c r="X155" i="3"/>
  <c r="U155" i="3"/>
  <c r="R155" i="3"/>
  <c r="S155" i="3"/>
  <c r="P155" i="3"/>
  <c r="O155" i="3"/>
  <c r="Q155" i="3"/>
  <c r="N155" i="3"/>
  <c r="Y155" i="3"/>
  <c r="T155" i="3"/>
  <c r="P226" i="3"/>
  <c r="S226" i="3"/>
  <c r="W226" i="3"/>
  <c r="V226" i="3"/>
  <c r="O226" i="3"/>
  <c r="Y226" i="3"/>
  <c r="R226" i="3"/>
  <c r="L226" i="3"/>
  <c r="AB226" i="3" s="1"/>
  <c r="M226" i="3"/>
  <c r="X226" i="3"/>
  <c r="Q226" i="3"/>
  <c r="N226" i="3"/>
  <c r="U226" i="3"/>
  <c r="T226" i="3"/>
  <c r="N107" i="3"/>
  <c r="R107" i="3"/>
  <c r="O107" i="3"/>
  <c r="P107" i="3"/>
  <c r="M107" i="3"/>
  <c r="U107" i="3"/>
  <c r="X107" i="3"/>
  <c r="T107" i="3"/>
  <c r="W107" i="3"/>
  <c r="V107" i="3"/>
  <c r="L107" i="3"/>
  <c r="AB107" i="3" s="1"/>
  <c r="S107" i="3"/>
  <c r="Q107" i="3"/>
  <c r="Y107" i="3"/>
  <c r="N121" i="3"/>
  <c r="S121" i="3"/>
  <c r="L121" i="3"/>
  <c r="AB121" i="3" s="1"/>
  <c r="Y121" i="3"/>
  <c r="X121" i="3"/>
  <c r="M121" i="3"/>
  <c r="U121" i="3"/>
  <c r="O121" i="3"/>
  <c r="T121" i="3"/>
  <c r="W121" i="3"/>
  <c r="V121" i="3"/>
  <c r="R121" i="3"/>
  <c r="Q121" i="3"/>
  <c r="P121" i="3"/>
  <c r="P194" i="3"/>
  <c r="S194" i="3"/>
  <c r="W194" i="3"/>
  <c r="Y194" i="3"/>
  <c r="X194" i="3"/>
  <c r="V194" i="3"/>
  <c r="Q194" i="3"/>
  <c r="R194" i="3"/>
  <c r="U194" i="3"/>
  <c r="T194" i="3"/>
  <c r="O194" i="3"/>
  <c r="M194" i="3"/>
  <c r="N194" i="3"/>
  <c r="L194" i="3"/>
  <c r="AB194" i="3" s="1"/>
  <c r="M40" i="3"/>
  <c r="R40" i="3"/>
  <c r="O40" i="3"/>
  <c r="U40" i="3"/>
  <c r="P40" i="3"/>
  <c r="T40" i="3"/>
  <c r="S40" i="3"/>
  <c r="L40" i="3"/>
  <c r="AB40" i="3" s="1"/>
  <c r="Y40" i="3"/>
  <c r="X40" i="3"/>
  <c r="W40" i="3"/>
  <c r="V40" i="3"/>
  <c r="Q40" i="3"/>
  <c r="N40" i="3"/>
  <c r="P196" i="3"/>
  <c r="S196" i="3"/>
  <c r="Q196" i="3"/>
  <c r="O196" i="3"/>
  <c r="U196" i="3"/>
  <c r="N196" i="3"/>
  <c r="Y196" i="3"/>
  <c r="X196" i="3"/>
  <c r="W196" i="3"/>
  <c r="V196" i="3"/>
  <c r="L196" i="3"/>
  <c r="AB196" i="3" s="1"/>
  <c r="T196" i="3"/>
  <c r="R196" i="3"/>
  <c r="M196" i="3"/>
  <c r="U140" i="3"/>
  <c r="L140" i="3"/>
  <c r="AB140" i="3" s="1"/>
  <c r="R140" i="3"/>
  <c r="Q140" i="3"/>
  <c r="X140" i="3"/>
  <c r="W140" i="3"/>
  <c r="V140" i="3"/>
  <c r="T140" i="3"/>
  <c r="S140" i="3"/>
  <c r="P140" i="3"/>
  <c r="M140" i="3"/>
  <c r="O140" i="3"/>
  <c r="N140" i="3"/>
  <c r="Y140" i="3"/>
  <c r="N135" i="3"/>
  <c r="Y135" i="3"/>
  <c r="U135" i="3"/>
  <c r="O135" i="3"/>
  <c r="L135" i="3"/>
  <c r="AB135" i="3" s="1"/>
  <c r="M135" i="3"/>
  <c r="S135" i="3"/>
  <c r="X135" i="3"/>
  <c r="P135" i="3"/>
  <c r="V135" i="3"/>
  <c r="Q135" i="3"/>
  <c r="W135" i="3"/>
  <c r="T135" i="3"/>
  <c r="R135" i="3"/>
  <c r="U126" i="3"/>
  <c r="Y126" i="3"/>
  <c r="X126" i="3"/>
  <c r="V126" i="3"/>
  <c r="T126" i="3"/>
  <c r="W126" i="3"/>
  <c r="L126" i="3"/>
  <c r="AB126" i="3" s="1"/>
  <c r="M126" i="3"/>
  <c r="Q126" i="3"/>
  <c r="S126" i="3"/>
  <c r="R126" i="3"/>
  <c r="P126" i="3"/>
  <c r="N126" i="3"/>
  <c r="O126" i="3"/>
  <c r="L175" i="3"/>
  <c r="AB175" i="3" s="1"/>
  <c r="P175" i="3"/>
  <c r="O175" i="3"/>
  <c r="Y175" i="3"/>
  <c r="V175" i="3"/>
  <c r="X175" i="3"/>
  <c r="S175" i="3"/>
  <c r="W175" i="3"/>
  <c r="U175" i="3"/>
  <c r="M175" i="3"/>
  <c r="N175" i="3"/>
  <c r="T175" i="3"/>
  <c r="R175" i="3"/>
  <c r="Q175" i="3"/>
  <c r="N101" i="3"/>
  <c r="Q101" i="3"/>
  <c r="O101" i="3"/>
  <c r="M101" i="3"/>
  <c r="L101" i="3"/>
  <c r="AB101" i="3" s="1"/>
  <c r="T101" i="3"/>
  <c r="W101" i="3"/>
  <c r="V101" i="3"/>
  <c r="R101" i="3"/>
  <c r="Y101" i="3"/>
  <c r="X101" i="3"/>
  <c r="S101" i="3"/>
  <c r="U101" i="3"/>
  <c r="P101" i="3"/>
  <c r="V161" i="3"/>
  <c r="S161" i="3"/>
  <c r="Q161" i="3"/>
  <c r="O161" i="3"/>
  <c r="N161" i="3"/>
  <c r="M161" i="3"/>
  <c r="X161" i="3"/>
  <c r="W161" i="3"/>
  <c r="U161" i="3"/>
  <c r="T161" i="3"/>
  <c r="R161" i="3"/>
  <c r="L161" i="3"/>
  <c r="AB161" i="3" s="1"/>
  <c r="P161" i="3"/>
  <c r="Y161" i="3"/>
  <c r="W187" i="3"/>
  <c r="L187" i="3"/>
  <c r="AB187" i="3" s="1"/>
  <c r="P187" i="3"/>
  <c r="O187" i="3"/>
  <c r="X187" i="3"/>
  <c r="V187" i="3"/>
  <c r="U187" i="3"/>
  <c r="Q187" i="3"/>
  <c r="Y187" i="3"/>
  <c r="S187" i="3"/>
  <c r="R187" i="3"/>
  <c r="T187" i="3"/>
  <c r="N187" i="3"/>
  <c r="M187" i="3"/>
  <c r="P186" i="3"/>
  <c r="S186" i="3"/>
  <c r="U186" i="3"/>
  <c r="T186" i="3"/>
  <c r="M186" i="3"/>
  <c r="W186" i="3"/>
  <c r="V186" i="3"/>
  <c r="R186" i="3"/>
  <c r="L186" i="3"/>
  <c r="AB186" i="3" s="1"/>
  <c r="Q186" i="3"/>
  <c r="X186" i="3"/>
  <c r="Y186" i="3"/>
  <c r="O186" i="3"/>
  <c r="N186" i="3"/>
  <c r="W221" i="3"/>
  <c r="L221" i="3"/>
  <c r="AB221" i="3" s="1"/>
  <c r="Q221" i="3"/>
  <c r="P221" i="3"/>
  <c r="T221" i="3"/>
  <c r="O221" i="3"/>
  <c r="R221" i="3"/>
  <c r="Y221" i="3"/>
  <c r="X221" i="3"/>
  <c r="N221" i="3"/>
  <c r="V221" i="3"/>
  <c r="S221" i="3"/>
  <c r="M221" i="3"/>
  <c r="U221" i="3"/>
  <c r="N103" i="3"/>
  <c r="T103" i="3"/>
  <c r="U103" i="3"/>
  <c r="Q103" i="3"/>
  <c r="Y103" i="3"/>
  <c r="X103" i="3"/>
  <c r="W103" i="3"/>
  <c r="V103" i="3"/>
  <c r="P103" i="3"/>
  <c r="L103" i="3"/>
  <c r="AB103" i="3" s="1"/>
  <c r="S103" i="3"/>
  <c r="R103" i="3"/>
  <c r="M103" i="3"/>
  <c r="O103" i="3"/>
  <c r="W189" i="3"/>
  <c r="L189" i="3"/>
  <c r="AB189" i="3" s="1"/>
  <c r="U189" i="3"/>
  <c r="T189" i="3"/>
  <c r="Y189" i="3"/>
  <c r="S189" i="3"/>
  <c r="X189" i="3"/>
  <c r="V189" i="3"/>
  <c r="R189" i="3"/>
  <c r="N189" i="3"/>
  <c r="O189" i="3"/>
  <c r="Q189" i="3"/>
  <c r="P189" i="3"/>
  <c r="M189" i="3"/>
  <c r="P198" i="3"/>
  <c r="S198" i="3"/>
  <c r="W198" i="3"/>
  <c r="V198" i="3"/>
  <c r="M198" i="3"/>
  <c r="Y198" i="3"/>
  <c r="X198" i="3"/>
  <c r="Q198" i="3"/>
  <c r="T198" i="3"/>
  <c r="R198" i="3"/>
  <c r="L198" i="3"/>
  <c r="AB198" i="3" s="1"/>
  <c r="O198" i="3"/>
  <c r="N198" i="3"/>
  <c r="U198" i="3"/>
  <c r="M74" i="3"/>
  <c r="X74" i="3"/>
  <c r="U74" i="3"/>
  <c r="W74" i="3"/>
  <c r="R74" i="3"/>
  <c r="O74" i="3"/>
  <c r="L74" i="3"/>
  <c r="AB74" i="3" s="1"/>
  <c r="Y74" i="3"/>
  <c r="S74" i="3"/>
  <c r="T74" i="3"/>
  <c r="P74" i="3"/>
  <c r="N74" i="3"/>
  <c r="Q74" i="3"/>
  <c r="V74" i="3"/>
  <c r="N149" i="3"/>
  <c r="S149" i="3"/>
  <c r="V149" i="3"/>
  <c r="U149" i="3"/>
  <c r="T149" i="3"/>
  <c r="L149" i="3"/>
  <c r="AB149" i="3" s="1"/>
  <c r="M149" i="3"/>
  <c r="W149" i="3"/>
  <c r="P149" i="3"/>
  <c r="Y149" i="3"/>
  <c r="Q149" i="3"/>
  <c r="R149" i="3"/>
  <c r="O149" i="3"/>
  <c r="X149" i="3"/>
  <c r="N23" i="3"/>
  <c r="Q23" i="3"/>
  <c r="S23" i="3"/>
  <c r="R23" i="3"/>
  <c r="L23" i="3"/>
  <c r="AB23" i="3" s="1"/>
  <c r="W23" i="3"/>
  <c r="V23" i="3"/>
  <c r="T23" i="3"/>
  <c r="P23" i="3"/>
  <c r="O23" i="3"/>
  <c r="M23" i="3"/>
  <c r="U23" i="3"/>
  <c r="Y23" i="3"/>
  <c r="X23" i="3"/>
  <c r="U128" i="3"/>
  <c r="W128" i="3"/>
  <c r="M128" i="3"/>
  <c r="L128" i="3"/>
  <c r="AB128" i="3" s="1"/>
  <c r="R128" i="3"/>
  <c r="T128" i="3"/>
  <c r="Q128" i="3"/>
  <c r="P128" i="3"/>
  <c r="X128" i="3"/>
  <c r="V128" i="3"/>
  <c r="N128" i="3"/>
  <c r="Y128" i="3"/>
  <c r="S128" i="3"/>
  <c r="O128" i="3"/>
  <c r="T47" i="3"/>
  <c r="Q47" i="3"/>
  <c r="N47" i="3"/>
  <c r="X47" i="3"/>
  <c r="W47" i="3"/>
  <c r="U47" i="3"/>
  <c r="P47" i="3"/>
  <c r="V47" i="3"/>
  <c r="O47" i="3"/>
  <c r="M47" i="3"/>
  <c r="L47" i="3"/>
  <c r="AB47" i="3" s="1"/>
  <c r="S47" i="3"/>
  <c r="R47" i="3"/>
  <c r="Y47" i="3"/>
  <c r="U96" i="3"/>
  <c r="P96" i="3"/>
  <c r="W96" i="3"/>
  <c r="S96" i="3"/>
  <c r="Y96" i="3"/>
  <c r="L96" i="3"/>
  <c r="AB96" i="3" s="1"/>
  <c r="M96" i="3"/>
  <c r="X96" i="3"/>
  <c r="T96" i="3"/>
  <c r="R96" i="3"/>
  <c r="N96" i="3"/>
  <c r="O96" i="3"/>
  <c r="V96" i="3"/>
  <c r="Q96" i="3"/>
  <c r="T69" i="3"/>
  <c r="W69" i="3"/>
  <c r="O69" i="3"/>
  <c r="N69" i="3"/>
  <c r="M69" i="3"/>
  <c r="X69" i="3"/>
  <c r="Y69" i="3"/>
  <c r="V69" i="3"/>
  <c r="R69" i="3"/>
  <c r="Q69" i="3"/>
  <c r="L69" i="3"/>
  <c r="AB69" i="3" s="1"/>
  <c r="U69" i="3"/>
  <c r="S69" i="3"/>
  <c r="P69" i="3"/>
  <c r="N145" i="3"/>
  <c r="L145" i="3"/>
  <c r="AB145" i="3" s="1"/>
  <c r="Y145" i="3"/>
  <c r="X145" i="3"/>
  <c r="O145" i="3"/>
  <c r="T145" i="3"/>
  <c r="R145" i="3"/>
  <c r="Q145" i="3"/>
  <c r="P145" i="3"/>
  <c r="M145" i="3"/>
  <c r="W145" i="3"/>
  <c r="V145" i="3"/>
  <c r="U145" i="3"/>
  <c r="S145" i="3"/>
  <c r="U138" i="3"/>
  <c r="X138" i="3"/>
  <c r="L138" i="3"/>
  <c r="AB138" i="3" s="1"/>
  <c r="N138" i="3"/>
  <c r="Y138" i="3"/>
  <c r="S138" i="3"/>
  <c r="R138" i="3"/>
  <c r="Q138" i="3"/>
  <c r="M138" i="3"/>
  <c r="W138" i="3"/>
  <c r="V138" i="3"/>
  <c r="P138" i="3"/>
  <c r="T138" i="3"/>
  <c r="O138" i="3"/>
  <c r="U132" i="3"/>
  <c r="N132" i="3"/>
  <c r="Y132" i="3"/>
  <c r="X132" i="3"/>
  <c r="Q132" i="3"/>
  <c r="O132" i="3"/>
  <c r="M132" i="3"/>
  <c r="W132" i="3"/>
  <c r="V132" i="3"/>
  <c r="T132" i="3"/>
  <c r="S132" i="3"/>
  <c r="P132" i="3"/>
  <c r="R132" i="3"/>
  <c r="L132" i="3"/>
  <c r="AB132" i="3" s="1"/>
  <c r="W207" i="3"/>
  <c r="L207" i="3"/>
  <c r="AB207" i="3" s="1"/>
  <c r="Y207" i="3"/>
  <c r="X207" i="3"/>
  <c r="V207" i="3"/>
  <c r="S207" i="3"/>
  <c r="R207" i="3"/>
  <c r="Q207" i="3"/>
  <c r="M207" i="3"/>
  <c r="N207" i="3"/>
  <c r="P207" i="3"/>
  <c r="O207" i="3"/>
  <c r="U207" i="3"/>
  <c r="T207" i="3"/>
  <c r="P190" i="3"/>
  <c r="S190" i="3"/>
  <c r="O190" i="3"/>
  <c r="N190" i="3"/>
  <c r="V190" i="3"/>
  <c r="R190" i="3"/>
  <c r="Y190" i="3"/>
  <c r="X190" i="3"/>
  <c r="W190" i="3"/>
  <c r="M190" i="3"/>
  <c r="T190" i="3"/>
  <c r="U190" i="3"/>
  <c r="Q190" i="3"/>
  <c r="L190" i="3"/>
  <c r="AB190" i="3" s="1"/>
  <c r="T43" i="3"/>
  <c r="M43" i="3"/>
  <c r="Y43" i="3"/>
  <c r="W43" i="3"/>
  <c r="V43" i="3"/>
  <c r="Q43" i="3"/>
  <c r="N43" i="3"/>
  <c r="L43" i="3"/>
  <c r="AB43" i="3" s="1"/>
  <c r="S43" i="3"/>
  <c r="X43" i="3"/>
  <c r="P43" i="3"/>
  <c r="O43" i="3"/>
  <c r="U43" i="3"/>
  <c r="R43" i="3"/>
  <c r="U150" i="3"/>
  <c r="M150" i="3"/>
  <c r="Q150" i="3"/>
  <c r="P150" i="3"/>
  <c r="S150" i="3"/>
  <c r="R150" i="3"/>
  <c r="X150" i="3"/>
  <c r="V150" i="3"/>
  <c r="T150" i="3"/>
  <c r="L150" i="3"/>
  <c r="AB150" i="3" s="1"/>
  <c r="O150" i="3"/>
  <c r="N150" i="3"/>
  <c r="Y150" i="3"/>
  <c r="W150" i="3"/>
  <c r="T85" i="3"/>
  <c r="M85" i="3"/>
  <c r="Y85" i="3"/>
  <c r="O85" i="3"/>
  <c r="N85" i="3"/>
  <c r="S85" i="3"/>
  <c r="L85" i="3"/>
  <c r="AB85" i="3" s="1"/>
  <c r="X85" i="3"/>
  <c r="V85" i="3"/>
  <c r="Q85" i="3"/>
  <c r="W85" i="3"/>
  <c r="U85" i="3"/>
  <c r="R85" i="3"/>
  <c r="P85" i="3"/>
  <c r="N115" i="3"/>
  <c r="X115" i="3"/>
  <c r="W115" i="3"/>
  <c r="V115" i="3"/>
  <c r="O115" i="3"/>
  <c r="M115" i="3"/>
  <c r="S115" i="3"/>
  <c r="U115" i="3"/>
  <c r="T115" i="3"/>
  <c r="P115" i="3"/>
  <c r="Y115" i="3"/>
  <c r="R115" i="3"/>
  <c r="L115" i="3"/>
  <c r="AB115" i="3" s="1"/>
  <c r="Q115" i="3"/>
  <c r="U112" i="3"/>
  <c r="L112" i="3"/>
  <c r="AB112" i="3" s="1"/>
  <c r="Y112" i="3"/>
  <c r="V112" i="3"/>
  <c r="T112" i="3"/>
  <c r="S112" i="3"/>
  <c r="O112" i="3"/>
  <c r="N112" i="3"/>
  <c r="X112" i="3"/>
  <c r="R112" i="3"/>
  <c r="M112" i="3"/>
  <c r="W112" i="3"/>
  <c r="Q112" i="3"/>
  <c r="P112" i="3"/>
  <c r="U32" i="3"/>
  <c r="X32" i="3"/>
  <c r="V32" i="3"/>
  <c r="L32" i="3"/>
  <c r="AB32" i="3" s="1"/>
  <c r="Y32" i="3"/>
  <c r="S32" i="3"/>
  <c r="P32" i="3"/>
  <c r="N32" i="3"/>
  <c r="M32" i="3"/>
  <c r="T32" i="3"/>
  <c r="R32" i="3"/>
  <c r="W32" i="3"/>
  <c r="Q32" i="3"/>
  <c r="O32" i="3"/>
  <c r="P208" i="3"/>
  <c r="S208" i="3"/>
  <c r="T208" i="3"/>
  <c r="R208" i="3"/>
  <c r="Y208" i="3"/>
  <c r="V208" i="3"/>
  <c r="U208" i="3"/>
  <c r="Q208" i="3"/>
  <c r="O208" i="3"/>
  <c r="X208" i="3"/>
  <c r="M208" i="3"/>
  <c r="W208" i="3"/>
  <c r="N208" i="3"/>
  <c r="L208" i="3"/>
  <c r="AB208" i="3" s="1"/>
  <c r="O156" i="3"/>
  <c r="Q156" i="3"/>
  <c r="X156" i="3"/>
  <c r="W156" i="3"/>
  <c r="V156" i="3"/>
  <c r="T156" i="3"/>
  <c r="S156" i="3"/>
  <c r="R156" i="3"/>
  <c r="Y156" i="3"/>
  <c r="P156" i="3"/>
  <c r="N156" i="3"/>
  <c r="L156" i="3"/>
  <c r="AB156" i="3" s="1"/>
  <c r="M156" i="3"/>
  <c r="U156" i="3"/>
  <c r="M56" i="3"/>
  <c r="T56" i="3"/>
  <c r="Q56" i="3"/>
  <c r="S56" i="3"/>
  <c r="P56" i="3"/>
  <c r="Y56" i="3"/>
  <c r="V56" i="3"/>
  <c r="O56" i="3"/>
  <c r="X56" i="3"/>
  <c r="W56" i="3"/>
  <c r="U56" i="3"/>
  <c r="N56" i="3"/>
  <c r="L56" i="3"/>
  <c r="AB56" i="3" s="1"/>
  <c r="R56" i="3"/>
  <c r="T73" i="3"/>
  <c r="O73" i="3"/>
  <c r="L73" i="3"/>
  <c r="AB73" i="3" s="1"/>
  <c r="P73" i="3"/>
  <c r="N73" i="3"/>
  <c r="Y73" i="3"/>
  <c r="U73" i="3"/>
  <c r="Q73" i="3"/>
  <c r="X73" i="3"/>
  <c r="V73" i="3"/>
  <c r="M73" i="3"/>
  <c r="R73" i="3"/>
  <c r="W73" i="3"/>
  <c r="S73" i="3"/>
  <c r="M46" i="3"/>
  <c r="X46" i="3"/>
  <c r="U46" i="3"/>
  <c r="O46" i="3"/>
  <c r="N46" i="3"/>
  <c r="L46" i="3"/>
  <c r="AB46" i="3" s="1"/>
  <c r="W46" i="3"/>
  <c r="S46" i="3"/>
  <c r="Q46" i="3"/>
  <c r="P46" i="3"/>
  <c r="Y46" i="3"/>
  <c r="V46" i="3"/>
  <c r="T46" i="3"/>
  <c r="R46" i="3"/>
  <c r="W231" i="3"/>
  <c r="L231" i="3"/>
  <c r="AB231" i="3" s="1"/>
  <c r="N231" i="3"/>
  <c r="M231" i="3"/>
  <c r="V231" i="3"/>
  <c r="T231" i="3"/>
  <c r="Q231" i="3"/>
  <c r="Y231" i="3"/>
  <c r="R231" i="3"/>
  <c r="X231" i="3"/>
  <c r="U231" i="3"/>
  <c r="S231" i="3"/>
  <c r="P231" i="3"/>
  <c r="O231" i="3"/>
  <c r="W229" i="3"/>
  <c r="L229" i="3"/>
  <c r="AB229" i="3" s="1"/>
  <c r="X229" i="3"/>
  <c r="V229" i="3"/>
  <c r="Q229" i="3"/>
  <c r="Y229" i="3"/>
  <c r="S229" i="3"/>
  <c r="U229" i="3"/>
  <c r="T229" i="3"/>
  <c r="R229" i="3"/>
  <c r="P229" i="3"/>
  <c r="N229" i="3"/>
  <c r="M229" i="3"/>
  <c r="O229" i="3"/>
  <c r="O160" i="3"/>
  <c r="W160" i="3"/>
  <c r="T160" i="3"/>
  <c r="S160" i="3"/>
  <c r="R160" i="3"/>
  <c r="X160" i="3"/>
  <c r="U160" i="3"/>
  <c r="Q160" i="3"/>
  <c r="N160" i="3"/>
  <c r="L160" i="3"/>
  <c r="AB160" i="3" s="1"/>
  <c r="Y160" i="3"/>
  <c r="V160" i="3"/>
  <c r="M160" i="3"/>
  <c r="P160" i="3"/>
  <c r="L183" i="3"/>
  <c r="AB183" i="3" s="1"/>
  <c r="X183" i="3"/>
  <c r="W183" i="3"/>
  <c r="V183" i="3"/>
  <c r="P183" i="3"/>
  <c r="U183" i="3"/>
  <c r="T183" i="3"/>
  <c r="S183" i="3"/>
  <c r="N183" i="3"/>
  <c r="Q183" i="3"/>
  <c r="Y183" i="3"/>
  <c r="R183" i="3"/>
  <c r="M183" i="3"/>
  <c r="O183" i="3"/>
  <c r="S184" i="3"/>
  <c r="Q184" i="3"/>
  <c r="P184" i="3"/>
  <c r="W184" i="3"/>
  <c r="T184" i="3"/>
  <c r="L184" i="3"/>
  <c r="AB184" i="3" s="1"/>
  <c r="V184" i="3"/>
  <c r="U184" i="3"/>
  <c r="R184" i="3"/>
  <c r="X184" i="3"/>
  <c r="M184" i="3"/>
  <c r="Y184" i="3"/>
  <c r="N184" i="3"/>
  <c r="O184" i="3"/>
  <c r="N27" i="3"/>
  <c r="W27" i="3"/>
  <c r="S27" i="3"/>
  <c r="O27" i="3"/>
  <c r="Y27" i="3"/>
  <c r="X27" i="3"/>
  <c r="T27" i="3"/>
  <c r="P27" i="3"/>
  <c r="R27" i="3"/>
  <c r="Q27" i="3"/>
  <c r="V27" i="3"/>
  <c r="U27" i="3"/>
  <c r="M27" i="3"/>
  <c r="L27" i="3"/>
  <c r="AB27" i="3" s="1"/>
  <c r="L179" i="3"/>
  <c r="AB179" i="3" s="1"/>
  <c r="T179" i="3"/>
  <c r="S179" i="3"/>
  <c r="W179" i="3"/>
  <c r="X179" i="3"/>
  <c r="Y179" i="3"/>
  <c r="V179" i="3"/>
  <c r="U179" i="3"/>
  <c r="O179" i="3"/>
  <c r="R179" i="3"/>
  <c r="N179" i="3"/>
  <c r="Q179" i="3"/>
  <c r="P179" i="3"/>
  <c r="M179" i="3"/>
  <c r="T91" i="3"/>
  <c r="S91" i="3"/>
  <c r="P91" i="3"/>
  <c r="X91" i="3"/>
  <c r="W91" i="3"/>
  <c r="Y91" i="3"/>
  <c r="R91" i="3"/>
  <c r="V91" i="3"/>
  <c r="U91" i="3"/>
  <c r="N91" i="3"/>
  <c r="M91" i="3"/>
  <c r="L91" i="3"/>
  <c r="AB91" i="3" s="1"/>
  <c r="Q91" i="3"/>
  <c r="O91" i="3"/>
  <c r="P212" i="3"/>
  <c r="S212" i="3"/>
  <c r="N212" i="3"/>
  <c r="M212" i="3"/>
  <c r="O212" i="3"/>
  <c r="Y212" i="3"/>
  <c r="X212" i="3"/>
  <c r="W212" i="3"/>
  <c r="R212" i="3"/>
  <c r="T212" i="3"/>
  <c r="Q212" i="3"/>
  <c r="L212" i="3"/>
  <c r="AB212" i="3" s="1"/>
  <c r="V212" i="3"/>
  <c r="U212" i="3"/>
  <c r="M92" i="3"/>
  <c r="N92" i="3"/>
  <c r="Y92" i="3"/>
  <c r="T92" i="3"/>
  <c r="S92" i="3"/>
  <c r="X92" i="3"/>
  <c r="U92" i="3"/>
  <c r="V92" i="3"/>
  <c r="R92" i="3"/>
  <c r="P92" i="3"/>
  <c r="W92" i="3"/>
  <c r="Q92" i="3"/>
  <c r="O92" i="3"/>
  <c r="L92" i="3"/>
  <c r="AB92" i="3" s="1"/>
  <c r="U26" i="3"/>
  <c r="N26" i="3"/>
  <c r="X26" i="3"/>
  <c r="S26" i="3"/>
  <c r="V26" i="3"/>
  <c r="Q26" i="3"/>
  <c r="M26" i="3"/>
  <c r="Y26" i="3"/>
  <c r="O26" i="3"/>
  <c r="L26" i="3"/>
  <c r="AB26" i="3" s="1"/>
  <c r="R26" i="3"/>
  <c r="P26" i="3"/>
  <c r="W26" i="3"/>
  <c r="T26" i="3"/>
  <c r="U110" i="3"/>
  <c r="X110" i="3"/>
  <c r="R110" i="3"/>
  <c r="O110" i="3"/>
  <c r="M110" i="3"/>
  <c r="N110" i="3"/>
  <c r="L110" i="3"/>
  <c r="AB110" i="3" s="1"/>
  <c r="Y110" i="3"/>
  <c r="S110" i="3"/>
  <c r="Q110" i="3"/>
  <c r="T110" i="3"/>
  <c r="W110" i="3"/>
  <c r="V110" i="3"/>
  <c r="P110" i="3"/>
  <c r="U108" i="3"/>
  <c r="T108" i="3"/>
  <c r="L108" i="3"/>
  <c r="AB108" i="3" s="1"/>
  <c r="Y108" i="3"/>
  <c r="M108" i="3"/>
  <c r="Q108" i="3"/>
  <c r="V108" i="3"/>
  <c r="W108" i="3"/>
  <c r="S108" i="3"/>
  <c r="P108" i="3"/>
  <c r="X108" i="3"/>
  <c r="R108" i="3"/>
  <c r="O108" i="3"/>
  <c r="N108" i="3"/>
  <c r="U120" i="3"/>
  <c r="Y120" i="3"/>
  <c r="Q120" i="3"/>
  <c r="O120" i="3"/>
  <c r="N120" i="3"/>
  <c r="L120" i="3"/>
  <c r="AB120" i="3" s="1"/>
  <c r="X120" i="3"/>
  <c r="T120" i="3"/>
  <c r="V120" i="3"/>
  <c r="P120" i="3"/>
  <c r="W120" i="3"/>
  <c r="R120" i="3"/>
  <c r="M120" i="3"/>
  <c r="S120" i="3"/>
  <c r="T77" i="3"/>
  <c r="S77" i="3"/>
  <c r="P77" i="3"/>
  <c r="N77" i="3"/>
  <c r="M77" i="3"/>
  <c r="Q77" i="3"/>
  <c r="U77" i="3"/>
  <c r="R77" i="3"/>
  <c r="Y77" i="3"/>
  <c r="O77" i="3"/>
  <c r="X77" i="3"/>
  <c r="W77" i="3"/>
  <c r="V77" i="3"/>
  <c r="L77" i="3"/>
  <c r="AB77" i="3" s="1"/>
  <c r="T57" i="3"/>
  <c r="M57" i="3"/>
  <c r="Y57" i="3"/>
  <c r="O57" i="3"/>
  <c r="N57" i="3"/>
  <c r="X57" i="3"/>
  <c r="W57" i="3"/>
  <c r="S57" i="3"/>
  <c r="P57" i="3"/>
  <c r="Q57" i="3"/>
  <c r="L57" i="3"/>
  <c r="AB57" i="3" s="1"/>
  <c r="V57" i="3"/>
  <c r="U57" i="3"/>
  <c r="R57" i="3"/>
  <c r="M11" i="3"/>
  <c r="P11" i="3"/>
  <c r="N11" i="3"/>
  <c r="Y11" i="3"/>
  <c r="V11" i="3"/>
  <c r="S11" i="3"/>
  <c r="T11" i="3"/>
  <c r="O11" i="3"/>
  <c r="L11" i="3"/>
  <c r="AB11" i="3" s="1"/>
  <c r="R11" i="3"/>
  <c r="Q11" i="3"/>
  <c r="X11" i="3"/>
  <c r="J9" i="3"/>
  <c r="W11" i="3"/>
  <c r="U11" i="3"/>
  <c r="U100" i="3"/>
  <c r="W100" i="3"/>
  <c r="S100" i="3"/>
  <c r="P100" i="3"/>
  <c r="O100" i="3"/>
  <c r="N100" i="3"/>
  <c r="V100" i="3"/>
  <c r="T100" i="3"/>
  <c r="R100" i="3"/>
  <c r="L100" i="3"/>
  <c r="AB100" i="3" s="1"/>
  <c r="Y100" i="3"/>
  <c r="X100" i="3"/>
  <c r="M100" i="3"/>
  <c r="Q100" i="3"/>
  <c r="P200" i="3"/>
  <c r="S200" i="3"/>
  <c r="L200" i="3"/>
  <c r="AB200" i="3" s="1"/>
  <c r="W200" i="3"/>
  <c r="X200" i="3"/>
  <c r="T200" i="3"/>
  <c r="Y200" i="3"/>
  <c r="M200" i="3"/>
  <c r="R200" i="3"/>
  <c r="U200" i="3"/>
  <c r="Q200" i="3"/>
  <c r="O200" i="3"/>
  <c r="V200" i="3"/>
  <c r="N200" i="3"/>
  <c r="N143" i="3"/>
  <c r="X143" i="3"/>
  <c r="S143" i="3"/>
  <c r="R143" i="3"/>
  <c r="Q143" i="3"/>
  <c r="V143" i="3"/>
  <c r="T143" i="3"/>
  <c r="P143" i="3"/>
  <c r="L143" i="3"/>
  <c r="AB143" i="3" s="1"/>
  <c r="Y143" i="3"/>
  <c r="O143" i="3"/>
  <c r="M143" i="3"/>
  <c r="W143" i="3"/>
  <c r="U143" i="3"/>
  <c r="P204" i="3"/>
  <c r="S204" i="3"/>
  <c r="X204" i="3"/>
  <c r="W204" i="3"/>
  <c r="O204" i="3"/>
  <c r="L204" i="3"/>
  <c r="AB204" i="3" s="1"/>
  <c r="Y204" i="3"/>
  <c r="M204" i="3"/>
  <c r="N204" i="3"/>
  <c r="R204" i="3"/>
  <c r="T204" i="3"/>
  <c r="Q204" i="3"/>
  <c r="V204" i="3"/>
  <c r="U204" i="3"/>
  <c r="U118" i="3"/>
  <c r="V118" i="3"/>
  <c r="Y118" i="3"/>
  <c r="X118" i="3"/>
  <c r="O118" i="3"/>
  <c r="W118" i="3"/>
  <c r="R118" i="3"/>
  <c r="Q118" i="3"/>
  <c r="P118" i="3"/>
  <c r="M118" i="3"/>
  <c r="T118" i="3"/>
  <c r="S118" i="3"/>
  <c r="N118" i="3"/>
  <c r="L118" i="3"/>
  <c r="AB118" i="3" s="1"/>
  <c r="U106" i="3"/>
  <c r="Q106" i="3"/>
  <c r="W106" i="3"/>
  <c r="S106" i="3"/>
  <c r="P106" i="3"/>
  <c r="O106" i="3"/>
  <c r="X106" i="3"/>
  <c r="V106" i="3"/>
  <c r="N106" i="3"/>
  <c r="L106" i="3"/>
  <c r="AB106" i="3" s="1"/>
  <c r="Y106" i="3"/>
  <c r="M106" i="3"/>
  <c r="T106" i="3"/>
  <c r="R106" i="3"/>
  <c r="V153" i="3"/>
  <c r="S153" i="3"/>
  <c r="T153" i="3"/>
  <c r="O153" i="3"/>
  <c r="Y153" i="3"/>
  <c r="P153" i="3"/>
  <c r="M153" i="3"/>
  <c r="X153" i="3"/>
  <c r="Q153" i="3"/>
  <c r="N153" i="3"/>
  <c r="R153" i="3"/>
  <c r="U153" i="3"/>
  <c r="L153" i="3"/>
  <c r="AB153" i="3" s="1"/>
  <c r="W153" i="3"/>
  <c r="W199" i="3"/>
  <c r="L199" i="3"/>
  <c r="AB199" i="3" s="1"/>
  <c r="R199" i="3"/>
  <c r="Q199" i="3"/>
  <c r="Y199" i="3"/>
  <c r="T199" i="3"/>
  <c r="U199" i="3"/>
  <c r="S199" i="3"/>
  <c r="V199" i="3"/>
  <c r="P199" i="3"/>
  <c r="O199" i="3"/>
  <c r="N199" i="3"/>
  <c r="M199" i="3"/>
  <c r="X199" i="3"/>
  <c r="N111" i="3"/>
  <c r="R111" i="3"/>
  <c r="M111" i="3"/>
  <c r="X111" i="3"/>
  <c r="W111" i="3"/>
  <c r="O111" i="3"/>
  <c r="L111" i="3"/>
  <c r="AB111" i="3" s="1"/>
  <c r="Y111" i="3"/>
  <c r="V111" i="3"/>
  <c r="U111" i="3"/>
  <c r="Q111" i="3"/>
  <c r="P111" i="3"/>
  <c r="T111" i="3"/>
  <c r="S111" i="3"/>
  <c r="M60" i="3"/>
  <c r="X60" i="3"/>
  <c r="U60" i="3"/>
  <c r="S60" i="3"/>
  <c r="W60" i="3"/>
  <c r="Q60" i="3"/>
  <c r="T60" i="3"/>
  <c r="R60" i="3"/>
  <c r="N60" i="3"/>
  <c r="Y60" i="3"/>
  <c r="V60" i="3"/>
  <c r="P60" i="3"/>
  <c r="O60" i="3"/>
  <c r="L60" i="3"/>
  <c r="AB60" i="3" s="1"/>
  <c r="M84" i="3"/>
  <c r="T84" i="3"/>
  <c r="Q84" i="3"/>
  <c r="S84" i="3"/>
  <c r="R84" i="3"/>
  <c r="V84" i="3"/>
  <c r="N84" i="3"/>
  <c r="Y84" i="3"/>
  <c r="X84" i="3"/>
  <c r="U84" i="3"/>
  <c r="L84" i="3"/>
  <c r="AB84" i="3" s="1"/>
  <c r="P84" i="3"/>
  <c r="O84" i="3"/>
  <c r="W84" i="3"/>
  <c r="M82" i="3"/>
  <c r="R82" i="3"/>
  <c r="O82" i="3"/>
  <c r="V82" i="3"/>
  <c r="S82" i="3"/>
  <c r="W82" i="3"/>
  <c r="U82" i="3"/>
  <c r="Q82" i="3"/>
  <c r="L82" i="3"/>
  <c r="AB82" i="3" s="1"/>
  <c r="X82" i="3"/>
  <c r="Y82" i="3"/>
  <c r="P82" i="3"/>
  <c r="T82" i="3"/>
  <c r="N82" i="3"/>
  <c r="T20" i="3"/>
  <c r="S20" i="3"/>
  <c r="Q20" i="3"/>
  <c r="M20" i="3"/>
  <c r="W20" i="3"/>
  <c r="R20" i="3"/>
  <c r="U20" i="3"/>
  <c r="O20" i="3"/>
  <c r="N20" i="3"/>
  <c r="P20" i="3"/>
  <c r="L20" i="3"/>
  <c r="AB20" i="3" s="1"/>
  <c r="Y20" i="3"/>
  <c r="X20" i="3"/>
  <c r="V20" i="3"/>
  <c r="T37" i="3"/>
  <c r="V37" i="3"/>
  <c r="R37" i="3"/>
  <c r="O37" i="3"/>
  <c r="U37" i="3"/>
  <c r="W37" i="3"/>
  <c r="S37" i="3"/>
  <c r="N37" i="3"/>
  <c r="L37" i="3"/>
  <c r="AB37" i="3" s="1"/>
  <c r="X37" i="3"/>
  <c r="Q37" i="3"/>
  <c r="P37" i="3"/>
  <c r="M37" i="3"/>
  <c r="Y37" i="3"/>
  <c r="U22" i="3"/>
  <c r="W22" i="3"/>
  <c r="X22" i="3"/>
  <c r="T22" i="3"/>
  <c r="P22" i="3"/>
  <c r="M22" i="3"/>
  <c r="S22" i="3"/>
  <c r="Q22" i="3"/>
  <c r="N22" i="3"/>
  <c r="R22" i="3"/>
  <c r="O22" i="3"/>
  <c r="L22" i="3"/>
  <c r="AB22" i="3" s="1"/>
  <c r="V22" i="3"/>
  <c r="Y22" i="3"/>
  <c r="Z9" i="3" l="1"/>
  <c r="AB9" i="3"/>
  <c r="X9" i="3"/>
  <c r="O9" i="3"/>
  <c r="L9" i="3"/>
  <c r="T9" i="3"/>
  <c r="Q9" i="3"/>
  <c r="R9" i="3"/>
  <c r="S9" i="3"/>
  <c r="V9" i="3"/>
  <c r="Y9" i="3"/>
  <c r="N9" i="3"/>
  <c r="P9" i="3"/>
  <c r="U9" i="3"/>
  <c r="M9" i="3"/>
  <c r="W9" i="3"/>
</calcChain>
</file>

<file path=xl/sharedStrings.xml><?xml version="1.0" encoding="utf-8"?>
<sst xmlns="http://schemas.openxmlformats.org/spreadsheetml/2006/main" count="894" uniqueCount="602">
  <si>
    <t>Population</t>
  </si>
  <si>
    <t>Source</t>
  </si>
  <si>
    <t>https://population.un.org/wpp/downloads?folder=Standard%20Projections&amp;group=Most%20used ; fichier "Compact (most used: estimates and medium projections) (XLSX)"</t>
  </si>
  <si>
    <t>Calcul</t>
  </si>
  <si>
    <t>World Footwear Yearbook 2025 (sample report publicly available) https://www.worldfootwear.com/media/wf_uploads/wf202531587451624.pdf</t>
  </si>
  <si>
    <t>Code Reporter</t>
  </si>
  <si>
    <t>Nom Reporter</t>
  </si>
  <si>
    <t>Part dans la population mondiale</t>
  </si>
  <si>
    <t>Consommation paires chaussures</t>
  </si>
  <si>
    <t>Consommation paires chaussures (corrigé)</t>
  </si>
  <si>
    <t>Part dans le total</t>
  </si>
  <si>
    <t>Consommation articles habillement (sans correction)</t>
  </si>
  <si>
    <t>Consommation articles habillement (avec correction)</t>
  </si>
  <si>
    <t>Nombre d'articles par habitant</t>
  </si>
  <si>
    <t>Consommation T-shirts</t>
  </si>
  <si>
    <t>Consommation Chemises</t>
  </si>
  <si>
    <t>Consommation Pulls</t>
  </si>
  <si>
    <t>Consommation Manteaux, vestes, blousons légers</t>
  </si>
  <si>
    <t>Consommation Costumes/Tailleurs</t>
  </si>
  <si>
    <t>Consommation Pantalons de ville/jean, shorts, salopettes</t>
  </si>
  <si>
    <t>Consommation Pantalons/ensembles sport</t>
  </si>
  <si>
    <t>Consommation Robes</t>
  </si>
  <si>
    <t>Consommation Jupes</t>
  </si>
  <si>
    <t>Consommation Chaussants (hors chaussures)</t>
  </si>
  <si>
    <t>Consommation Sous-vêtements</t>
  </si>
  <si>
    <t>Consommation Maillots de bain</t>
  </si>
  <si>
    <t>Consommation Pyjamas/homewear</t>
  </si>
  <si>
    <t>Consommation autres articles habillement</t>
  </si>
  <si>
    <t>Année</t>
  </si>
  <si>
    <t>Unité</t>
  </si>
  <si>
    <t>Milliers</t>
  </si>
  <si>
    <t>%</t>
  </si>
  <si>
    <t>Millions paires</t>
  </si>
  <si>
    <t>Millions articles</t>
  </si>
  <si>
    <t>Unité d'articles</t>
  </si>
  <si>
    <t>Total</t>
  </si>
  <si>
    <t>Monde</t>
  </si>
  <si>
    <t>Total partiel</t>
  </si>
  <si>
    <t>Monde avec données</t>
  </si>
  <si>
    <t>Reste du monde</t>
  </si>
  <si>
    <t>156</t>
  </si>
  <si>
    <t>Chine</t>
  </si>
  <si>
    <t>699</t>
  </si>
  <si>
    <t>Inde</t>
  </si>
  <si>
    <t>842</t>
  </si>
  <si>
    <t>Etats-Unis</t>
  </si>
  <si>
    <t>76</t>
  </si>
  <si>
    <t>Brésil</t>
  </si>
  <si>
    <t>392</t>
  </si>
  <si>
    <t>Japon</t>
  </si>
  <si>
    <t>586</t>
  </si>
  <si>
    <t>Pakistan</t>
  </si>
  <si>
    <t>360</t>
  </si>
  <si>
    <t>Indonésie</t>
  </si>
  <si>
    <t>50</t>
  </si>
  <si>
    <t>Bangladesh</t>
  </si>
  <si>
    <t>643</t>
  </si>
  <si>
    <t>Russie</t>
  </si>
  <si>
    <t>484</t>
  </si>
  <si>
    <t>Mexique</t>
  </si>
  <si>
    <t>276</t>
  </si>
  <si>
    <t>Allemagne</t>
  </si>
  <si>
    <t>251</t>
  </si>
  <si>
    <t>France</t>
  </si>
  <si>
    <t>792</t>
  </si>
  <si>
    <t>Turquie</t>
  </si>
  <si>
    <t>784</t>
  </si>
  <si>
    <t>Émirats arabes unis</t>
  </si>
  <si>
    <t>380</t>
  </si>
  <si>
    <t>Italie</t>
  </si>
  <si>
    <t>608</t>
  </si>
  <si>
    <t>Philippines</t>
  </si>
  <si>
    <t>724</t>
  </si>
  <si>
    <t>Espagne</t>
  </si>
  <si>
    <t>566</t>
  </si>
  <si>
    <t>Nigéria</t>
  </si>
  <si>
    <t>152</t>
  </si>
  <si>
    <t>Chili</t>
  </si>
  <si>
    <t>826</t>
  </si>
  <si>
    <t>Royaume-Uni</t>
  </si>
  <si>
    <t>410</t>
  </si>
  <si>
    <t>Corée du Sud</t>
  </si>
  <si>
    <t>368</t>
  </si>
  <si>
    <t>Iraq</t>
  </si>
  <si>
    <t>764</t>
  </si>
  <si>
    <t>Thaïlande</t>
  </si>
  <si>
    <t>364</t>
  </si>
  <si>
    <t>Iran</t>
  </si>
  <si>
    <t>834</t>
  </si>
  <si>
    <t>Tanzanie</t>
  </si>
  <si>
    <t>704</t>
  </si>
  <si>
    <t>Vietnam</t>
  </si>
  <si>
    <t>124</t>
  </si>
  <si>
    <t>Canada</t>
  </si>
  <si>
    <t>288</t>
  </si>
  <si>
    <t>Ghana</t>
  </si>
  <si>
    <t>36</t>
  </si>
  <si>
    <t>Australie</t>
  </si>
  <si>
    <t>32</t>
  </si>
  <si>
    <t>Argentine</t>
  </si>
  <si>
    <t>616</t>
  </si>
  <si>
    <t>Pologne</t>
  </si>
  <si>
    <t>208</t>
  </si>
  <si>
    <t>Danemark</t>
  </si>
  <si>
    <t>591</t>
  </si>
  <si>
    <t>Panama</t>
  </si>
  <si>
    <t>458</t>
  </si>
  <si>
    <t>Malaisie</t>
  </si>
  <si>
    <t>170</t>
  </si>
  <si>
    <t>Colombie</t>
  </si>
  <si>
    <t>504</t>
  </si>
  <si>
    <t>Maroc</t>
  </si>
  <si>
    <t>682</t>
  </si>
  <si>
    <t>Arabie Saoudite</t>
  </si>
  <si>
    <t>710</t>
  </si>
  <si>
    <t>Afrique du Sud</t>
  </si>
  <si>
    <t>686</t>
  </si>
  <si>
    <t>Sénégal</t>
  </si>
  <si>
    <t>604</t>
  </si>
  <si>
    <t>Pérou</t>
  </si>
  <si>
    <t>120</t>
  </si>
  <si>
    <t>Cameroun</t>
  </si>
  <si>
    <t>231</t>
  </si>
  <si>
    <t>Ethiopie</t>
  </si>
  <si>
    <t>818</t>
  </si>
  <si>
    <t>Egypte</t>
  </si>
  <si>
    <t>417</t>
  </si>
  <si>
    <t>Kirghizistan</t>
  </si>
  <si>
    <t>12</t>
  </si>
  <si>
    <t>Algérie</t>
  </si>
  <si>
    <t>757</t>
  </si>
  <si>
    <t>Suisse</t>
  </si>
  <si>
    <t>620</t>
  </si>
  <si>
    <t>Portugal</t>
  </si>
  <si>
    <t>300</t>
  </si>
  <si>
    <t>Grèce</t>
  </si>
  <si>
    <t>24</t>
  </si>
  <si>
    <t>Angola</t>
  </si>
  <si>
    <t>40</t>
  </si>
  <si>
    <t>Autriche</t>
  </si>
  <si>
    <t>324</t>
  </si>
  <si>
    <t>Guinée</t>
  </si>
  <si>
    <t>642</t>
  </si>
  <si>
    <t>Roumanie</t>
  </si>
  <si>
    <t>702</t>
  </si>
  <si>
    <t>Singapour</t>
  </si>
  <si>
    <t>862</t>
  </si>
  <si>
    <t>Venezuela</t>
  </si>
  <si>
    <t>104</t>
  </si>
  <si>
    <t>Birmanie</t>
  </si>
  <si>
    <t>706</t>
  </si>
  <si>
    <t>Somalie</t>
  </si>
  <si>
    <t>116</t>
  </si>
  <si>
    <t>Cambodge</t>
  </si>
  <si>
    <t>180</t>
  </si>
  <si>
    <t>République démocratique du Congo</t>
  </si>
  <si>
    <t>4</t>
  </si>
  <si>
    <t>Afghanistan</t>
  </si>
  <si>
    <t>8</t>
  </si>
  <si>
    <t>Albanie</t>
  </si>
  <si>
    <t>20</t>
  </si>
  <si>
    <t>Andorre</t>
  </si>
  <si>
    <t>28</t>
  </si>
  <si>
    <t>Antigua-et-Barbuda</t>
  </si>
  <si>
    <t>31</t>
  </si>
  <si>
    <t>Azerbaïdjan</t>
  </si>
  <si>
    <t>44</t>
  </si>
  <si>
    <t>Bahamas</t>
  </si>
  <si>
    <t>48</t>
  </si>
  <si>
    <t>Bahreïn</t>
  </si>
  <si>
    <t>51</t>
  </si>
  <si>
    <t>Arménie</t>
  </si>
  <si>
    <t>52</t>
  </si>
  <si>
    <t>Barbade</t>
  </si>
  <si>
    <t>56</t>
  </si>
  <si>
    <t>Belgique</t>
  </si>
  <si>
    <t>60</t>
  </si>
  <si>
    <t>Bermudes</t>
  </si>
  <si>
    <t>64</t>
  </si>
  <si>
    <t>Bhoutan</t>
  </si>
  <si>
    <t>68</t>
  </si>
  <si>
    <t>Bolivie</t>
  </si>
  <si>
    <t>70</t>
  </si>
  <si>
    <t>Bosnie-Herzégovine</t>
  </si>
  <si>
    <t>72</t>
  </si>
  <si>
    <t>Botswana</t>
  </si>
  <si>
    <t>84</t>
  </si>
  <si>
    <t>Belize</t>
  </si>
  <si>
    <t>90</t>
  </si>
  <si>
    <t>Iles Salomon</t>
  </si>
  <si>
    <t>92</t>
  </si>
  <si>
    <t>Iles Vierges britanniques</t>
  </si>
  <si>
    <t>96</t>
  </si>
  <si>
    <t>Brunei</t>
  </si>
  <si>
    <t>100</t>
  </si>
  <si>
    <t>Bulgarie</t>
  </si>
  <si>
    <t>108</t>
  </si>
  <si>
    <t>Burundi</t>
  </si>
  <si>
    <t>112</t>
  </si>
  <si>
    <t>Biélorussie</t>
  </si>
  <si>
    <t>132</t>
  </si>
  <si>
    <t>Cap-Vert</t>
  </si>
  <si>
    <t>136</t>
  </si>
  <si>
    <t>Iles Caïmans</t>
  </si>
  <si>
    <t>140</t>
  </si>
  <si>
    <t>République centrafricaine</t>
  </si>
  <si>
    <t>144</t>
  </si>
  <si>
    <t>Sri Lanka</t>
  </si>
  <si>
    <t>148</t>
  </si>
  <si>
    <t>Tchad</t>
  </si>
  <si>
    <t>174</t>
  </si>
  <si>
    <t>Comores</t>
  </si>
  <si>
    <t>175</t>
  </si>
  <si>
    <t>Mayotte</t>
  </si>
  <si>
    <t>178</t>
  </si>
  <si>
    <t>Congo</t>
  </si>
  <si>
    <t>184</t>
  </si>
  <si>
    <t>Iles Cook</t>
  </si>
  <si>
    <t>188</t>
  </si>
  <si>
    <t>Costa Rica</t>
  </si>
  <si>
    <t>191</t>
  </si>
  <si>
    <t>Croatie</t>
  </si>
  <si>
    <t>192</t>
  </si>
  <si>
    <t>Cuba</t>
  </si>
  <si>
    <t>196</t>
  </si>
  <si>
    <t>Chypre</t>
  </si>
  <si>
    <t>203</t>
  </si>
  <si>
    <t>République tchèque</t>
  </si>
  <si>
    <t>204</t>
  </si>
  <si>
    <t>Bénin</t>
  </si>
  <si>
    <t>212</t>
  </si>
  <si>
    <t>Dominique</t>
  </si>
  <si>
    <t>214</t>
  </si>
  <si>
    <t>République dominicaine</t>
  </si>
  <si>
    <t>218</t>
  </si>
  <si>
    <t>Equateur</t>
  </si>
  <si>
    <t>222</t>
  </si>
  <si>
    <t>Salvador</t>
  </si>
  <si>
    <t>226</t>
  </si>
  <si>
    <t>Guinée équatoriale</t>
  </si>
  <si>
    <t>232</t>
  </si>
  <si>
    <t>Erythrée</t>
  </si>
  <si>
    <t>233</t>
  </si>
  <si>
    <t>Estonie</t>
  </si>
  <si>
    <t>234</t>
  </si>
  <si>
    <t>Iles Féroé</t>
  </si>
  <si>
    <t>242</t>
  </si>
  <si>
    <t>Fidji</t>
  </si>
  <si>
    <t>246</t>
  </si>
  <si>
    <t>Finlande</t>
  </si>
  <si>
    <t>254</t>
  </si>
  <si>
    <t>Guyane</t>
  </si>
  <si>
    <t>258</t>
  </si>
  <si>
    <t>Polynésie française</t>
  </si>
  <si>
    <t>262</t>
  </si>
  <si>
    <t>Djibouti</t>
  </si>
  <si>
    <t>266</t>
  </si>
  <si>
    <t>Gabon</t>
  </si>
  <si>
    <t>268</t>
  </si>
  <si>
    <t>Géorgie</t>
  </si>
  <si>
    <t>270</t>
  </si>
  <si>
    <t>Gambie</t>
  </si>
  <si>
    <t>275</t>
  </si>
  <si>
    <t>Palestine</t>
  </si>
  <si>
    <t>292</t>
  </si>
  <si>
    <t>Gibraltar</t>
  </si>
  <si>
    <t>296</t>
  </si>
  <si>
    <t>Kiribati</t>
  </si>
  <si>
    <t>304</t>
  </si>
  <si>
    <t>Groenland</t>
  </si>
  <si>
    <t>308</t>
  </si>
  <si>
    <t>Grenade</t>
  </si>
  <si>
    <t>312</t>
  </si>
  <si>
    <t>Guadeloupe</t>
  </si>
  <si>
    <t>320</t>
  </si>
  <si>
    <t>Guatemala</t>
  </si>
  <si>
    <t>328</t>
  </si>
  <si>
    <t>Guyana</t>
  </si>
  <si>
    <t>332</t>
  </si>
  <si>
    <t>Haïti</t>
  </si>
  <si>
    <t>336</t>
  </si>
  <si>
    <t>Vatican</t>
  </si>
  <si>
    <t>340</t>
  </si>
  <si>
    <t>Honduras</t>
  </si>
  <si>
    <t>344</t>
  </si>
  <si>
    <t>Hong-Kong</t>
  </si>
  <si>
    <t>348</t>
  </si>
  <si>
    <t>Hongrie</t>
  </si>
  <si>
    <t>352</t>
  </si>
  <si>
    <t>Islande</t>
  </si>
  <si>
    <t>372</t>
  </si>
  <si>
    <t>Irlande</t>
  </si>
  <si>
    <t>376</t>
  </si>
  <si>
    <t>Israël</t>
  </si>
  <si>
    <t>384</t>
  </si>
  <si>
    <t>Côte d'Ivoire</t>
  </si>
  <si>
    <t>388</t>
  </si>
  <si>
    <t>Jamaïque</t>
  </si>
  <si>
    <t>398</t>
  </si>
  <si>
    <t>Kazakhstan</t>
  </si>
  <si>
    <t>400</t>
  </si>
  <si>
    <t>Jordanie</t>
  </si>
  <si>
    <t>404</t>
  </si>
  <si>
    <t>Kenya</t>
  </si>
  <si>
    <t>408</t>
  </si>
  <si>
    <t>Corée du Nord</t>
  </si>
  <si>
    <t>414</t>
  </si>
  <si>
    <t>Koweït</t>
  </si>
  <si>
    <t>418</t>
  </si>
  <si>
    <t>Laos</t>
  </si>
  <si>
    <t>422</t>
  </si>
  <si>
    <t>Liban</t>
  </si>
  <si>
    <t>426</t>
  </si>
  <si>
    <t>Lesotho</t>
  </si>
  <si>
    <t>428</t>
  </si>
  <si>
    <t>Lettonie</t>
  </si>
  <si>
    <t>430</t>
  </si>
  <si>
    <t>Libéria</t>
  </si>
  <si>
    <t>434</t>
  </si>
  <si>
    <t>Libye</t>
  </si>
  <si>
    <t>440</t>
  </si>
  <si>
    <t>Lituanie</t>
  </si>
  <si>
    <t>442</t>
  </si>
  <si>
    <t>Luxembourg</t>
  </si>
  <si>
    <t>446</t>
  </si>
  <si>
    <t>Macao</t>
  </si>
  <si>
    <t>450</t>
  </si>
  <si>
    <t>Madagascar</t>
  </si>
  <si>
    <t>454</t>
  </si>
  <si>
    <t>Malawi</t>
  </si>
  <si>
    <t>462</t>
  </si>
  <si>
    <t>Maldives</t>
  </si>
  <si>
    <t>466</t>
  </si>
  <si>
    <t>Mali</t>
  </si>
  <si>
    <t>470</t>
  </si>
  <si>
    <t>Malte</t>
  </si>
  <si>
    <t>474</t>
  </si>
  <si>
    <t>Martinique</t>
  </si>
  <si>
    <t>478</t>
  </si>
  <si>
    <t>Mauritanie</t>
  </si>
  <si>
    <t>480</t>
  </si>
  <si>
    <t>Maurice</t>
  </si>
  <si>
    <t>496</t>
  </si>
  <si>
    <t>Mongolie</t>
  </si>
  <si>
    <t>498</t>
  </si>
  <si>
    <t>Moldavie</t>
  </si>
  <si>
    <t>499</t>
  </si>
  <si>
    <t>Monténégro</t>
  </si>
  <si>
    <t>500</t>
  </si>
  <si>
    <t>Montserrat</t>
  </si>
  <si>
    <t>508</t>
  </si>
  <si>
    <t>Mozambique</t>
  </si>
  <si>
    <t>512</t>
  </si>
  <si>
    <t>Oman</t>
  </si>
  <si>
    <t>516</t>
  </si>
  <si>
    <t>Namibie</t>
  </si>
  <si>
    <t>520</t>
  </si>
  <si>
    <t>Nauru</t>
  </si>
  <si>
    <t>524</t>
  </si>
  <si>
    <t>Népal</t>
  </si>
  <si>
    <t>528</t>
  </si>
  <si>
    <t>Pays-Bas</t>
  </si>
  <si>
    <t>531</t>
  </si>
  <si>
    <t>Curaçao</t>
  </si>
  <si>
    <t>533</t>
  </si>
  <si>
    <t>Aruba</t>
  </si>
  <si>
    <t>534</t>
  </si>
  <si>
    <t>Saint-Martin (Pays-Bas)</t>
  </si>
  <si>
    <t>535</t>
  </si>
  <si>
    <t>Bonaire</t>
  </si>
  <si>
    <t>540</t>
  </si>
  <si>
    <t>Nouvelle-Calédonie</t>
  </si>
  <si>
    <t>548</t>
  </si>
  <si>
    <t>Vanuatu</t>
  </si>
  <si>
    <t>554</t>
  </si>
  <si>
    <t>Nouvelle-Zélande</t>
  </si>
  <si>
    <t>558</t>
  </si>
  <si>
    <t>Nicaragua</t>
  </si>
  <si>
    <t>562</t>
  </si>
  <si>
    <t>Niger</t>
  </si>
  <si>
    <t>570</t>
  </si>
  <si>
    <t>Niue</t>
  </si>
  <si>
    <t>579</t>
  </si>
  <si>
    <t>Norvège</t>
  </si>
  <si>
    <t>580</t>
  </si>
  <si>
    <t>Iles Mariannes du Nord</t>
  </si>
  <si>
    <t>583</t>
  </si>
  <si>
    <t>Micronésie</t>
  </si>
  <si>
    <t>584</t>
  </si>
  <si>
    <t>Îles Marshall</t>
  </si>
  <si>
    <t>585</t>
  </si>
  <si>
    <t>Palaos</t>
  </si>
  <si>
    <t>598</t>
  </si>
  <si>
    <t>Papouasie-Nouvelle-Guinée</t>
  </si>
  <si>
    <t>600</t>
  </si>
  <si>
    <t>Paraguay</t>
  </si>
  <si>
    <t>624</t>
  </si>
  <si>
    <t>Guinée-Bissau</t>
  </si>
  <si>
    <t>626</t>
  </si>
  <si>
    <t>Timor oriental</t>
  </si>
  <si>
    <t>634</t>
  </si>
  <si>
    <t>Qatar</t>
  </si>
  <si>
    <t>638</t>
  </si>
  <si>
    <t>La Réunion</t>
  </si>
  <si>
    <t>646</t>
  </si>
  <si>
    <t>Rwanda</t>
  </si>
  <si>
    <t>652</t>
  </si>
  <si>
    <t>Saint-Barthélemy</t>
  </si>
  <si>
    <t>654</t>
  </si>
  <si>
    <t>Sainte-Hélène</t>
  </si>
  <si>
    <t>659</t>
  </si>
  <si>
    <t>Saint-Christophe-et-Niévès</t>
  </si>
  <si>
    <t>660</t>
  </si>
  <si>
    <t>Anguilla</t>
  </si>
  <si>
    <t>662</t>
  </si>
  <si>
    <t>Sainte-Lucie</t>
  </si>
  <si>
    <t>666</t>
  </si>
  <si>
    <t>Saint-Pierre-et-Miquelon</t>
  </si>
  <si>
    <t>670</t>
  </si>
  <si>
    <t>Saint-Vincent-et-les-Grenadines</t>
  </si>
  <si>
    <t>674</t>
  </si>
  <si>
    <t>Saint-Marin</t>
  </si>
  <si>
    <t>678</t>
  </si>
  <si>
    <t>Sao Tomé-et-Principe</t>
  </si>
  <si>
    <t>688</t>
  </si>
  <si>
    <t>Serbie</t>
  </si>
  <si>
    <t>690</t>
  </si>
  <si>
    <t>Seychelles</t>
  </si>
  <si>
    <t>694</t>
  </si>
  <si>
    <t>Sierra Leone</t>
  </si>
  <si>
    <t>703</t>
  </si>
  <si>
    <t>Slovaquie</t>
  </si>
  <si>
    <t>705</t>
  </si>
  <si>
    <t>Slovénie</t>
  </si>
  <si>
    <t>716</t>
  </si>
  <si>
    <t>Zimbabwe</t>
  </si>
  <si>
    <t>728</t>
  </si>
  <si>
    <t>Soudan du Sud</t>
  </si>
  <si>
    <t>729</t>
  </si>
  <si>
    <t>Soudan</t>
  </si>
  <si>
    <t>740</t>
  </si>
  <si>
    <t>Suriname</t>
  </si>
  <si>
    <t>748</t>
  </si>
  <si>
    <t>Eswatini</t>
  </si>
  <si>
    <t>752</t>
  </si>
  <si>
    <t>Suède</t>
  </si>
  <si>
    <t>760</t>
  </si>
  <si>
    <t>Syrie</t>
  </si>
  <si>
    <t>762</t>
  </si>
  <si>
    <t>Tadjikistan</t>
  </si>
  <si>
    <t>768</t>
  </si>
  <si>
    <t>Togo</t>
  </si>
  <si>
    <t>772</t>
  </si>
  <si>
    <t>Tokelau</t>
  </si>
  <si>
    <t>776</t>
  </si>
  <si>
    <t>Tonga</t>
  </si>
  <si>
    <t>780</t>
  </si>
  <si>
    <t>Trinité-et-Tobago</t>
  </si>
  <si>
    <t>788</t>
  </si>
  <si>
    <t>Tunisie</t>
  </si>
  <si>
    <t>795</t>
  </si>
  <si>
    <t>Turkménistan</t>
  </si>
  <si>
    <t>796</t>
  </si>
  <si>
    <t>Iles Turques-et-Caïques</t>
  </si>
  <si>
    <t>798</t>
  </si>
  <si>
    <t>Tuvalu</t>
  </si>
  <si>
    <t>800</t>
  </si>
  <si>
    <t>Ouganda</t>
  </si>
  <si>
    <t>804</t>
  </si>
  <si>
    <t>Ukraine</t>
  </si>
  <si>
    <t>807</t>
  </si>
  <si>
    <t>Macédoine du Nord</t>
  </si>
  <si>
    <t>854</t>
  </si>
  <si>
    <t>Burkina Faso</t>
  </si>
  <si>
    <t>858</t>
  </si>
  <si>
    <t>Uruguay</t>
  </si>
  <si>
    <t>860</t>
  </si>
  <si>
    <t>Ouzbékistan</t>
  </si>
  <si>
    <t>876</t>
  </si>
  <si>
    <t>Wallis-et-Futuna</t>
  </si>
  <si>
    <t>882</t>
  </si>
  <si>
    <t>Samoa</t>
  </si>
  <si>
    <t>887</t>
  </si>
  <si>
    <t>Yémen</t>
  </si>
  <si>
    <t>894</t>
  </si>
  <si>
    <t>Zambie</t>
  </si>
  <si>
    <t>Données issues du "Baromètre annuel de la consommation de vêtements et de chaussures en France" de Refashion, de 2025 pour l'année 2024</t>
  </si>
  <si>
    <t>On ramène les données de 2024 à 2023, qui est l'année étudiée par le Shift.</t>
  </si>
  <si>
    <t>Refashion</t>
  </si>
  <si>
    <t>Catégorie</t>
  </si>
  <si>
    <t>Consommation d'articles TLC</t>
  </si>
  <si>
    <t>Evolution 2024 vs 2023</t>
  </si>
  <si>
    <t>Millions articles (ou paires chaussures)</t>
  </si>
  <si>
    <t>Total habillement</t>
  </si>
  <si>
    <t>Habillement</t>
  </si>
  <si>
    <t>Chaussants</t>
  </si>
  <si>
    <t>T-shirts</t>
  </si>
  <si>
    <t>Sous-vêtements &amp; Lingerie</t>
  </si>
  <si>
    <t>Chemises</t>
  </si>
  <si>
    <t>Chaussures</t>
  </si>
  <si>
    <t>Pulls</t>
  </si>
  <si>
    <t>Linge de maison</t>
  </si>
  <si>
    <t>Vêtements bébé (0-36 mois)</t>
  </si>
  <si>
    <t>Manteaux, vestes, blousons légers</t>
  </si>
  <si>
    <t>Costumes/Tailleurs</t>
  </si>
  <si>
    <t>Pantalons de ville/jean</t>
  </si>
  <si>
    <t>Pantalons de ville/jean, shorts, salopettes</t>
  </si>
  <si>
    <t>Accessoires de mode</t>
  </si>
  <si>
    <t>Pantalons/ensembles sport</t>
  </si>
  <si>
    <t>Pantalons/ensemble sport /sportswear</t>
  </si>
  <si>
    <t>Robes</t>
  </si>
  <si>
    <t>Pyjamas/homewear</t>
  </si>
  <si>
    <t>Jupes</t>
  </si>
  <si>
    <t>Chaussants (hors chaussures)</t>
  </si>
  <si>
    <t>Shorts, bermudas</t>
  </si>
  <si>
    <t>Sous-vêtements</t>
  </si>
  <si>
    <t>Maillots de bain</t>
  </si>
  <si>
    <t>Vestes et blousons légers</t>
  </si>
  <si>
    <t>Manteaux</t>
  </si>
  <si>
    <t>Vêtements de pluie imperméables</t>
  </si>
  <si>
    <t>Combinaisons, salopettes</t>
  </si>
  <si>
    <t>Linge de lit</t>
  </si>
  <si>
    <t>Costumes/Tailleurs – 2 à 3 pièces</t>
  </si>
  <si>
    <t>Linge de bain</t>
  </si>
  <si>
    <t>Linge de table</t>
  </si>
  <si>
    <t>Linge de bébé</t>
  </si>
  <si>
    <t>Total chaussures</t>
  </si>
  <si>
    <t>Autre (articles de nettoyage…)</t>
  </si>
  <si>
    <t>Chaussures sportswear : baskets, tennis ou sneakers</t>
  </si>
  <si>
    <t>Chaussures d'été</t>
  </si>
  <si>
    <t>Chaussures basses</t>
  </si>
  <si>
    <t>Chaussures d'intérieur</t>
  </si>
  <si>
    <t>Chaussures de type «bottines»</t>
  </si>
  <si>
    <t>Chaussures de bébé (0-36 mois)</t>
  </si>
  <si>
    <t>Bottes et cuissardes</t>
  </si>
  <si>
    <t>Total linge de maison</t>
  </si>
  <si>
    <t>Taxonomie produits Shift</t>
  </si>
  <si>
    <t>Les masses moyennes sont fixées par le Shift à partir de données transmises par Fairly Made.</t>
  </si>
  <si>
    <t>Les données ne sont pas directement celles de Fairly Made car les catégories ne sont pas exactement les mêmes, on choisit des valeurs cohérentes avec celles transmises.</t>
  </si>
  <si>
    <t>Cette onglet récapitule les catégories de produits finis que nous utilisons dans le cadre de la cartographie des produits finis.</t>
  </si>
  <si>
    <t>Données du Baromètre 2025 :</t>
  </si>
  <si>
    <t>Correspondance avec la taxonomie produits Shift :</t>
  </si>
  <si>
    <t>Masse moyenne (g)</t>
  </si>
  <si>
    <t>Part dans le total de la catégorie</t>
  </si>
  <si>
    <t>Poids de la catégorie rapportée à la catégorie Chaussures</t>
  </si>
  <si>
    <t>Poids des catégories rapportées à la catégorie Chaussures :</t>
  </si>
  <si>
    <t>Consommation chaussures (en nombre de paires)</t>
  </si>
  <si>
    <t>Consommation articles d'habillement (en nombre d'articles)</t>
  </si>
  <si>
    <t>Consommation chaussures (en masse)</t>
  </si>
  <si>
    <t>Consommation articles d'habillement (en masse)</t>
  </si>
  <si>
    <t>Chaussures moyennes</t>
  </si>
  <si>
    <t>Chaussures (paires)</t>
  </si>
  <si>
    <t>kt</t>
  </si>
  <si>
    <t>Consommation Chaussures (sans correction)</t>
  </si>
  <si>
    <t>Consommation Chaussures (avec correction)</t>
  </si>
  <si>
    <t>Les sources utilisées sont :</t>
  </si>
  <si>
    <t>- Le World Footwear Yearbook 2025 (son "sample report" qui est accessible publiquement) : https://www.worldfootwear.com/media/wf_uploads/wf202531587451624.pdf</t>
  </si>
  <si>
    <t>- Le "Baromètre annuel de la consommation de vêtements et de chaussures en France" de Refashion, de 2025 pour l'année 2024 (accessible ici mais nous avons une version augmentée : https://media-pro.refashion.fr/2025/10/barometre_consommation_textile_france_refashion2024.pdf)</t>
  </si>
  <si>
    <t>- Des données de masses moyennes produits transmises par l'entreprise Fairly Made</t>
  </si>
  <si>
    <t>Les onglets sont les suivants :</t>
  </si>
  <si>
    <t>"Consommations produits finis" : collecte et calcul des données de consommations par produit et par pays</t>
  </si>
  <si>
    <t>"Données Refashion France" :  données de consommation TLC en France</t>
  </si>
  <si>
    <t>"Taxonomie produits Shift" : catégories de produits utilisées par le Shift, avec des attributions de masses moyennes</t>
  </si>
  <si>
    <t>Méthode utilisée :</t>
  </si>
  <si>
    <t>Ce document collecte et calcule de premières données de consommations de produits finis textiles et cuir.</t>
  </si>
  <si>
    <t>Cartographie des consommations de produits finis</t>
  </si>
  <si>
    <t>en cours de construction) les quantités de produits consommés, par pays.</t>
  </si>
  <si>
    <t xml:space="preserve">Il s'agit encore d'une ébauche ; à terme, le but est de quantifier, pour toutes les catégories de produits textiles et cuir (identifiées dans une taxonomie Shift </t>
  </si>
  <si>
    <t>Ces données sont en cours de vérification et de précision.</t>
  </si>
  <si>
    <t xml:space="preserve">Par ailleurs, le Baromètre de Refashion donne les consommations françaises de produits d'habillement, de chaussures et de linge de maison, issues de la collecte </t>
  </si>
  <si>
    <t>des données de mises en marché.</t>
  </si>
  <si>
    <t>Par exemple, si la France consomme deux fois plus de T-shirts que de paires de chaussures, on considère que c'est aussi le cas pour tous les autres pays.</t>
  </si>
  <si>
    <t>Cette méthode a bien sûr ses limites car la répartition entre articles diffère en réalité selon des paramètres comme le climat, la culture, etc.</t>
  </si>
  <si>
    <t>Elle constitue une base que nous comptons affiner par la suite.</t>
  </si>
  <si>
    <t>Elle ne comporte par ailleurs des données que pour les pays représentés dans le sample report du World Footwear Yearbook.</t>
  </si>
  <si>
    <t>Le document du World Footwear Yearbook donne des consommations nationales annuelles de chaussures (tous types) pour environ 60 pays, les plus gros consommateurs.</t>
  </si>
  <si>
    <t xml:space="preserve">La méthode, pour le moment rudimentaire, consiste à appliquer à chacun des 60 pays la même répartition que celle de la France en nombre d'articles entre les chaussures et </t>
  </si>
  <si>
    <t>les différentes catégories d'habillement (le linge de maison n'est pas encore traité).</t>
  </si>
  <si>
    <t xml:space="preserve">Enfin, il y a une légère incohérence temporelle : les données du World Footwear Yearbook sont pour 2024 (celles pour 2023 sont introuvables publiquement), alors que nous faisons </t>
  </si>
  <si>
    <t>les calculs pour l'année 2023.</t>
  </si>
  <si>
    <t>Par ailleurs, on remarque que la consommation de chaussures indiquée pour la France par le World Footwear Yearbook diffère de façon non négligeable de celle indiquée par Refashion :</t>
  </si>
  <si>
    <t>- le World Footwear Yearbook donne 333 millions de paires</t>
  </si>
  <si>
    <t>- Refashion 259 millions de paires</t>
  </si>
  <si>
    <t>Le chiffre de Refashion correspond à des données collectées directement et de manière exhaustive des metteurs en marché, on lui accorde donc plus de confiance.</t>
  </si>
  <si>
    <t>Aussi, en faisant l'hypothèse (à ce stade non vérifiée) que ce même taux s'applique pour tous les pays, on recalcule les données corrigées pour tous les pays.</t>
  </si>
  <si>
    <t>C'est à partir de ces données corrigées pour les chaussures qu'on calcule les données de consommation d'articles d'habillement.</t>
  </si>
  <si>
    <t>Vous pouvez nous aider :</t>
  </si>
  <si>
    <t>Comme expliqué ci-dessus, ce document constitue une version de travail et non un document abouti.</t>
  </si>
  <si>
    <t>Vous pouvez nous aider en regardant nos premiers résultats et en :</t>
  </si>
  <si>
    <t>- nous redirigeant vers des sources complémentaires</t>
  </si>
  <si>
    <t>- nous donnant votre avis sur ces premiers chiffrages</t>
  </si>
  <si>
    <t>- nous proposant des méthodes pour affiner nos résultats et pour étendre aux autres produits textiles et cuir</t>
  </si>
  <si>
    <t>Pour le moment, ce document contient, pour une soixantaine de pays, des données de consommations nationales de chaussures et de certains articles d'habillement.</t>
  </si>
  <si>
    <t>Attention : les pays dont les consommations sont à 0 ne font pas encore partie du chiffrage.</t>
  </si>
  <si>
    <t>Le chiffre du World Footwear Yearbook surestimerait donc d'environ 29 % la consommation française.</t>
  </si>
  <si>
    <t>Millions d'articles</t>
  </si>
  <si>
    <t>Consommations de chaussures - source The Shift Project (résultats intermédiaires)</t>
  </si>
  <si>
    <t>Consommations de T-shirts - source The Shift Project (résultats intermédiaires)</t>
  </si>
  <si>
    <t>millions de paires</t>
  </si>
  <si>
    <t>millions d'articles</t>
  </si>
  <si>
    <t>paires par habitant</t>
  </si>
  <si>
    <t>articles par habitant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</si>
</sst>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0.0%"/>
    <numFmt numFmtId="166" formatCode="0.0"/>
    <numFmt numFmtId="167" formatCode="_-* #,##0.0_-;\-* #,##0.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0.59999389629810485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3"/>
    <xf numFmtId="0" fontId="3" fillId="0" borderId="0" xfId="3" applyAlignment="1">
      <alignment horizontal="center" vertical="center" wrapText="1"/>
    </xf>
    <xf numFmtId="164" fontId="3" fillId="0" borderId="0" xfId="3" applyNumberFormat="1"/>
    <xf numFmtId="165" fontId="0" fillId="0" borderId="0" xfId="4" applyNumberFormat="1" applyFont="1"/>
    <xf numFmtId="0" fontId="3" fillId="3" borderId="0" xfId="3" applyFill="1"/>
    <xf numFmtId="0" fontId="4" fillId="0" borderId="0" xfId="3" applyFont="1"/>
    <xf numFmtId="0" fontId="4" fillId="0" borderId="1" xfId="3" applyFont="1" applyBorder="1"/>
    <xf numFmtId="3" fontId="3" fillId="0" borderId="1" xfId="3" applyNumberFormat="1" applyBorder="1"/>
    <xf numFmtId="165" fontId="0" fillId="0" borderId="1" xfId="4" applyNumberFormat="1" applyFont="1" applyBorder="1"/>
    <xf numFmtId="10" fontId="3" fillId="0" borderId="1" xfId="3" applyNumberFormat="1" applyBorder="1"/>
    <xf numFmtId="166" fontId="3" fillId="0" borderId="1" xfId="3" applyNumberFormat="1" applyBorder="1"/>
    <xf numFmtId="166" fontId="3" fillId="0" borderId="0" xfId="3" applyNumberFormat="1"/>
    <xf numFmtId="0" fontId="3" fillId="0" borderId="1" xfId="3" applyBorder="1"/>
    <xf numFmtId="9" fontId="3" fillId="0" borderId="1" xfId="3" applyNumberFormat="1" applyBorder="1"/>
    <xf numFmtId="0" fontId="4" fillId="4" borderId="1" xfId="3" applyFont="1" applyFill="1" applyBorder="1"/>
    <xf numFmtId="0" fontId="4" fillId="5" borderId="1" xfId="3" applyFont="1" applyFill="1" applyBorder="1" applyAlignment="1">
      <alignment horizontal="center" vertical="center" wrapText="1"/>
    </xf>
    <xf numFmtId="0" fontId="3" fillId="5" borderId="1" xfId="3" applyFill="1" applyBorder="1" applyAlignment="1">
      <alignment horizontal="center" vertical="center" wrapText="1"/>
    </xf>
    <xf numFmtId="0" fontId="4" fillId="6" borderId="1" xfId="3" applyFont="1" applyFill="1" applyBorder="1"/>
    <xf numFmtId="0" fontId="3" fillId="7" borderId="1" xfId="3" applyFill="1" applyBorder="1"/>
    <xf numFmtId="165" fontId="4" fillId="0" borderId="1" xfId="4" applyNumberFormat="1" applyFont="1" applyBorder="1"/>
    <xf numFmtId="10" fontId="4" fillId="0" borderId="1" xfId="3" applyNumberFormat="1" applyFont="1" applyBorder="1"/>
    <xf numFmtId="166" fontId="4" fillId="0" borderId="1" xfId="3" applyNumberFormat="1" applyFont="1" applyBorder="1"/>
    <xf numFmtId="3" fontId="4" fillId="0" borderId="1" xfId="3" applyNumberFormat="1" applyFont="1" applyBorder="1"/>
    <xf numFmtId="0" fontId="3" fillId="8" borderId="1" xfId="3" applyFill="1" applyBorder="1" applyAlignment="1">
      <alignment horizontal="center" vertical="center" wrapText="1"/>
    </xf>
    <xf numFmtId="0" fontId="7" fillId="0" borderId="0" xfId="3" applyFont="1"/>
    <xf numFmtId="165" fontId="3" fillId="0" borderId="1" xfId="3" applyNumberFormat="1" applyBorder="1"/>
    <xf numFmtId="0" fontId="3" fillId="5" borderId="1" xfId="3" applyFill="1" applyBorder="1" applyAlignment="1">
      <alignment horizontal="center" vertical="center"/>
    </xf>
    <xf numFmtId="0" fontId="3" fillId="0" borderId="0" xfId="0" applyFont="1"/>
    <xf numFmtId="0" fontId="6" fillId="7" borderId="1" xfId="2" applyFill="1" applyBorder="1"/>
    <xf numFmtId="0" fontId="3" fillId="7" borderId="1" xfId="3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3" fillId="2" borderId="1" xfId="3" applyFill="1" applyBorder="1"/>
    <xf numFmtId="164" fontId="3" fillId="2" borderId="1" xfId="3" applyNumberFormat="1" applyFill="1" applyBorder="1"/>
    <xf numFmtId="165" fontId="0" fillId="2" borderId="1" xfId="4" applyNumberFormat="1" applyFont="1" applyFill="1" applyBorder="1"/>
    <xf numFmtId="164" fontId="3" fillId="12" borderId="0" xfId="3" applyNumberFormat="1" applyFill="1"/>
    <xf numFmtId="0" fontId="3" fillId="11" borderId="1" xfId="3" applyFill="1" applyBorder="1" applyAlignment="1">
      <alignment vertical="center" wrapText="1"/>
    </xf>
    <xf numFmtId="165" fontId="3" fillId="0" borderId="1" xfId="4" applyNumberFormat="1" applyFont="1" applyBorder="1"/>
    <xf numFmtId="0" fontId="3" fillId="0" borderId="0" xfId="0" quotePrefix="1" applyFont="1"/>
    <xf numFmtId="0" fontId="0" fillId="0" borderId="0" xfId="0" quotePrefix="1"/>
    <xf numFmtId="0" fontId="8" fillId="0" borderId="0" xfId="0" applyFont="1"/>
    <xf numFmtId="0" fontId="7" fillId="0" borderId="0" xfId="0" applyFont="1"/>
    <xf numFmtId="0" fontId="9" fillId="0" borderId="0" xfId="0" applyFont="1"/>
    <xf numFmtId="9" fontId="0" fillId="0" borderId="0" xfId="1" applyFont="1"/>
    <xf numFmtId="0" fontId="10" fillId="0" borderId="0" xfId="3" applyFont="1"/>
    <xf numFmtId="0" fontId="2" fillId="0" borderId="0" xfId="0" quotePrefix="1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43" fontId="0" fillId="0" borderId="0" xfId="5" applyFont="1"/>
    <xf numFmtId="43" fontId="0" fillId="0" borderId="0" xfId="5" applyFont="1" applyAlignment="1">
      <alignment horizontal="center" vertical="center" wrapText="1"/>
    </xf>
    <xf numFmtId="43" fontId="0" fillId="0" borderId="1" xfId="5" applyFont="1" applyBorder="1"/>
    <xf numFmtId="167" fontId="0" fillId="0" borderId="1" xfId="5" applyNumberFormat="1" applyFont="1" applyBorder="1" applyAlignment="1">
      <alignment horizontal="right"/>
    </xf>
    <xf numFmtId="43" fontId="1" fillId="9" borderId="1" xfId="5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67" fontId="0" fillId="0" borderId="4" xfId="5" applyNumberFormat="1" applyFont="1" applyBorder="1" applyAlignment="1">
      <alignment horizontal="right"/>
    </xf>
    <xf numFmtId="43" fontId="1" fillId="13" borderId="1" xfId="5" applyFont="1" applyFill="1" applyBorder="1" applyAlignment="1">
      <alignment horizontal="center" vertical="center" wrapText="1"/>
    </xf>
    <xf numFmtId="0" fontId="3" fillId="9" borderId="1" xfId="3" applyFill="1" applyBorder="1" applyAlignment="1">
      <alignment vertical="center"/>
    </xf>
    <xf numFmtId="0" fontId="3" fillId="10" borderId="1" xfId="3" applyFill="1" applyBorder="1" applyAlignment="1">
      <alignment vertical="center"/>
    </xf>
    <xf numFmtId="0" fontId="3" fillId="11" borderId="1" xfId="3" applyFill="1" applyBorder="1" applyAlignment="1">
      <alignment vertical="center"/>
    </xf>
    <xf numFmtId="0" fontId="3" fillId="10" borderId="2" xfId="3" applyFill="1" applyBorder="1" applyAlignment="1">
      <alignment vertical="center" wrapText="1"/>
    </xf>
    <xf numFmtId="0" fontId="3" fillId="10" borderId="3" xfId="3" applyFill="1" applyBorder="1" applyAlignment="1">
      <alignment vertical="center" wrapText="1"/>
    </xf>
    <xf numFmtId="0" fontId="4" fillId="2" borderId="2" xfId="3" applyFont="1" applyFill="1" applyBorder="1"/>
    <xf numFmtId="0" fontId="4" fillId="2" borderId="3" xfId="3" applyFont="1" applyFill="1" applyBorder="1"/>
  </cellXfs>
  <cellStyles count="9">
    <cellStyle name="Lien hypertexte" xfId="2" builtinId="8"/>
    <cellStyle name="Milliers" xfId="5" builtinId="3"/>
    <cellStyle name="Normal" xfId="0" builtinId="0"/>
    <cellStyle name="Normal 2" xfId="3" xr:uid="{4043236B-FFEB-4780-8B0D-671277F3E1DC}"/>
    <cellStyle name="Normal 2 2" xfId="7" xr:uid="{50DF4290-8FA9-4E00-80C2-C563E29C3E2B}"/>
    <cellStyle name="Pourcentage" xfId="1" builtinId="5"/>
    <cellStyle name="Pourcentage 2" xfId="4" xr:uid="{AD97A559-5873-4847-9D46-B29B9EFA81E5}"/>
    <cellStyle name="Pourcentage 2 2" xfId="8" xr:uid="{B98CD8B4-C9B5-4D5B-9122-2E5F7E1A908E}"/>
    <cellStyle name="Pourcentage 3" xfId="6" xr:uid="{5CB0ED94-725E-45C6-B123-FF88A2B24F1D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DDDDDD"/>
      <color rgb="FFC5EAFF"/>
      <color rgb="FF33B0FF"/>
      <color rgb="FFFA6500"/>
      <color rgb="FF0009B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TSP 2021">
      <a:dk1>
        <a:srgbClr val="00005A"/>
      </a:dk1>
      <a:lt1>
        <a:srgbClr val="00008E"/>
      </a:lt1>
      <a:dk2>
        <a:srgbClr val="0028DC"/>
      </a:dk2>
      <a:lt2>
        <a:srgbClr val="0072FF"/>
      </a:lt2>
      <a:accent1>
        <a:srgbClr val="00CAFE"/>
      </a:accent1>
      <a:accent2>
        <a:srgbClr val="B0EBFF"/>
      </a:accent2>
      <a:accent3>
        <a:srgbClr val="FFF1B7"/>
      </a:accent3>
      <a:accent4>
        <a:srgbClr val="FFDC23"/>
      </a:accent4>
      <a:accent5>
        <a:srgbClr val="FAB758"/>
      </a:accent5>
      <a:accent6>
        <a:srgbClr val="FF8200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opulation.un.org/wpp/downloads?folder=Standard%20Projections&amp;group=Most%20used%20;%20fichier%20%22Compact%20(most%20used:%20estimates%20and%20medium%20projections)%20(XLSX)%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A71D8-D367-4624-8EFC-823B385E2513}">
  <sheetPr>
    <tabColor rgb="FFFFFFFF"/>
  </sheetPr>
  <dimension ref="B2:F54"/>
  <sheetViews>
    <sheetView showGridLines="0" tabSelected="1" workbookViewId="0">
      <selection activeCell="M18" sqref="M18"/>
    </sheetView>
  </sheetViews>
  <sheetFormatPr baseColWidth="10" defaultRowHeight="14.5" x14ac:dyDescent="0.35"/>
  <sheetData>
    <row r="2" spans="2:2" ht="15.5" x14ac:dyDescent="0.35">
      <c r="B2" s="40" t="s">
        <v>565</v>
      </c>
    </row>
    <row r="4" spans="2:2" x14ac:dyDescent="0.35">
      <c r="B4" t="s">
        <v>564</v>
      </c>
    </row>
    <row r="5" spans="2:2" x14ac:dyDescent="0.35">
      <c r="B5" s="28" t="s">
        <v>567</v>
      </c>
    </row>
    <row r="6" spans="2:2" x14ac:dyDescent="0.35">
      <c r="B6" s="28" t="s">
        <v>566</v>
      </c>
    </row>
    <row r="8" spans="2:2" x14ac:dyDescent="0.35">
      <c r="B8" s="28" t="s">
        <v>592</v>
      </c>
    </row>
    <row r="9" spans="2:2" x14ac:dyDescent="0.35">
      <c r="B9" s="41" t="s">
        <v>568</v>
      </c>
    </row>
    <row r="11" spans="2:2" x14ac:dyDescent="0.35">
      <c r="B11" t="s">
        <v>555</v>
      </c>
    </row>
    <row r="12" spans="2:2" x14ac:dyDescent="0.35">
      <c r="B12" s="45" t="s">
        <v>556</v>
      </c>
    </row>
    <row r="13" spans="2:2" x14ac:dyDescent="0.35">
      <c r="B13" s="39" t="s">
        <v>557</v>
      </c>
    </row>
    <row r="14" spans="2:2" x14ac:dyDescent="0.35">
      <c r="B14" s="39" t="s">
        <v>558</v>
      </c>
    </row>
    <row r="16" spans="2:2" x14ac:dyDescent="0.35">
      <c r="B16" t="s">
        <v>559</v>
      </c>
    </row>
    <row r="17" spans="2:2" x14ac:dyDescent="0.35">
      <c r="B17" t="s">
        <v>560</v>
      </c>
    </row>
    <row r="18" spans="2:2" x14ac:dyDescent="0.35">
      <c r="B18" t="s">
        <v>561</v>
      </c>
    </row>
    <row r="19" spans="2:2" x14ac:dyDescent="0.35">
      <c r="B19" t="s">
        <v>562</v>
      </c>
    </row>
    <row r="21" spans="2:2" x14ac:dyDescent="0.35">
      <c r="B21" s="42" t="s">
        <v>563</v>
      </c>
    </row>
    <row r="23" spans="2:2" x14ac:dyDescent="0.35">
      <c r="B23" s="28" t="s">
        <v>575</v>
      </c>
    </row>
    <row r="24" spans="2:2" x14ac:dyDescent="0.35">
      <c r="B24" s="28" t="s">
        <v>569</v>
      </c>
    </row>
    <row r="25" spans="2:2" x14ac:dyDescent="0.35">
      <c r="B25" s="28" t="s">
        <v>570</v>
      </c>
    </row>
    <row r="26" spans="2:2" x14ac:dyDescent="0.35">
      <c r="B26" s="28"/>
    </row>
    <row r="27" spans="2:2" x14ac:dyDescent="0.35">
      <c r="B27" s="28" t="s">
        <v>576</v>
      </c>
    </row>
    <row r="28" spans="2:2" x14ac:dyDescent="0.35">
      <c r="B28" s="28" t="s">
        <v>577</v>
      </c>
    </row>
    <row r="29" spans="2:2" x14ac:dyDescent="0.35">
      <c r="B29" s="28" t="s">
        <v>571</v>
      </c>
    </row>
    <row r="30" spans="2:2" x14ac:dyDescent="0.35">
      <c r="B30" s="28"/>
    </row>
    <row r="31" spans="2:2" x14ac:dyDescent="0.35">
      <c r="B31" s="28" t="s">
        <v>572</v>
      </c>
    </row>
    <row r="32" spans="2:2" x14ac:dyDescent="0.35">
      <c r="B32" s="28" t="s">
        <v>573</v>
      </c>
    </row>
    <row r="33" spans="2:6" x14ac:dyDescent="0.35">
      <c r="B33" s="28"/>
    </row>
    <row r="34" spans="2:6" x14ac:dyDescent="0.35">
      <c r="B34" s="28" t="s">
        <v>574</v>
      </c>
    </row>
    <row r="36" spans="2:6" x14ac:dyDescent="0.35">
      <c r="B36" s="28" t="s">
        <v>580</v>
      </c>
    </row>
    <row r="37" spans="2:6" x14ac:dyDescent="0.35">
      <c r="B37" s="38" t="s">
        <v>581</v>
      </c>
    </row>
    <row r="38" spans="2:6" x14ac:dyDescent="0.35">
      <c r="B38" s="38" t="s">
        <v>582</v>
      </c>
    </row>
    <row r="39" spans="2:6" x14ac:dyDescent="0.35">
      <c r="B39" s="28" t="s">
        <v>583</v>
      </c>
    </row>
    <row r="40" spans="2:6" x14ac:dyDescent="0.35">
      <c r="B40" s="28" t="s">
        <v>594</v>
      </c>
    </row>
    <row r="42" spans="2:6" x14ac:dyDescent="0.35">
      <c r="B42" s="28" t="s">
        <v>584</v>
      </c>
    </row>
    <row r="43" spans="2:6" x14ac:dyDescent="0.35">
      <c r="B43" s="28" t="s">
        <v>585</v>
      </c>
    </row>
    <row r="44" spans="2:6" x14ac:dyDescent="0.35">
      <c r="F44" s="43"/>
    </row>
    <row r="45" spans="2:6" x14ac:dyDescent="0.35">
      <c r="B45" s="28" t="s">
        <v>578</v>
      </c>
    </row>
    <row r="46" spans="2:6" x14ac:dyDescent="0.35">
      <c r="B46" s="28" t="s">
        <v>579</v>
      </c>
    </row>
    <row r="48" spans="2:6" x14ac:dyDescent="0.35">
      <c r="B48" s="42" t="s">
        <v>586</v>
      </c>
    </row>
    <row r="50" spans="2:2" x14ac:dyDescent="0.35">
      <c r="B50" s="28" t="s">
        <v>587</v>
      </c>
    </row>
    <row r="51" spans="2:2" x14ac:dyDescent="0.35">
      <c r="B51" s="28" t="s">
        <v>588</v>
      </c>
    </row>
    <row r="52" spans="2:2" x14ac:dyDescent="0.35">
      <c r="B52" s="38" t="s">
        <v>590</v>
      </c>
    </row>
    <row r="53" spans="2:2" x14ac:dyDescent="0.35">
      <c r="B53" s="38" t="s">
        <v>589</v>
      </c>
    </row>
    <row r="54" spans="2:2" x14ac:dyDescent="0.35">
      <c r="B54" s="38" t="s">
        <v>591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6144D-62ED-42BC-A2E6-9E53C1569FE4}">
  <sheetPr>
    <tabColor rgb="FF00B050"/>
  </sheetPr>
  <dimension ref="B4:AA63"/>
  <sheetViews>
    <sheetView showGridLines="0" workbookViewId="0">
      <selection activeCell="I4" sqref="I4"/>
    </sheetView>
  </sheetViews>
  <sheetFormatPr baseColWidth="10" defaultRowHeight="14.5" x14ac:dyDescent="0.35"/>
  <cols>
    <col min="2" max="2" width="16.6328125" style="50" bestFit="1" customWidth="1"/>
    <col min="3" max="4" width="20.6328125" style="50" customWidth="1"/>
    <col min="6" max="6" width="16.6328125" style="50" bestFit="1" customWidth="1"/>
    <col min="7" max="8" width="20.6328125" style="50" customWidth="1"/>
    <col min="10" max="29" width="20.6328125" customWidth="1"/>
  </cols>
  <sheetData>
    <row r="4" spans="2:27" s="47" customFormat="1" ht="43.5" x14ac:dyDescent="0.35">
      <c r="B4" s="51"/>
      <c r="C4" s="57" t="s">
        <v>596</v>
      </c>
      <c r="D4" s="57"/>
      <c r="F4" s="51"/>
      <c r="G4" s="57" t="s">
        <v>597</v>
      </c>
      <c r="H4" s="57"/>
      <c r="J4" s="47" t="s">
        <v>5</v>
      </c>
      <c r="K4" s="47" t="s">
        <v>6</v>
      </c>
      <c r="L4" s="55" t="s">
        <v>0</v>
      </c>
      <c r="M4" s="47" t="s">
        <v>9</v>
      </c>
      <c r="N4" s="47" t="s">
        <v>14</v>
      </c>
      <c r="O4" s="47" t="s">
        <v>15</v>
      </c>
      <c r="P4" s="47" t="s">
        <v>16</v>
      </c>
      <c r="Q4" s="47" t="s">
        <v>17</v>
      </c>
      <c r="R4" s="47" t="s">
        <v>18</v>
      </c>
      <c r="S4" s="47" t="s">
        <v>19</v>
      </c>
      <c r="T4" s="47" t="s">
        <v>20</v>
      </c>
      <c r="U4" s="47" t="s">
        <v>21</v>
      </c>
      <c r="V4" s="47" t="s">
        <v>22</v>
      </c>
      <c r="W4" s="47" t="s">
        <v>23</v>
      </c>
      <c r="X4" s="47" t="s">
        <v>24</v>
      </c>
      <c r="Y4" s="47" t="s">
        <v>25</v>
      </c>
      <c r="Z4" s="47" t="s">
        <v>26</v>
      </c>
      <c r="AA4" s="47" t="s">
        <v>27</v>
      </c>
    </row>
    <row r="5" spans="2:27" x14ac:dyDescent="0.35">
      <c r="C5" s="54" t="s">
        <v>598</v>
      </c>
      <c r="D5" s="54" t="s">
        <v>600</v>
      </c>
      <c r="G5" s="54" t="s">
        <v>599</v>
      </c>
      <c r="H5" s="54" t="s">
        <v>601</v>
      </c>
      <c r="L5" s="46" t="s">
        <v>30</v>
      </c>
      <c r="M5" s="48" t="s">
        <v>32</v>
      </c>
      <c r="N5" s="48" t="s">
        <v>595</v>
      </c>
      <c r="O5" s="48" t="s">
        <v>595</v>
      </c>
      <c r="P5" s="48" t="s">
        <v>595</v>
      </c>
      <c r="Q5" s="48" t="s">
        <v>595</v>
      </c>
      <c r="R5" s="48" t="s">
        <v>595</v>
      </c>
      <c r="S5" s="48" t="s">
        <v>595</v>
      </c>
      <c r="T5" s="48" t="s">
        <v>595</v>
      </c>
      <c r="U5" s="48" t="s">
        <v>595</v>
      </c>
      <c r="V5" s="48" t="s">
        <v>595</v>
      </c>
      <c r="W5" s="48" t="s">
        <v>595</v>
      </c>
      <c r="X5" s="48" t="s">
        <v>595</v>
      </c>
      <c r="Y5" s="48" t="s">
        <v>595</v>
      </c>
      <c r="Z5" s="48" t="s">
        <v>595</v>
      </c>
      <c r="AA5" s="48" t="s">
        <v>595</v>
      </c>
    </row>
    <row r="6" spans="2:27" x14ac:dyDescent="0.35">
      <c r="B6" s="52" t="s">
        <v>41</v>
      </c>
      <c r="C6" s="56">
        <f t="shared" ref="C6:C20" si="0">M6</f>
        <v>3111.8888888888887</v>
      </c>
      <c r="D6" s="56">
        <f t="shared" ref="D6:D20" si="1">C6*10^6/(L6*10^3)</f>
        <v>2.1849148483840324</v>
      </c>
      <c r="F6" s="52" t="s">
        <v>41</v>
      </c>
      <c r="G6" s="53">
        <f>N6</f>
        <v>5153.5413899164378</v>
      </c>
      <c r="H6" s="56">
        <f>G6*10^6/(L6*10^3)</f>
        <v>3.6183968986792943</v>
      </c>
      <c r="J6" t="s">
        <v>40</v>
      </c>
      <c r="K6" t="s">
        <v>41</v>
      </c>
      <c r="L6" s="49">
        <v>1424260.946</v>
      </c>
      <c r="M6" s="49">
        <v>3111.8888888888887</v>
      </c>
      <c r="N6" s="49">
        <v>5153.5413899164378</v>
      </c>
      <c r="O6" s="49">
        <v>1174.1377052674163</v>
      </c>
      <c r="P6" s="49">
        <v>2342.0678572265201</v>
      </c>
      <c r="Q6" s="49">
        <v>1050.3387847291262</v>
      </c>
      <c r="R6" s="49">
        <v>120.38791338168396</v>
      </c>
      <c r="S6" s="49">
        <v>3447.3252570467698</v>
      </c>
      <c r="T6" s="49">
        <v>1214.9193674391674</v>
      </c>
      <c r="U6" s="49">
        <v>1033.9573795918125</v>
      </c>
      <c r="V6" s="49">
        <v>324.02278814431963</v>
      </c>
      <c r="W6" s="49">
        <v>7361.2029820564958</v>
      </c>
      <c r="X6" s="49">
        <v>5184.1122069687881</v>
      </c>
      <c r="Y6" s="49">
        <v>506.22950834735809</v>
      </c>
      <c r="Z6" s="49">
        <v>1155.2061709872557</v>
      </c>
      <c r="AA6" s="49">
        <v>4141.8521750463178</v>
      </c>
    </row>
    <row r="7" spans="2:27" x14ac:dyDescent="0.35">
      <c r="B7" s="52" t="s">
        <v>43</v>
      </c>
      <c r="C7" s="53">
        <f t="shared" si="0"/>
        <v>2222.8888888888891</v>
      </c>
      <c r="D7" s="56">
        <f t="shared" si="1"/>
        <v>1.552618783103106</v>
      </c>
      <c r="F7" s="52" t="s">
        <v>43</v>
      </c>
      <c r="G7" s="53">
        <f t="shared" ref="G7:G20" si="2">N7</f>
        <v>3681.2850018448339</v>
      </c>
      <c r="H7" s="56">
        <f t="shared" ref="H7:H20" si="3">G7*10^6/(L7*10^3)</f>
        <v>2.5712631289803238</v>
      </c>
      <c r="J7" t="s">
        <v>42</v>
      </c>
      <c r="K7" t="s">
        <v>43</v>
      </c>
      <c r="L7" s="49">
        <v>1431702.9480000001</v>
      </c>
      <c r="M7" s="49">
        <v>2222.8888888888891</v>
      </c>
      <c r="N7" s="49">
        <v>3681.2850018448339</v>
      </c>
      <c r="O7" s="49">
        <v>838.71171248544783</v>
      </c>
      <c r="P7" s="49">
        <v>1672.9892366791792</v>
      </c>
      <c r="Q7" s="49">
        <v>750.27949181600684</v>
      </c>
      <c r="R7" s="49">
        <v>85.99566519491448</v>
      </c>
      <c r="S7" s="49">
        <v>2462.4982715920196</v>
      </c>
      <c r="T7" s="49">
        <v>867.84292730345942</v>
      </c>
      <c r="U7" s="49">
        <v>738.57790324253961</v>
      </c>
      <c r="V7" s="49">
        <v>231.45641802461029</v>
      </c>
      <c r="W7" s="49">
        <v>5258.2649644382582</v>
      </c>
      <c r="X7" s="49">
        <v>3703.1223912813794</v>
      </c>
      <c r="Y7" s="49">
        <v>361.61058106892023</v>
      </c>
      <c r="Z7" s="49">
        <v>825.18851204238376</v>
      </c>
      <c r="AA7" s="49">
        <v>2958.6137256391848</v>
      </c>
    </row>
    <row r="8" spans="2:27" x14ac:dyDescent="0.35">
      <c r="B8" s="52" t="s">
        <v>45</v>
      </c>
      <c r="C8" s="53">
        <f t="shared" si="0"/>
        <v>1634.8888888888889</v>
      </c>
      <c r="D8" s="56">
        <f t="shared" si="1"/>
        <v>4.7737452983775448</v>
      </c>
      <c r="F8" s="52" t="s">
        <v>45</v>
      </c>
      <c r="G8" s="53">
        <f t="shared" si="2"/>
        <v>2707.5091231203082</v>
      </c>
      <c r="H8" s="56">
        <f t="shared" si="3"/>
        <v>7.905710923018141</v>
      </c>
      <c r="J8" t="s">
        <v>44</v>
      </c>
      <c r="K8" t="s">
        <v>45</v>
      </c>
      <c r="L8" s="49">
        <v>342475.098</v>
      </c>
      <c r="M8" s="49">
        <v>1634.8888888888889</v>
      </c>
      <c r="N8" s="49">
        <v>2707.5091231203082</v>
      </c>
      <c r="O8" s="49">
        <v>616.85515033044476</v>
      </c>
      <c r="P8" s="49">
        <v>1230.4490467108587</v>
      </c>
      <c r="Q8" s="49">
        <v>551.81507760575448</v>
      </c>
      <c r="R8" s="49">
        <v>63.248036472956692</v>
      </c>
      <c r="S8" s="49">
        <v>1811.1166434172235</v>
      </c>
      <c r="T8" s="49">
        <v>638.28055744992014</v>
      </c>
      <c r="U8" s="49">
        <v>543.20880077530376</v>
      </c>
      <c r="V8" s="49">
        <v>170.23141731551112</v>
      </c>
      <c r="W8" s="49">
        <v>3867.3453307380046</v>
      </c>
      <c r="X8" s="49">
        <v>2723.5700722440374</v>
      </c>
      <c r="Y8" s="49">
        <v>265.95711735719743</v>
      </c>
      <c r="Z8" s="49">
        <v>606.90911557490915</v>
      </c>
      <c r="AA8" s="49">
        <v>2175.9993181573009</v>
      </c>
    </row>
    <row r="9" spans="2:27" x14ac:dyDescent="0.35">
      <c r="B9" s="52" t="s">
        <v>47</v>
      </c>
      <c r="C9" s="53">
        <f t="shared" si="0"/>
        <v>675.11111111111109</v>
      </c>
      <c r="D9" s="56">
        <f t="shared" si="1"/>
        <v>3.2040279208147382</v>
      </c>
      <c r="F9" s="52" t="s">
        <v>47</v>
      </c>
      <c r="G9" s="53">
        <f t="shared" si="2"/>
        <v>1118.0389718688998</v>
      </c>
      <c r="H9" s="56">
        <f t="shared" si="3"/>
        <v>5.3061311293355216</v>
      </c>
      <c r="J9" t="s">
        <v>46</v>
      </c>
      <c r="K9" t="s">
        <v>47</v>
      </c>
      <c r="L9" s="49">
        <v>210707</v>
      </c>
      <c r="M9" s="49">
        <v>675.11111111111109</v>
      </c>
      <c r="N9" s="49">
        <v>1118.0389718688998</v>
      </c>
      <c r="O9" s="49">
        <v>254.72420099278116</v>
      </c>
      <c r="P9" s="49">
        <v>508.10169959325657</v>
      </c>
      <c r="Q9" s="49">
        <v>227.86654964880822</v>
      </c>
      <c r="R9" s="49">
        <v>26.117647791877452</v>
      </c>
      <c r="S9" s="49">
        <v>747.88261012661746</v>
      </c>
      <c r="T9" s="49">
        <v>263.57160983184139</v>
      </c>
      <c r="U9" s="49">
        <v>224.31267320312256</v>
      </c>
      <c r="V9" s="49">
        <v>70.295371184521244</v>
      </c>
      <c r="W9" s="49">
        <v>1596.9818016558459</v>
      </c>
      <c r="X9" s="49">
        <v>1124.6711811169478</v>
      </c>
      <c r="Y9" s="49">
        <v>109.82434722457057</v>
      </c>
      <c r="Z9" s="49">
        <v>250.61708483302624</v>
      </c>
      <c r="AA9" s="49">
        <v>898.55728266438484</v>
      </c>
    </row>
    <row r="10" spans="2:27" x14ac:dyDescent="0.35">
      <c r="B10" s="52" t="s">
        <v>49</v>
      </c>
      <c r="C10" s="53">
        <f t="shared" si="0"/>
        <v>480.66666666666663</v>
      </c>
      <c r="D10" s="56">
        <f t="shared" si="1"/>
        <v>3.8554898038577581</v>
      </c>
      <c r="F10" s="52" t="s">
        <v>49</v>
      </c>
      <c r="G10" s="53">
        <f t="shared" si="2"/>
        <v>796.02313895735017</v>
      </c>
      <c r="H10" s="56">
        <f t="shared" si="3"/>
        <v>6.3850050538521028</v>
      </c>
      <c r="J10" t="s">
        <v>48</v>
      </c>
      <c r="K10" t="s">
        <v>49</v>
      </c>
      <c r="L10" s="49">
        <v>124670.71400000001</v>
      </c>
      <c r="M10" s="49">
        <v>480.66666666666663</v>
      </c>
      <c r="N10" s="49">
        <v>796.02313895735017</v>
      </c>
      <c r="O10" s="49">
        <v>181.35893572988334</v>
      </c>
      <c r="P10" s="49">
        <v>361.75904418045224</v>
      </c>
      <c r="Q10" s="49">
        <v>162.23678304488877</v>
      </c>
      <c r="R10" s="49">
        <v>18.595283796521041</v>
      </c>
      <c r="S10" s="49">
        <v>532.47863255558696</v>
      </c>
      <c r="T10" s="49">
        <v>187.658127737417</v>
      </c>
      <c r="U10" s="49">
        <v>159.70648852480383</v>
      </c>
      <c r="V10" s="49">
        <v>50.049008516168342</v>
      </c>
      <c r="W10" s="49">
        <v>1137.0216053263971</v>
      </c>
      <c r="X10" s="49">
        <v>800.74514968925541</v>
      </c>
      <c r="Y10" s="49">
        <v>78.192910811963827</v>
      </c>
      <c r="Z10" s="49">
        <v>178.43474473134816</v>
      </c>
      <c r="AA10" s="49">
        <v>639.75622198915869</v>
      </c>
    </row>
    <row r="11" spans="2:27" x14ac:dyDescent="0.35">
      <c r="B11" s="52" t="s">
        <v>51</v>
      </c>
      <c r="C11" s="53">
        <f t="shared" si="0"/>
        <v>473.66666666666669</v>
      </c>
      <c r="D11" s="56">
        <f t="shared" si="1"/>
        <v>1.9280339863356502</v>
      </c>
      <c r="F11" s="52" t="s">
        <v>51</v>
      </c>
      <c r="G11" s="53">
        <f t="shared" si="2"/>
        <v>784.43056897253462</v>
      </c>
      <c r="H11" s="56">
        <f t="shared" si="3"/>
        <v>3.1929812742427686</v>
      </c>
      <c r="J11" t="s">
        <v>50</v>
      </c>
      <c r="K11" t="s">
        <v>51</v>
      </c>
      <c r="L11" s="49">
        <v>245673.40100000001</v>
      </c>
      <c r="M11" s="49">
        <v>473.66666666666669</v>
      </c>
      <c r="N11" s="49">
        <v>784.43056897253462</v>
      </c>
      <c r="O11" s="49">
        <v>178.71778618041907</v>
      </c>
      <c r="P11" s="49">
        <v>356.49070858559134</v>
      </c>
      <c r="Q11" s="49">
        <v>159.87411144714773</v>
      </c>
      <c r="R11" s="49">
        <v>18.324478692688213</v>
      </c>
      <c r="S11" s="49">
        <v>524.72408936303009</v>
      </c>
      <c r="T11" s="49">
        <v>184.92524238201779</v>
      </c>
      <c r="U11" s="49">
        <v>157.3806658763844</v>
      </c>
      <c r="V11" s="49">
        <v>49.320139460107654</v>
      </c>
      <c r="W11" s="49">
        <v>1120.4630382585372</v>
      </c>
      <c r="X11" s="49">
        <v>789.08381255785866</v>
      </c>
      <c r="Y11" s="49">
        <v>77.054179101110009</v>
      </c>
      <c r="Z11" s="49">
        <v>175.83618048768778</v>
      </c>
      <c r="AA11" s="49">
        <v>630.43938380485076</v>
      </c>
    </row>
    <row r="12" spans="2:27" x14ac:dyDescent="0.35">
      <c r="B12" s="52" t="s">
        <v>53</v>
      </c>
      <c r="C12" s="53">
        <f t="shared" si="0"/>
        <v>366.33333333333331</v>
      </c>
      <c r="D12" s="56">
        <f t="shared" si="1"/>
        <v>1.3082095720356417</v>
      </c>
      <c r="F12" s="52" t="s">
        <v>53</v>
      </c>
      <c r="G12" s="53">
        <f t="shared" si="2"/>
        <v>606.67782920535922</v>
      </c>
      <c r="H12" s="56">
        <f t="shared" si="3"/>
        <v>2.1665015740898683</v>
      </c>
      <c r="J12" t="s">
        <v>52</v>
      </c>
      <c r="K12" t="s">
        <v>53</v>
      </c>
      <c r="L12" s="49">
        <v>280026.489</v>
      </c>
      <c r="M12" s="49">
        <v>366.33333333333331</v>
      </c>
      <c r="N12" s="49">
        <v>606.67782920535922</v>
      </c>
      <c r="O12" s="49">
        <v>138.22015975529945</v>
      </c>
      <c r="P12" s="49">
        <v>275.70956279772332</v>
      </c>
      <c r="Q12" s="49">
        <v>123.64648028178418</v>
      </c>
      <c r="R12" s="49">
        <v>14.172133767251474</v>
      </c>
      <c r="S12" s="49">
        <v>405.82109374382122</v>
      </c>
      <c r="T12" s="49">
        <v>143.02100026589551</v>
      </c>
      <c r="U12" s="49">
        <v>121.71805193395244</v>
      </c>
      <c r="V12" s="49">
        <v>38.144147267176848</v>
      </c>
      <c r="W12" s="49">
        <v>866.56500988468133</v>
      </c>
      <c r="X12" s="49">
        <v>610.27664320977237</v>
      </c>
      <c r="Y12" s="49">
        <v>59.593626201351086</v>
      </c>
      <c r="Z12" s="49">
        <v>135.99152875156148</v>
      </c>
      <c r="AA12" s="49">
        <v>487.58119831212588</v>
      </c>
    </row>
    <row r="13" spans="2:27" x14ac:dyDescent="0.35">
      <c r="B13" s="52" t="s">
        <v>55</v>
      </c>
      <c r="C13" s="53">
        <f t="shared" si="0"/>
        <v>315.77777777777777</v>
      </c>
      <c r="D13" s="56">
        <f t="shared" si="1"/>
        <v>1.8528676910185065</v>
      </c>
      <c r="F13" s="52" t="s">
        <v>55</v>
      </c>
      <c r="G13" s="53">
        <f t="shared" si="2"/>
        <v>522.95371264835637</v>
      </c>
      <c r="H13" s="56">
        <f t="shared" si="3"/>
        <v>3.0684997686765798</v>
      </c>
      <c r="J13" t="s">
        <v>54</v>
      </c>
      <c r="K13" t="s">
        <v>55</v>
      </c>
      <c r="L13" s="49">
        <v>170426.51199999999</v>
      </c>
      <c r="M13" s="49">
        <v>315.77777777777777</v>
      </c>
      <c r="N13" s="49">
        <v>522.95371264835637</v>
      </c>
      <c r="O13" s="49">
        <v>119.14519078694603</v>
      </c>
      <c r="P13" s="49">
        <v>237.6604723903942</v>
      </c>
      <c r="Q13" s="49">
        <v>106.58274096476514</v>
      </c>
      <c r="R13" s="49">
        <v>12.216319128458808</v>
      </c>
      <c r="S13" s="49">
        <v>349.81605957535328</v>
      </c>
      <c r="T13" s="49">
        <v>123.28349492134517</v>
      </c>
      <c r="U13" s="49">
        <v>104.92044391758958</v>
      </c>
      <c r="V13" s="49">
        <v>32.880092973405098</v>
      </c>
      <c r="W13" s="49">
        <v>746.97535883902469</v>
      </c>
      <c r="X13" s="49">
        <v>526.05587503857237</v>
      </c>
      <c r="Y13" s="49">
        <v>51.369452734073334</v>
      </c>
      <c r="Z13" s="49">
        <v>117.22412032512517</v>
      </c>
      <c r="AA13" s="49">
        <v>420.29292253656712</v>
      </c>
    </row>
    <row r="14" spans="2:27" x14ac:dyDescent="0.35">
      <c r="B14" s="52" t="s">
        <v>57</v>
      </c>
      <c r="C14" s="53">
        <f t="shared" si="0"/>
        <v>304.88888888888886</v>
      </c>
      <c r="D14" s="56">
        <f t="shared" si="1"/>
        <v>2.092932966240213</v>
      </c>
      <c r="F14" s="52" t="s">
        <v>57</v>
      </c>
      <c r="G14" s="53">
        <f t="shared" si="2"/>
        <v>504.92082600530949</v>
      </c>
      <c r="H14" s="56">
        <f t="shared" si="3"/>
        <v>3.4660674120953936</v>
      </c>
      <c r="J14" t="s">
        <v>56</v>
      </c>
      <c r="K14" t="s">
        <v>57</v>
      </c>
      <c r="L14" s="49">
        <v>145675.42000000001</v>
      </c>
      <c r="M14" s="49">
        <v>304.88888888888886</v>
      </c>
      <c r="N14" s="49">
        <v>504.92082600530949</v>
      </c>
      <c r="O14" s="49">
        <v>115.03673593222373</v>
      </c>
      <c r="P14" s="49">
        <v>229.46528368727712</v>
      </c>
      <c r="Q14" s="49">
        <v>102.90747403494564</v>
      </c>
      <c r="R14" s="49">
        <v>11.795066744718849</v>
      </c>
      <c r="S14" s="49">
        <v>337.75343683137555</v>
      </c>
      <c r="T14" s="49">
        <v>119.0323399240574</v>
      </c>
      <c r="U14" s="49">
        <v>101.30249757560372</v>
      </c>
      <c r="V14" s="49">
        <v>31.746296663977329</v>
      </c>
      <c r="W14" s="49">
        <v>721.21758784457541</v>
      </c>
      <c r="X14" s="49">
        <v>507.91601727862155</v>
      </c>
      <c r="Y14" s="49">
        <v>49.598092294967351</v>
      </c>
      <c r="Z14" s="49">
        <v>113.1819092794312</v>
      </c>
      <c r="AA14" s="49">
        <v>405.80006313875441</v>
      </c>
    </row>
    <row r="15" spans="2:27" x14ac:dyDescent="0.35">
      <c r="B15" s="52" t="s">
        <v>59</v>
      </c>
      <c r="C15" s="53">
        <f t="shared" si="0"/>
        <v>279.22222222222223</v>
      </c>
      <c r="D15" s="56">
        <f t="shared" si="1"/>
        <v>2.1616459188700086</v>
      </c>
      <c r="F15" s="52" t="s">
        <v>59</v>
      </c>
      <c r="G15" s="53">
        <f t="shared" si="2"/>
        <v>462.41473606098509</v>
      </c>
      <c r="H15" s="56">
        <f t="shared" si="3"/>
        <v>3.5798616566988559</v>
      </c>
      <c r="J15" t="s">
        <v>58</v>
      </c>
      <c r="K15" t="s">
        <v>59</v>
      </c>
      <c r="L15" s="49">
        <v>129171.11900000001</v>
      </c>
      <c r="M15" s="49">
        <v>279.22222222222223</v>
      </c>
      <c r="N15" s="49">
        <v>462.41473606098509</v>
      </c>
      <c r="O15" s="49">
        <v>105.35252091752125</v>
      </c>
      <c r="P15" s="49">
        <v>210.148053172787</v>
      </c>
      <c r="Q15" s="49">
        <v>94.244344843228291</v>
      </c>
      <c r="R15" s="49">
        <v>10.802114697331804</v>
      </c>
      <c r="S15" s="49">
        <v>309.32011179199964</v>
      </c>
      <c r="T15" s="49">
        <v>109.01176028759339</v>
      </c>
      <c r="U15" s="49">
        <v>92.774481198065672</v>
      </c>
      <c r="V15" s="49">
        <v>29.073776791754753</v>
      </c>
      <c r="W15" s="49">
        <v>660.50284192908839</v>
      </c>
      <c r="X15" s="49">
        <v>465.15778113016626</v>
      </c>
      <c r="Y15" s="49">
        <v>45.42274268850327</v>
      </c>
      <c r="Z15" s="49">
        <v>103.6538403860097</v>
      </c>
      <c r="AA15" s="49">
        <v>371.63832312962467</v>
      </c>
    </row>
    <row r="16" spans="2:27" x14ac:dyDescent="0.35">
      <c r="B16" s="52" t="s">
        <v>61</v>
      </c>
      <c r="C16" s="53">
        <f t="shared" si="0"/>
        <v>266</v>
      </c>
      <c r="D16" s="56">
        <f t="shared" si="1"/>
        <v>3.1516251977363416</v>
      </c>
      <c r="F16" s="52" t="s">
        <v>61</v>
      </c>
      <c r="G16" s="53">
        <f t="shared" si="2"/>
        <v>440.51765942299966</v>
      </c>
      <c r="H16" s="56">
        <f t="shared" si="3"/>
        <v>5.2193479529524875</v>
      </c>
      <c r="J16" t="s">
        <v>60</v>
      </c>
      <c r="K16" t="s">
        <v>61</v>
      </c>
      <c r="L16" s="49">
        <v>84400.899000000005</v>
      </c>
      <c r="M16" s="49">
        <v>266</v>
      </c>
      <c r="N16" s="49">
        <v>440.51765942299966</v>
      </c>
      <c r="O16" s="49">
        <v>100.36368287964419</v>
      </c>
      <c r="P16" s="49">
        <v>200.19675260471629</v>
      </c>
      <c r="Q16" s="49">
        <v>89.781520714161758</v>
      </c>
      <c r="R16" s="49">
        <v>10.290593945647567</v>
      </c>
      <c r="S16" s="49">
        <v>294.67264131716956</v>
      </c>
      <c r="T16" s="49">
        <v>103.84964350517254</v>
      </c>
      <c r="U16" s="49">
        <v>88.381260639939995</v>
      </c>
      <c r="V16" s="49">
        <v>27.697024130306755</v>
      </c>
      <c r="W16" s="49">
        <v>629.22554857868579</v>
      </c>
      <c r="X16" s="49">
        <v>443.13081099308312</v>
      </c>
      <c r="Y16" s="49">
        <v>43.271805012446009</v>
      </c>
      <c r="Z16" s="49">
        <v>98.745441259095585</v>
      </c>
      <c r="AA16" s="49">
        <v>354.03985100370926</v>
      </c>
    </row>
    <row r="17" spans="2:27" x14ac:dyDescent="0.35">
      <c r="B17" s="52" t="s">
        <v>63</v>
      </c>
      <c r="C17" s="53">
        <f t="shared" si="0"/>
        <v>259</v>
      </c>
      <c r="D17" s="56">
        <f t="shared" si="1"/>
        <v>3.9016903583883367</v>
      </c>
      <c r="F17" s="52" t="s">
        <v>63</v>
      </c>
      <c r="G17" s="53">
        <f t="shared" si="2"/>
        <v>428.92508943818387</v>
      </c>
      <c r="H17" s="56">
        <f t="shared" si="3"/>
        <v>6.4615169340996799</v>
      </c>
      <c r="J17" t="s">
        <v>62</v>
      </c>
      <c r="K17" t="s">
        <v>63</v>
      </c>
      <c r="L17" s="49">
        <v>66381.485000000001</v>
      </c>
      <c r="M17" s="49">
        <v>259</v>
      </c>
      <c r="N17" s="49">
        <v>428.92508943818387</v>
      </c>
      <c r="O17" s="49">
        <v>97.722533330179871</v>
      </c>
      <c r="P17" s="49">
        <v>194.92841700985534</v>
      </c>
      <c r="Q17" s="49">
        <v>87.41884911642066</v>
      </c>
      <c r="R17" s="49">
        <v>10.019788841814737</v>
      </c>
      <c r="S17" s="49">
        <v>286.91809812461247</v>
      </c>
      <c r="T17" s="49">
        <v>101.11675814977326</v>
      </c>
      <c r="U17" s="49">
        <v>86.05543799152052</v>
      </c>
      <c r="V17" s="49">
        <v>26.968155074246052</v>
      </c>
      <c r="W17" s="49">
        <v>612.66698151082562</v>
      </c>
      <c r="X17" s="49">
        <v>431.4694738616862</v>
      </c>
      <c r="Y17" s="49">
        <v>42.133073301592169</v>
      </c>
      <c r="Z17" s="49">
        <v>96.14687701543518</v>
      </c>
      <c r="AA17" s="49">
        <v>344.72301281940111</v>
      </c>
    </row>
    <row r="18" spans="2:27" x14ac:dyDescent="0.35">
      <c r="B18" s="52" t="s">
        <v>65</v>
      </c>
      <c r="C18" s="53">
        <f t="shared" si="0"/>
        <v>228.66666666666666</v>
      </c>
      <c r="D18" s="56">
        <f t="shared" si="1"/>
        <v>2.6232468680573819</v>
      </c>
      <c r="F18" s="52" t="s">
        <v>65</v>
      </c>
      <c r="G18" s="53">
        <f t="shared" si="2"/>
        <v>378.69061950398213</v>
      </c>
      <c r="H18" s="56">
        <f t="shared" si="3"/>
        <v>4.3443104150577154</v>
      </c>
      <c r="J18" t="s">
        <v>64</v>
      </c>
      <c r="K18" t="s">
        <v>65</v>
      </c>
      <c r="L18" s="49">
        <v>87169.327999999994</v>
      </c>
      <c r="M18" s="49">
        <v>228.66666666666666</v>
      </c>
      <c r="N18" s="49">
        <v>378.69061950398213</v>
      </c>
      <c r="O18" s="49">
        <v>86.277551949167801</v>
      </c>
      <c r="P18" s="49">
        <v>172.09896276545786</v>
      </c>
      <c r="Q18" s="49">
        <v>77.18060552620922</v>
      </c>
      <c r="R18" s="49">
        <v>8.8463000585391356</v>
      </c>
      <c r="S18" s="49">
        <v>253.31507762353169</v>
      </c>
      <c r="T18" s="49">
        <v>89.274254943043047</v>
      </c>
      <c r="U18" s="49">
        <v>75.976873181702786</v>
      </c>
      <c r="V18" s="49">
        <v>23.809722497983</v>
      </c>
      <c r="W18" s="49">
        <v>540.91319088343164</v>
      </c>
      <c r="X18" s="49">
        <v>380.93701295896614</v>
      </c>
      <c r="Y18" s="49">
        <v>37.198569221225512</v>
      </c>
      <c r="Z18" s="49">
        <v>84.8864319595734</v>
      </c>
      <c r="AA18" s="49">
        <v>304.35004735406579</v>
      </c>
    </row>
    <row r="19" spans="2:27" x14ac:dyDescent="0.35">
      <c r="B19" s="52" t="s">
        <v>67</v>
      </c>
      <c r="C19" s="53">
        <f t="shared" si="0"/>
        <v>220.88888888888889</v>
      </c>
      <c r="D19" s="56">
        <f t="shared" si="1"/>
        <v>21.147748521654833</v>
      </c>
      <c r="F19" s="52" t="s">
        <v>67</v>
      </c>
      <c r="G19" s="53">
        <f t="shared" si="2"/>
        <v>365.80998618752022</v>
      </c>
      <c r="H19" s="56">
        <f t="shared" si="3"/>
        <v>35.022393536938303</v>
      </c>
      <c r="J19" t="s">
        <v>66</v>
      </c>
      <c r="K19" t="s">
        <v>67</v>
      </c>
      <c r="L19" s="49">
        <v>10445.031000000001</v>
      </c>
      <c r="M19" s="49">
        <v>220.88888888888889</v>
      </c>
      <c r="N19" s="49">
        <v>365.80998618752022</v>
      </c>
      <c r="O19" s="49">
        <v>83.342941338651912</v>
      </c>
      <c r="P19" s="49">
        <v>166.24525654894569</v>
      </c>
      <c r="Q19" s="49">
        <v>74.555414862052459</v>
      </c>
      <c r="R19" s="49">
        <v>8.5454054987248806</v>
      </c>
      <c r="S19" s="49">
        <v>244.69891852069051</v>
      </c>
      <c r="T19" s="49">
        <v>86.237715659266087</v>
      </c>
      <c r="U19" s="49">
        <v>73.392625794570051</v>
      </c>
      <c r="V19" s="49">
        <v>22.999867991248884</v>
      </c>
      <c r="W19" s="49">
        <v>522.51478303025374</v>
      </c>
      <c r="X19" s="49">
        <v>367.97997170185852</v>
      </c>
      <c r="Y19" s="49">
        <v>35.933311764721246</v>
      </c>
      <c r="Z19" s="49">
        <v>81.99913835550629</v>
      </c>
      <c r="AA19" s="49">
        <v>293.9980049270568</v>
      </c>
    </row>
    <row r="20" spans="2:27" x14ac:dyDescent="0.35">
      <c r="B20" s="52" t="s">
        <v>69</v>
      </c>
      <c r="C20" s="53">
        <f t="shared" si="0"/>
        <v>220.11111111111111</v>
      </c>
      <c r="D20" s="56">
        <f t="shared" si="1"/>
        <v>3.6953861313352356</v>
      </c>
      <c r="F20" s="52" t="s">
        <v>69</v>
      </c>
      <c r="G20" s="53">
        <f t="shared" si="2"/>
        <v>364.52192285587398</v>
      </c>
      <c r="H20" s="56">
        <f t="shared" si="3"/>
        <v>6.1198603354887657</v>
      </c>
      <c r="J20" t="s">
        <v>68</v>
      </c>
      <c r="K20" t="s">
        <v>69</v>
      </c>
      <c r="L20" s="49">
        <v>59563.764999999999</v>
      </c>
      <c r="M20" s="49">
        <v>220.11111111111111</v>
      </c>
      <c r="N20" s="49">
        <v>364.52192285587398</v>
      </c>
      <c r="O20" s="49">
        <v>83.04948027760031</v>
      </c>
      <c r="P20" s="49">
        <v>165.65988592729448</v>
      </c>
      <c r="Q20" s="49">
        <v>74.292895795636781</v>
      </c>
      <c r="R20" s="49">
        <v>8.5153160427434553</v>
      </c>
      <c r="S20" s="49">
        <v>243.83730261040637</v>
      </c>
      <c r="T20" s="49">
        <v>85.934061730888374</v>
      </c>
      <c r="U20" s="49">
        <v>73.134201055856778</v>
      </c>
      <c r="V20" s="49">
        <v>22.918882540575474</v>
      </c>
      <c r="W20" s="49">
        <v>520.67494224493589</v>
      </c>
      <c r="X20" s="49">
        <v>366.6842675761477</v>
      </c>
      <c r="Y20" s="49">
        <v>35.80678601907082</v>
      </c>
      <c r="Z20" s="49">
        <v>81.71040899509957</v>
      </c>
      <c r="AA20" s="49">
        <v>292.9628006843559</v>
      </c>
    </row>
    <row r="21" spans="2:27" x14ac:dyDescent="0.35">
      <c r="J21" t="s">
        <v>70</v>
      </c>
      <c r="K21" t="s">
        <v>71</v>
      </c>
      <c r="L21" s="49">
        <v>114411.351</v>
      </c>
      <c r="M21" s="49">
        <v>213.11111111111111</v>
      </c>
      <c r="N21" s="49">
        <v>352.9293528710582</v>
      </c>
      <c r="O21" s="49">
        <v>80.408330728135994</v>
      </c>
      <c r="P21" s="49">
        <v>160.39155033243352</v>
      </c>
      <c r="Q21" s="49">
        <v>71.930224197895683</v>
      </c>
      <c r="R21" s="49">
        <v>8.2445109389106239</v>
      </c>
      <c r="S21" s="49">
        <v>236.08275941784927</v>
      </c>
      <c r="T21" s="49">
        <v>83.201176375489098</v>
      </c>
      <c r="U21" s="49">
        <v>70.808378407437303</v>
      </c>
      <c r="V21" s="49">
        <v>22.190013484514768</v>
      </c>
      <c r="W21" s="49">
        <v>504.11637517707572</v>
      </c>
      <c r="X21" s="49">
        <v>355.02293044475078</v>
      </c>
      <c r="Y21" s="49">
        <v>34.668054308216981</v>
      </c>
      <c r="Z21" s="49">
        <v>79.111844751439151</v>
      </c>
      <c r="AA21" s="49">
        <v>283.64596250004774</v>
      </c>
    </row>
    <row r="22" spans="2:27" x14ac:dyDescent="0.35">
      <c r="B22"/>
      <c r="J22" t="s">
        <v>72</v>
      </c>
      <c r="K22" t="s">
        <v>73</v>
      </c>
      <c r="L22" s="49">
        <v>47907.343999999997</v>
      </c>
      <c r="M22" s="49">
        <v>195.22222222222223</v>
      </c>
      <c r="N22" s="49">
        <v>323.30389624319571</v>
      </c>
      <c r="O22" s="49">
        <v>73.658726323949395</v>
      </c>
      <c r="P22" s="49">
        <v>146.92802603445554</v>
      </c>
      <c r="Q22" s="49">
        <v>65.892285670335099</v>
      </c>
      <c r="R22" s="49">
        <v>7.5524534513378354</v>
      </c>
      <c r="S22" s="49">
        <v>216.26559348131451</v>
      </c>
      <c r="T22" s="49">
        <v>76.217136022802066</v>
      </c>
      <c r="U22" s="49">
        <v>64.864609417031986</v>
      </c>
      <c r="V22" s="49">
        <v>20.327348119026304</v>
      </c>
      <c r="W22" s="49">
        <v>461.8000371147665</v>
      </c>
      <c r="X22" s="49">
        <v>325.22173555340316</v>
      </c>
      <c r="Y22" s="49">
        <v>31.757962158257161</v>
      </c>
      <c r="Z22" s="49">
        <v>72.471069462084785</v>
      </c>
      <c r="AA22" s="49">
        <v>259.836264917927</v>
      </c>
    </row>
    <row r="23" spans="2:27" x14ac:dyDescent="0.35">
      <c r="B23"/>
      <c r="J23" t="s">
        <v>74</v>
      </c>
      <c r="K23" t="s">
        <v>75</v>
      </c>
      <c r="L23" s="49">
        <v>225494.74900000001</v>
      </c>
      <c r="M23" s="49">
        <v>172.66666666666666</v>
      </c>
      <c r="N23" s="49">
        <v>285.95005962545594</v>
      </c>
      <c r="O23" s="49">
        <v>65.148355553453243</v>
      </c>
      <c r="P23" s="49">
        <v>129.95227800657022</v>
      </c>
      <c r="Q23" s="49">
        <v>58.279232744280442</v>
      </c>
      <c r="R23" s="49">
        <v>6.6798592278764914</v>
      </c>
      <c r="S23" s="49">
        <v>191.27873208307497</v>
      </c>
      <c r="T23" s="49">
        <v>67.411172099848841</v>
      </c>
      <c r="U23" s="49">
        <v>57.370291994347014</v>
      </c>
      <c r="V23" s="49">
        <v>17.978770049497367</v>
      </c>
      <c r="W23" s="49">
        <v>408.44465434055041</v>
      </c>
      <c r="X23" s="49">
        <v>287.64631590779084</v>
      </c>
      <c r="Y23" s="49">
        <v>28.08871553439478</v>
      </c>
      <c r="Z23" s="49">
        <v>64.097918010290115</v>
      </c>
      <c r="AA23" s="49">
        <v>229.81534187960074</v>
      </c>
    </row>
    <row r="24" spans="2:27" x14ac:dyDescent="0.35">
      <c r="B24"/>
      <c r="J24" t="s">
        <v>76</v>
      </c>
      <c r="K24" t="s">
        <v>77</v>
      </c>
      <c r="L24" s="49">
        <v>19603.239000000001</v>
      </c>
      <c r="M24" s="49">
        <v>171.88888888888889</v>
      </c>
      <c r="N24" s="49">
        <v>284.66199629380975</v>
      </c>
      <c r="O24" s="49">
        <v>64.854894492401655</v>
      </c>
      <c r="P24" s="49">
        <v>129.36690738491902</v>
      </c>
      <c r="Q24" s="49">
        <v>58.016713677864772</v>
      </c>
      <c r="R24" s="49">
        <v>6.6497697718950661</v>
      </c>
      <c r="S24" s="49">
        <v>190.41711617279086</v>
      </c>
      <c r="T24" s="49">
        <v>67.107518171471142</v>
      </c>
      <c r="U24" s="49">
        <v>57.11186725563374</v>
      </c>
      <c r="V24" s="49">
        <v>17.897784598823957</v>
      </c>
      <c r="W24" s="49">
        <v>406.60481355523268</v>
      </c>
      <c r="X24" s="49">
        <v>286.35061178208008</v>
      </c>
      <c r="Y24" s="49">
        <v>27.962189788744354</v>
      </c>
      <c r="Z24" s="49">
        <v>63.80918864988341</v>
      </c>
      <c r="AA24" s="49">
        <v>228.78013763689984</v>
      </c>
    </row>
    <row r="25" spans="2:27" x14ac:dyDescent="0.35">
      <c r="J25" t="s">
        <v>78</v>
      </c>
      <c r="K25" t="s">
        <v>79</v>
      </c>
      <c r="L25" s="49">
        <v>68442.881999999998</v>
      </c>
      <c r="M25" s="49">
        <v>171.11111111111111</v>
      </c>
      <c r="N25" s="49">
        <v>283.37393296216351</v>
      </c>
      <c r="O25" s="49">
        <v>64.561433431350068</v>
      </c>
      <c r="P25" s="49">
        <v>128.78153676326778</v>
      </c>
      <c r="Q25" s="49">
        <v>57.754194611449087</v>
      </c>
      <c r="R25" s="49">
        <v>6.6196803159136399</v>
      </c>
      <c r="S25" s="49">
        <v>189.55550026250671</v>
      </c>
      <c r="T25" s="49">
        <v>66.803864243093443</v>
      </c>
      <c r="U25" s="49">
        <v>56.85344251692046</v>
      </c>
      <c r="V25" s="49">
        <v>17.816799148150544</v>
      </c>
      <c r="W25" s="49">
        <v>404.76497276991483</v>
      </c>
      <c r="X25" s="49">
        <v>285.05490765636927</v>
      </c>
      <c r="Y25" s="49">
        <v>27.835664043093924</v>
      </c>
      <c r="Z25" s="49">
        <v>63.520459289476698</v>
      </c>
      <c r="AA25" s="49">
        <v>227.74493339419891</v>
      </c>
    </row>
    <row r="26" spans="2:27" x14ac:dyDescent="0.35">
      <c r="J26" t="s">
        <v>80</v>
      </c>
      <c r="K26" t="s">
        <v>81</v>
      </c>
      <c r="L26" s="49">
        <v>51759.392</v>
      </c>
      <c r="M26" s="49">
        <v>170.33333333333334</v>
      </c>
      <c r="N26" s="49">
        <v>282.08586963051732</v>
      </c>
      <c r="O26" s="49">
        <v>64.26797237029848</v>
      </c>
      <c r="P26" s="49">
        <v>128.19616614161657</v>
      </c>
      <c r="Q26" s="49">
        <v>57.491675545033409</v>
      </c>
      <c r="R26" s="49">
        <v>6.5895908599322146</v>
      </c>
      <c r="S26" s="49">
        <v>188.6938843522226</v>
      </c>
      <c r="T26" s="49">
        <v>66.500210314715744</v>
      </c>
      <c r="U26" s="49">
        <v>56.595017778207186</v>
      </c>
      <c r="V26" s="49">
        <v>17.735813697477134</v>
      </c>
      <c r="W26" s="49">
        <v>402.92513198459704</v>
      </c>
      <c r="X26" s="49">
        <v>283.75920353065851</v>
      </c>
      <c r="Y26" s="49">
        <v>27.709138297443499</v>
      </c>
      <c r="Z26" s="49">
        <v>63.231729929069985</v>
      </c>
      <c r="AA26" s="49">
        <v>226.70972915149804</v>
      </c>
    </row>
    <row r="27" spans="2:27" x14ac:dyDescent="0.35">
      <c r="J27" t="s">
        <v>82</v>
      </c>
      <c r="K27" t="s">
        <v>83</v>
      </c>
      <c r="L27" s="49">
        <v>44590.195</v>
      </c>
      <c r="M27" s="49">
        <v>148.55555555555554</v>
      </c>
      <c r="N27" s="49">
        <v>246.02009634442379</v>
      </c>
      <c r="O27" s="49">
        <v>56.051062660853923</v>
      </c>
      <c r="P27" s="49">
        <v>111.80578873538249</v>
      </c>
      <c r="Q27" s="49">
        <v>50.141141685394437</v>
      </c>
      <c r="R27" s="49">
        <v>5.747086092452296</v>
      </c>
      <c r="S27" s="49">
        <v>164.5686388642672</v>
      </c>
      <c r="T27" s="49">
        <v>57.997900320140218</v>
      </c>
      <c r="U27" s="49">
        <v>49.359125094235495</v>
      </c>
      <c r="V27" s="49">
        <v>15.468221078621609</v>
      </c>
      <c r="W27" s="49">
        <v>351.40958999569881</v>
      </c>
      <c r="X27" s="49">
        <v>247.47948801075697</v>
      </c>
      <c r="Y27" s="49">
        <v>24.166417419231543</v>
      </c>
      <c r="Z27" s="49">
        <v>55.147307837682042</v>
      </c>
      <c r="AA27" s="49">
        <v>197.72401035587271</v>
      </c>
    </row>
    <row r="28" spans="2:27" ht="14.5" customHeight="1" x14ac:dyDescent="0.35">
      <c r="B28" s="51"/>
      <c r="F28" s="51"/>
      <c r="J28" t="s">
        <v>84</v>
      </c>
      <c r="K28" t="s">
        <v>85</v>
      </c>
      <c r="L28" s="49">
        <v>71715.661999999997</v>
      </c>
      <c r="M28" s="49">
        <v>147.77777777777777</v>
      </c>
      <c r="N28" s="49">
        <v>244.73203301277758</v>
      </c>
      <c r="O28" s="49">
        <v>55.757601599802321</v>
      </c>
      <c r="P28" s="49">
        <v>111.22041811373127</v>
      </c>
      <c r="Q28" s="49">
        <v>49.878622618978753</v>
      </c>
      <c r="R28" s="49">
        <v>5.7169966364708698</v>
      </c>
      <c r="S28" s="49">
        <v>163.70702295398306</v>
      </c>
      <c r="T28" s="49">
        <v>57.694246391762512</v>
      </c>
      <c r="U28" s="49">
        <v>49.100700355522214</v>
      </c>
      <c r="V28" s="49">
        <v>15.387235627948197</v>
      </c>
      <c r="W28" s="49">
        <v>349.56974921038096</v>
      </c>
      <c r="X28" s="49">
        <v>246.18378388504615</v>
      </c>
      <c r="Y28" s="49">
        <v>24.039891673581113</v>
      </c>
      <c r="Z28" s="49">
        <v>54.858578477275323</v>
      </c>
      <c r="AA28" s="49">
        <v>196.68880611317178</v>
      </c>
    </row>
    <row r="29" spans="2:27" x14ac:dyDescent="0.35">
      <c r="J29" t="s">
        <v>86</v>
      </c>
      <c r="K29" t="s">
        <v>87</v>
      </c>
      <c r="L29" s="49">
        <v>90102.637000000002</v>
      </c>
      <c r="M29" s="49">
        <v>135.33333333333334</v>
      </c>
      <c r="N29" s="49">
        <v>224.12301970643847</v>
      </c>
      <c r="O29" s="49">
        <v>51.062224622976878</v>
      </c>
      <c r="P29" s="49">
        <v>101.85448816731181</v>
      </c>
      <c r="Q29" s="49">
        <v>45.678317556327919</v>
      </c>
      <c r="R29" s="49">
        <v>5.2355653407680611</v>
      </c>
      <c r="S29" s="49">
        <v>149.92116838943716</v>
      </c>
      <c r="T29" s="49">
        <v>52.835783537719365</v>
      </c>
      <c r="U29" s="49">
        <v>44.965904536109825</v>
      </c>
      <c r="V29" s="49">
        <v>14.091468417173614</v>
      </c>
      <c r="W29" s="49">
        <v>320.13229664529632</v>
      </c>
      <c r="X29" s="49">
        <v>225.45251787367391</v>
      </c>
      <c r="Y29" s="49">
        <v>22.015479743174289</v>
      </c>
      <c r="Z29" s="49">
        <v>50.238908710767937</v>
      </c>
      <c r="AA29" s="49">
        <v>180.12553822995736</v>
      </c>
    </row>
    <row r="30" spans="2:27" x14ac:dyDescent="0.35">
      <c r="J30" t="s">
        <v>88</v>
      </c>
      <c r="K30" t="s">
        <v>89</v>
      </c>
      <c r="L30" s="49">
        <v>65657.004000000001</v>
      </c>
      <c r="M30" s="49">
        <v>120.55555555555556</v>
      </c>
      <c r="N30" s="49">
        <v>199.64981640516069</v>
      </c>
      <c r="O30" s="49">
        <v>45.486464462996643</v>
      </c>
      <c r="P30" s="49">
        <v>90.732446355938677</v>
      </c>
      <c r="Q30" s="49">
        <v>40.690455294430045</v>
      </c>
      <c r="R30" s="49">
        <v>4.6638656771209739</v>
      </c>
      <c r="S30" s="49">
        <v>133.55046609403885</v>
      </c>
      <c r="T30" s="49">
        <v>47.066358898543108</v>
      </c>
      <c r="U30" s="49">
        <v>40.055834500557602</v>
      </c>
      <c r="V30" s="49">
        <v>12.552744854378794</v>
      </c>
      <c r="W30" s="49">
        <v>285.1753217242582</v>
      </c>
      <c r="X30" s="49">
        <v>200.83413948516929</v>
      </c>
      <c r="Y30" s="49">
        <v>19.611490575816177</v>
      </c>
      <c r="Z30" s="49">
        <v>44.753050863040407</v>
      </c>
      <c r="AA30" s="49">
        <v>160.45665761864018</v>
      </c>
    </row>
    <row r="31" spans="2:27" x14ac:dyDescent="0.35">
      <c r="J31" t="s">
        <v>90</v>
      </c>
      <c r="K31" t="s">
        <v>91</v>
      </c>
      <c r="L31" s="49">
        <v>100029.091</v>
      </c>
      <c r="M31" s="49">
        <v>119.77777777777779</v>
      </c>
      <c r="N31" s="49">
        <v>198.36175307351451</v>
      </c>
      <c r="O31" s="49">
        <v>45.193003401945056</v>
      </c>
      <c r="P31" s="49">
        <v>90.147075734287469</v>
      </c>
      <c r="Q31" s="49">
        <v>40.427936228014367</v>
      </c>
      <c r="R31" s="49">
        <v>4.6337762211395486</v>
      </c>
      <c r="S31" s="49">
        <v>132.68885018375474</v>
      </c>
      <c r="T31" s="49">
        <v>46.762704970165416</v>
      </c>
      <c r="U31" s="49">
        <v>39.797409761844328</v>
      </c>
      <c r="V31" s="49">
        <v>12.471759403705382</v>
      </c>
      <c r="W31" s="49">
        <v>283.33548093894046</v>
      </c>
      <c r="X31" s="49">
        <v>199.53843535945853</v>
      </c>
      <c r="Y31" s="49">
        <v>19.484964830165751</v>
      </c>
      <c r="Z31" s="49">
        <v>44.464321502633695</v>
      </c>
      <c r="AA31" s="49">
        <v>159.42145337593928</v>
      </c>
    </row>
    <row r="32" spans="2:27" x14ac:dyDescent="0.35">
      <c r="J32" t="s">
        <v>92</v>
      </c>
      <c r="K32" t="s">
        <v>93</v>
      </c>
      <c r="L32" s="49">
        <v>39059.724999999999</v>
      </c>
      <c r="M32" s="49">
        <v>115.8888888888889</v>
      </c>
      <c r="N32" s="49">
        <v>191.92143641528349</v>
      </c>
      <c r="O32" s="49">
        <v>43.725698096687097</v>
      </c>
      <c r="P32" s="49">
        <v>87.220222626031386</v>
      </c>
      <c r="Q32" s="49">
        <v>39.115340895935979</v>
      </c>
      <c r="R32" s="49">
        <v>4.4833289412324202</v>
      </c>
      <c r="S32" s="49">
        <v>128.38077063233411</v>
      </c>
      <c r="T32" s="49">
        <v>45.244435328276928</v>
      </c>
      <c r="U32" s="49">
        <v>38.505286068277954</v>
      </c>
      <c r="V32" s="49">
        <v>12.066832150338325</v>
      </c>
      <c r="W32" s="49">
        <v>274.13627701235146</v>
      </c>
      <c r="X32" s="49">
        <v>193.05991473090467</v>
      </c>
      <c r="Y32" s="49">
        <v>18.852336101913615</v>
      </c>
      <c r="Z32" s="49">
        <v>43.020674700600132</v>
      </c>
      <c r="AA32" s="49">
        <v>154.24543216243475</v>
      </c>
    </row>
    <row r="33" spans="10:27" x14ac:dyDescent="0.35">
      <c r="J33" t="s">
        <v>94</v>
      </c>
      <c r="K33" t="s">
        <v>95</v>
      </c>
      <c r="L33" s="49">
        <v>33467.370999999999</v>
      </c>
      <c r="M33" s="49">
        <v>112.77777777777779</v>
      </c>
      <c r="N33" s="49">
        <v>186.7691830886987</v>
      </c>
      <c r="O33" s="49">
        <v>42.551853852480725</v>
      </c>
      <c r="P33" s="49">
        <v>84.878740139426498</v>
      </c>
      <c r="Q33" s="49">
        <v>38.065264630273262</v>
      </c>
      <c r="R33" s="49">
        <v>4.3629711173067172</v>
      </c>
      <c r="S33" s="49">
        <v>124.93430699119762</v>
      </c>
      <c r="T33" s="49">
        <v>44.029819614766133</v>
      </c>
      <c r="U33" s="49">
        <v>37.471587113424853</v>
      </c>
      <c r="V33" s="49">
        <v>11.742890347644677</v>
      </c>
      <c r="W33" s="49">
        <v>266.77691387108024</v>
      </c>
      <c r="X33" s="49">
        <v>187.87709822806156</v>
      </c>
      <c r="Y33" s="49">
        <v>18.346233119311904</v>
      </c>
      <c r="Z33" s="49">
        <v>41.865757258973275</v>
      </c>
      <c r="AA33" s="49">
        <v>150.10461519163113</v>
      </c>
    </row>
    <row r="34" spans="10:27" x14ac:dyDescent="0.35">
      <c r="J34" t="s">
        <v>96</v>
      </c>
      <c r="K34" t="s">
        <v>97</v>
      </c>
      <c r="L34" s="49">
        <v>26320.802</v>
      </c>
      <c r="M34" s="49">
        <v>112</v>
      </c>
      <c r="N34" s="49">
        <v>185.48111975705251</v>
      </c>
      <c r="O34" s="49">
        <v>42.258392791429138</v>
      </c>
      <c r="P34" s="49">
        <v>84.29336951777529</v>
      </c>
      <c r="Q34" s="49">
        <v>37.802745563857584</v>
      </c>
      <c r="R34" s="49">
        <v>4.3328816613252918</v>
      </c>
      <c r="S34" s="49">
        <v>124.0726910809135</v>
      </c>
      <c r="T34" s="49">
        <v>43.726165686388441</v>
      </c>
      <c r="U34" s="49">
        <v>37.21316237471158</v>
      </c>
      <c r="V34" s="49">
        <v>11.661904896971267</v>
      </c>
      <c r="W34" s="49">
        <v>264.93707308576245</v>
      </c>
      <c r="X34" s="49">
        <v>186.5813941023508</v>
      </c>
      <c r="Y34" s="49">
        <v>18.219707373661478</v>
      </c>
      <c r="Z34" s="49">
        <v>41.57702789856657</v>
      </c>
      <c r="AA34" s="49">
        <v>149.06941094893023</v>
      </c>
    </row>
    <row r="35" spans="10:27" x14ac:dyDescent="0.35">
      <c r="J35" t="s">
        <v>98</v>
      </c>
      <c r="K35" t="s">
        <v>99</v>
      </c>
      <c r="L35" s="49">
        <v>45459.023999999998</v>
      </c>
      <c r="M35" s="49">
        <v>107.33333333333333</v>
      </c>
      <c r="N35" s="49">
        <v>177.75273976717529</v>
      </c>
      <c r="O35" s="49">
        <v>40.497626425119584</v>
      </c>
      <c r="P35" s="49">
        <v>80.78114578786797</v>
      </c>
      <c r="Q35" s="49">
        <v>36.227631165363519</v>
      </c>
      <c r="R35" s="49">
        <v>4.1523449254367373</v>
      </c>
      <c r="S35" s="49">
        <v>118.90299561920875</v>
      </c>
      <c r="T35" s="49">
        <v>41.904242116122248</v>
      </c>
      <c r="U35" s="49">
        <v>35.662613942431925</v>
      </c>
      <c r="V35" s="49">
        <v>11.175992192930796</v>
      </c>
      <c r="W35" s="49">
        <v>253.89802837385565</v>
      </c>
      <c r="X35" s="49">
        <v>178.80716934808615</v>
      </c>
      <c r="Y35" s="49">
        <v>17.460552899758916</v>
      </c>
      <c r="Z35" s="49">
        <v>39.844651736126288</v>
      </c>
      <c r="AA35" s="49">
        <v>142.85818549272477</v>
      </c>
    </row>
    <row r="36" spans="10:27" x14ac:dyDescent="0.35">
      <c r="J36" t="s">
        <v>100</v>
      </c>
      <c r="K36" t="s">
        <v>101</v>
      </c>
      <c r="M36" s="49">
        <v>105.77777777777779</v>
      </c>
      <c r="N36" s="49">
        <v>175.17661310388291</v>
      </c>
      <c r="O36" s="49">
        <v>39.910704303016409</v>
      </c>
      <c r="P36" s="49">
        <v>79.610404544565554</v>
      </c>
      <c r="Q36" s="49">
        <v>35.702593032532164</v>
      </c>
      <c r="R36" s="49">
        <v>4.0921660134738866</v>
      </c>
      <c r="S36" s="49">
        <v>117.17976379864052</v>
      </c>
      <c r="T36" s="49">
        <v>41.296934259366857</v>
      </c>
      <c r="U36" s="49">
        <v>35.145764465005378</v>
      </c>
      <c r="V36" s="49">
        <v>11.014021291583974</v>
      </c>
      <c r="W36" s="49">
        <v>250.2183468032201</v>
      </c>
      <c r="X36" s="49">
        <v>176.21576109666464</v>
      </c>
      <c r="Y36" s="49">
        <v>17.207501408458064</v>
      </c>
      <c r="Z36" s="49">
        <v>39.26719301531287</v>
      </c>
      <c r="AA36" s="49">
        <v>140.78777700732297</v>
      </c>
    </row>
    <row r="37" spans="10:27" x14ac:dyDescent="0.35">
      <c r="J37" t="s">
        <v>102</v>
      </c>
      <c r="K37" t="s">
        <v>103</v>
      </c>
      <c r="M37" s="49">
        <v>101.1111111111111</v>
      </c>
      <c r="N37" s="49">
        <v>167.44823311400569</v>
      </c>
      <c r="O37" s="49">
        <v>38.149937936706856</v>
      </c>
      <c r="P37" s="49">
        <v>76.098180814658235</v>
      </c>
      <c r="Q37" s="49">
        <v>34.127478634038091</v>
      </c>
      <c r="R37" s="49">
        <v>3.9116292775853321</v>
      </c>
      <c r="S37" s="49">
        <v>112.01006833693577</v>
      </c>
      <c r="T37" s="49">
        <v>39.475010689100664</v>
      </c>
      <c r="U37" s="49">
        <v>33.595216032725723</v>
      </c>
      <c r="V37" s="49">
        <v>10.528108587543503</v>
      </c>
      <c r="W37" s="49">
        <v>239.17930209131328</v>
      </c>
      <c r="X37" s="49">
        <v>168.44153634240001</v>
      </c>
      <c r="Y37" s="49">
        <v>16.448346934555499</v>
      </c>
      <c r="Z37" s="49">
        <v>37.534816852872588</v>
      </c>
      <c r="AA37" s="49">
        <v>134.57655155111752</v>
      </c>
    </row>
    <row r="38" spans="10:27" x14ac:dyDescent="0.35">
      <c r="J38" t="s">
        <v>104</v>
      </c>
      <c r="K38" t="s">
        <v>105</v>
      </c>
      <c r="M38" s="49">
        <v>101.1111111111111</v>
      </c>
      <c r="N38" s="49">
        <v>167.44823311400569</v>
      </c>
      <c r="O38" s="49">
        <v>38.149937936706856</v>
      </c>
      <c r="P38" s="49">
        <v>76.098180814658235</v>
      </c>
      <c r="Q38" s="49">
        <v>34.127478634038091</v>
      </c>
      <c r="R38" s="49">
        <v>3.9116292775853321</v>
      </c>
      <c r="S38" s="49">
        <v>112.01006833693577</v>
      </c>
      <c r="T38" s="49">
        <v>39.475010689100664</v>
      </c>
      <c r="U38" s="49">
        <v>33.595216032725723</v>
      </c>
      <c r="V38" s="49">
        <v>10.528108587543503</v>
      </c>
      <c r="W38" s="49">
        <v>239.17930209131328</v>
      </c>
      <c r="X38" s="49">
        <v>168.44153634240001</v>
      </c>
      <c r="Y38" s="49">
        <v>16.448346934555499</v>
      </c>
      <c r="Z38" s="49">
        <v>37.534816852872588</v>
      </c>
      <c r="AA38" s="49">
        <v>134.57655155111752</v>
      </c>
    </row>
    <row r="39" spans="10:27" x14ac:dyDescent="0.35">
      <c r="J39" t="s">
        <v>106</v>
      </c>
      <c r="K39" t="s">
        <v>107</v>
      </c>
      <c r="M39" s="49">
        <v>92.555555555555557</v>
      </c>
      <c r="N39" s="49">
        <v>153.27953646589756</v>
      </c>
      <c r="O39" s="49">
        <v>34.921866265139357</v>
      </c>
      <c r="P39" s="49">
        <v>69.659103976494862</v>
      </c>
      <c r="Q39" s="49">
        <v>31.239768903465645</v>
      </c>
      <c r="R39" s="49">
        <v>3.5806452617896509</v>
      </c>
      <c r="S39" s="49">
        <v>102.53229332381046</v>
      </c>
      <c r="T39" s="49">
        <v>36.134817476945997</v>
      </c>
      <c r="U39" s="49">
        <v>30.752543906879705</v>
      </c>
      <c r="V39" s="49">
        <v>9.6372686301359778</v>
      </c>
      <c r="W39" s="49">
        <v>218.94105345281758</v>
      </c>
      <c r="X39" s="49">
        <v>154.18879095958155</v>
      </c>
      <c r="Y39" s="49">
        <v>15.056563732400805</v>
      </c>
      <c r="Z39" s="49">
        <v>34.358793888398758</v>
      </c>
      <c r="AA39" s="49">
        <v>123.18930488140761</v>
      </c>
    </row>
    <row r="40" spans="10:27" x14ac:dyDescent="0.35">
      <c r="J40" t="s">
        <v>108</v>
      </c>
      <c r="K40" t="s">
        <v>109</v>
      </c>
      <c r="M40" s="49">
        <v>87.888888888888886</v>
      </c>
      <c r="N40" s="49">
        <v>145.55115647602037</v>
      </c>
      <c r="O40" s="49">
        <v>33.161099898829804</v>
      </c>
      <c r="P40" s="49">
        <v>66.146880246587543</v>
      </c>
      <c r="Q40" s="49">
        <v>29.664654504971576</v>
      </c>
      <c r="R40" s="49">
        <v>3.4001085259010968</v>
      </c>
      <c r="S40" s="49">
        <v>97.362597862105716</v>
      </c>
      <c r="T40" s="49">
        <v>34.312893906679811</v>
      </c>
      <c r="U40" s="49">
        <v>29.201995474600054</v>
      </c>
      <c r="V40" s="49">
        <v>9.1513559260955066</v>
      </c>
      <c r="W40" s="49">
        <v>207.90200874091079</v>
      </c>
      <c r="X40" s="49">
        <v>146.41456620531693</v>
      </c>
      <c r="Y40" s="49">
        <v>14.297409258498243</v>
      </c>
      <c r="Z40" s="49">
        <v>32.626417725958483</v>
      </c>
      <c r="AA40" s="49">
        <v>116.97807942520217</v>
      </c>
    </row>
    <row r="41" spans="10:27" x14ac:dyDescent="0.35">
      <c r="J41" t="s">
        <v>110</v>
      </c>
      <c r="K41" t="s">
        <v>111</v>
      </c>
      <c r="M41" s="49">
        <v>82.444444444444443</v>
      </c>
      <c r="N41" s="49">
        <v>136.53471315449696</v>
      </c>
      <c r="O41" s="49">
        <v>31.106872471468666</v>
      </c>
      <c r="P41" s="49">
        <v>62.049285895029023</v>
      </c>
      <c r="Q41" s="49">
        <v>27.827021040061833</v>
      </c>
      <c r="R41" s="49">
        <v>3.1894823340311174</v>
      </c>
      <c r="S41" s="49">
        <v>91.331286490116867</v>
      </c>
      <c r="T41" s="49">
        <v>32.187316408035926</v>
      </c>
      <c r="U41" s="49">
        <v>27.393022303607129</v>
      </c>
      <c r="V41" s="49">
        <v>8.5844577713816257</v>
      </c>
      <c r="W41" s="49">
        <v>195.02312324368623</v>
      </c>
      <c r="X41" s="49">
        <v>137.34463732534155</v>
      </c>
      <c r="Y41" s="49">
        <v>13.411729038945253</v>
      </c>
      <c r="Z41" s="49">
        <v>30.605312203111499</v>
      </c>
      <c r="AA41" s="49">
        <v>109.73164972629584</v>
      </c>
    </row>
    <row r="42" spans="10:27" x14ac:dyDescent="0.35">
      <c r="J42" t="s">
        <v>112</v>
      </c>
      <c r="K42" t="s">
        <v>113</v>
      </c>
      <c r="M42" s="49">
        <v>80.111111111111114</v>
      </c>
      <c r="N42" s="49">
        <v>132.6705231595584</v>
      </c>
      <c r="O42" s="49">
        <v>30.226489288313896</v>
      </c>
      <c r="P42" s="49">
        <v>60.293174030075384</v>
      </c>
      <c r="Q42" s="49">
        <v>27.039463840814804</v>
      </c>
      <c r="R42" s="49">
        <v>3.0992139660868405</v>
      </c>
      <c r="S42" s="49">
        <v>88.746438759264521</v>
      </c>
      <c r="T42" s="49">
        <v>31.27635462290284</v>
      </c>
      <c r="U42" s="49">
        <v>26.617748087467309</v>
      </c>
      <c r="V42" s="49">
        <v>8.3415014193613928</v>
      </c>
      <c r="W42" s="49">
        <v>189.50360088773289</v>
      </c>
      <c r="X42" s="49">
        <v>133.45752494820925</v>
      </c>
      <c r="Y42" s="49">
        <v>13.032151801993974</v>
      </c>
      <c r="Z42" s="49">
        <v>29.739124121891365</v>
      </c>
      <c r="AA42" s="49">
        <v>106.62603699819314</v>
      </c>
    </row>
    <row r="43" spans="10:27" x14ac:dyDescent="0.35">
      <c r="J43" t="s">
        <v>114</v>
      </c>
      <c r="K43" t="s">
        <v>115</v>
      </c>
      <c r="M43" s="49">
        <v>77</v>
      </c>
      <c r="N43" s="49">
        <v>127.5182698329736</v>
      </c>
      <c r="O43" s="49">
        <v>29.052645044107532</v>
      </c>
      <c r="P43" s="49">
        <v>57.95169154347051</v>
      </c>
      <c r="Q43" s="49">
        <v>25.98938757515209</v>
      </c>
      <c r="R43" s="49">
        <v>2.9788561421611379</v>
      </c>
      <c r="S43" s="49">
        <v>85.299975118128032</v>
      </c>
      <c r="T43" s="49">
        <v>30.061738909392052</v>
      </c>
      <c r="U43" s="49">
        <v>25.584049132614211</v>
      </c>
      <c r="V43" s="49">
        <v>8.0175596166677465</v>
      </c>
      <c r="W43" s="49">
        <v>182.1442377464617</v>
      </c>
      <c r="X43" s="49">
        <v>128.27470844536617</v>
      </c>
      <c r="Y43" s="49">
        <v>12.526048819392267</v>
      </c>
      <c r="Z43" s="49">
        <v>28.584206680264515</v>
      </c>
      <c r="AA43" s="49">
        <v>102.48522002738953</v>
      </c>
    </row>
    <row r="44" spans="10:27" x14ac:dyDescent="0.35">
      <c r="J44" t="s">
        <v>116</v>
      </c>
      <c r="K44" t="s">
        <v>117</v>
      </c>
      <c r="M44" s="49">
        <v>73.888888888888886</v>
      </c>
      <c r="N44" s="49">
        <v>122.36601650638879</v>
      </c>
      <c r="O44" s="49">
        <v>27.87880079990116</v>
      </c>
      <c r="P44" s="49">
        <v>55.610209056865635</v>
      </c>
      <c r="Q44" s="49">
        <v>24.939311309489376</v>
      </c>
      <c r="R44" s="49">
        <v>2.8584983182354349</v>
      </c>
      <c r="S44" s="49">
        <v>81.853511476991528</v>
      </c>
      <c r="T44" s="49">
        <v>28.847123195881256</v>
      </c>
      <c r="U44" s="49">
        <v>24.550350177761107</v>
      </c>
      <c r="V44" s="49">
        <v>7.6936178139740985</v>
      </c>
      <c r="W44" s="49">
        <v>174.78487460519048</v>
      </c>
      <c r="X44" s="49">
        <v>123.09189194252308</v>
      </c>
      <c r="Y44" s="49">
        <v>12.019945836790557</v>
      </c>
      <c r="Z44" s="49">
        <v>27.429289238637661</v>
      </c>
      <c r="AA44" s="49">
        <v>98.34440305658589</v>
      </c>
    </row>
    <row r="45" spans="10:27" x14ac:dyDescent="0.35">
      <c r="J45" t="s">
        <v>118</v>
      </c>
      <c r="K45" t="s">
        <v>119</v>
      </c>
      <c r="M45" s="49">
        <v>73.111111111111114</v>
      </c>
      <c r="N45" s="49">
        <v>121.0779531747426</v>
      </c>
      <c r="O45" s="49">
        <v>27.585339738849573</v>
      </c>
      <c r="P45" s="49">
        <v>55.02483843521442</v>
      </c>
      <c r="Q45" s="49">
        <v>24.676792243073702</v>
      </c>
      <c r="R45" s="49">
        <v>2.8284088622540096</v>
      </c>
      <c r="S45" s="49">
        <v>80.991895566707413</v>
      </c>
      <c r="T45" s="49">
        <v>28.543469267503561</v>
      </c>
      <c r="U45" s="49">
        <v>24.291925439047834</v>
      </c>
      <c r="V45" s="49">
        <v>7.6126323633006869</v>
      </c>
      <c r="W45" s="49">
        <v>172.94503381987272</v>
      </c>
      <c r="X45" s="49">
        <v>121.79618781681232</v>
      </c>
      <c r="Y45" s="49">
        <v>11.893420091140131</v>
      </c>
      <c r="Z45" s="49">
        <v>27.140559878230953</v>
      </c>
      <c r="AA45" s="49">
        <v>97.30919881388499</v>
      </c>
    </row>
    <row r="46" spans="10:27" x14ac:dyDescent="0.35">
      <c r="J46" t="s">
        <v>120</v>
      </c>
      <c r="K46" t="s">
        <v>121</v>
      </c>
      <c r="M46" s="49">
        <v>71.555555555555557</v>
      </c>
      <c r="N46" s="49">
        <v>118.50182651145022</v>
      </c>
      <c r="O46" s="49">
        <v>26.998417616746394</v>
      </c>
      <c r="P46" s="49">
        <v>53.85409719191199</v>
      </c>
      <c r="Q46" s="49">
        <v>24.151754110242347</v>
      </c>
      <c r="R46" s="49">
        <v>2.7682299502911585</v>
      </c>
      <c r="S46" s="49">
        <v>79.268663746139183</v>
      </c>
      <c r="T46" s="49">
        <v>27.936161410748166</v>
      </c>
      <c r="U46" s="49">
        <v>23.775075961621287</v>
      </c>
      <c r="V46" s="49">
        <v>7.4506614619538647</v>
      </c>
      <c r="W46" s="49">
        <v>169.26535224923714</v>
      </c>
      <c r="X46" s="49">
        <v>119.20477956539079</v>
      </c>
      <c r="Y46" s="49">
        <v>11.640368599839277</v>
      </c>
      <c r="Z46" s="49">
        <v>26.563101157417528</v>
      </c>
      <c r="AA46" s="49">
        <v>95.238790328483191</v>
      </c>
    </row>
    <row r="47" spans="10:27" x14ac:dyDescent="0.35">
      <c r="J47" t="s">
        <v>122</v>
      </c>
      <c r="K47" t="s">
        <v>123</v>
      </c>
      <c r="M47" s="49">
        <v>66.111111111111114</v>
      </c>
      <c r="N47" s="49">
        <v>109.48538318992682</v>
      </c>
      <c r="O47" s="49">
        <v>24.944190189385253</v>
      </c>
      <c r="P47" s="49">
        <v>49.75650284035347</v>
      </c>
      <c r="Q47" s="49">
        <v>22.314120645332604</v>
      </c>
      <c r="R47" s="49">
        <v>2.557603758421179</v>
      </c>
      <c r="S47" s="49">
        <v>73.237352374150333</v>
      </c>
      <c r="T47" s="49">
        <v>25.810583912104285</v>
      </c>
      <c r="U47" s="49">
        <v>21.966102790628362</v>
      </c>
      <c r="V47" s="49">
        <v>6.8837633072399838</v>
      </c>
      <c r="W47" s="49">
        <v>156.38646675201255</v>
      </c>
      <c r="X47" s="49">
        <v>110.1348506854154</v>
      </c>
      <c r="Y47" s="49">
        <v>10.754688380286289</v>
      </c>
      <c r="Z47" s="49">
        <v>24.541995634570544</v>
      </c>
      <c r="AA47" s="49">
        <v>87.992360629576865</v>
      </c>
    </row>
    <row r="48" spans="10:27" x14ac:dyDescent="0.35">
      <c r="J48" t="s">
        <v>124</v>
      </c>
      <c r="K48" t="s">
        <v>125</v>
      </c>
      <c r="M48" s="49">
        <v>64.555555555555557</v>
      </c>
      <c r="N48" s="49">
        <v>106.90925652663444</v>
      </c>
      <c r="O48" s="49">
        <v>24.357268067282074</v>
      </c>
      <c r="P48" s="49">
        <v>48.585761597051039</v>
      </c>
      <c r="Q48" s="49">
        <v>21.789082512501249</v>
      </c>
      <c r="R48" s="49">
        <v>2.497424846458328</v>
      </c>
      <c r="S48" s="49">
        <v>71.514120553582089</v>
      </c>
      <c r="T48" s="49">
        <v>25.203276055348891</v>
      </c>
      <c r="U48" s="49">
        <v>21.449253313201812</v>
      </c>
      <c r="V48" s="49">
        <v>6.7217924058931606</v>
      </c>
      <c r="W48" s="49">
        <v>152.70678518137697</v>
      </c>
      <c r="X48" s="49">
        <v>107.54344243399387</v>
      </c>
      <c r="Y48" s="49">
        <v>10.501636888985436</v>
      </c>
      <c r="Z48" s="49">
        <v>23.964536913757119</v>
      </c>
      <c r="AA48" s="49">
        <v>85.921952144175066</v>
      </c>
    </row>
    <row r="49" spans="10:27" x14ac:dyDescent="0.35">
      <c r="J49" t="s">
        <v>126</v>
      </c>
      <c r="K49" t="s">
        <v>127</v>
      </c>
      <c r="M49" s="49">
        <v>63.777777777777779</v>
      </c>
      <c r="N49" s="49">
        <v>105.62119319498824</v>
      </c>
      <c r="O49" s="49">
        <v>24.06380700623048</v>
      </c>
      <c r="P49" s="49">
        <v>48.000390975399817</v>
      </c>
      <c r="Q49" s="49">
        <v>21.526563446085571</v>
      </c>
      <c r="R49" s="49">
        <v>2.4673353904769022</v>
      </c>
      <c r="S49" s="49">
        <v>70.652504643297959</v>
      </c>
      <c r="T49" s="49">
        <v>24.899622126971192</v>
      </c>
      <c r="U49" s="49">
        <v>21.190828574488538</v>
      </c>
      <c r="V49" s="49">
        <v>6.6408069552197491</v>
      </c>
      <c r="W49" s="49">
        <v>150.86694439605918</v>
      </c>
      <c r="X49" s="49">
        <v>106.2477383082831</v>
      </c>
      <c r="Y49" s="49">
        <v>10.375111143335008</v>
      </c>
      <c r="Z49" s="49">
        <v>23.675807553350406</v>
      </c>
      <c r="AA49" s="49">
        <v>84.886747901474152</v>
      </c>
    </row>
    <row r="50" spans="10:27" x14ac:dyDescent="0.35">
      <c r="J50" t="s">
        <v>128</v>
      </c>
      <c r="K50" t="s">
        <v>129</v>
      </c>
      <c r="M50" s="49">
        <v>60.666666666666664</v>
      </c>
      <c r="N50" s="49">
        <v>100.46893986840344</v>
      </c>
      <c r="O50" s="49">
        <v>22.889962762024116</v>
      </c>
      <c r="P50" s="49">
        <v>45.65890848879495</v>
      </c>
      <c r="Q50" s="49">
        <v>20.476487180422858</v>
      </c>
      <c r="R50" s="49">
        <v>2.3469775665511996</v>
      </c>
      <c r="S50" s="49">
        <v>67.20604100216147</v>
      </c>
      <c r="T50" s="49">
        <v>23.685006413460403</v>
      </c>
      <c r="U50" s="49">
        <v>20.157129619635437</v>
      </c>
      <c r="V50" s="49">
        <v>6.3168651525261028</v>
      </c>
      <c r="W50" s="49">
        <v>143.50758125478799</v>
      </c>
      <c r="X50" s="49">
        <v>101.06492180544002</v>
      </c>
      <c r="Y50" s="49">
        <v>9.8690081607333013</v>
      </c>
      <c r="Z50" s="49">
        <v>22.520890111723556</v>
      </c>
      <c r="AA50" s="49">
        <v>80.745930930670525</v>
      </c>
    </row>
    <row r="51" spans="10:27" x14ac:dyDescent="0.35">
      <c r="J51" t="s">
        <v>130</v>
      </c>
      <c r="K51" t="s">
        <v>131</v>
      </c>
      <c r="M51" s="49">
        <v>56.777777777777779</v>
      </c>
      <c r="N51" s="49">
        <v>94.028623210172441</v>
      </c>
      <c r="O51" s="49">
        <v>21.422657456766157</v>
      </c>
      <c r="P51" s="49">
        <v>42.73205538053886</v>
      </c>
      <c r="Q51" s="49">
        <v>19.16389184834447</v>
      </c>
      <c r="R51" s="49">
        <v>2.1965302866440712</v>
      </c>
      <c r="S51" s="49">
        <v>62.897961450740866</v>
      </c>
      <c r="T51" s="49">
        <v>22.166736771571912</v>
      </c>
      <c r="U51" s="49">
        <v>18.865005926069063</v>
      </c>
      <c r="V51" s="49">
        <v>5.9119378991590441</v>
      </c>
      <c r="W51" s="49">
        <v>134.30837732819901</v>
      </c>
      <c r="X51" s="49">
        <v>94.586401176886156</v>
      </c>
      <c r="Y51" s="49">
        <v>9.236379432481165</v>
      </c>
      <c r="Z51" s="49">
        <v>21.077243309689994</v>
      </c>
      <c r="AA51" s="49">
        <v>75.569909717165999</v>
      </c>
    </row>
    <row r="52" spans="10:27" ht="14.5" customHeight="1" x14ac:dyDescent="0.35">
      <c r="J52" t="s">
        <v>132</v>
      </c>
      <c r="K52" t="s">
        <v>133</v>
      </c>
      <c r="M52" s="49">
        <v>56</v>
      </c>
      <c r="N52" s="49">
        <v>92.740559878526255</v>
      </c>
      <c r="O52" s="49">
        <v>21.129196395714569</v>
      </c>
      <c r="P52" s="49">
        <v>42.146684758887645</v>
      </c>
      <c r="Q52" s="49">
        <v>18.901372781928792</v>
      </c>
      <c r="R52" s="49">
        <v>2.1664408306626459</v>
      </c>
      <c r="S52" s="49">
        <v>62.03634554045675</v>
      </c>
      <c r="T52" s="49">
        <v>21.863082843194221</v>
      </c>
      <c r="U52" s="49">
        <v>18.60658118735579</v>
      </c>
      <c r="V52" s="49">
        <v>5.8309524484856334</v>
      </c>
      <c r="W52" s="49">
        <v>132.46853654288122</v>
      </c>
      <c r="X52" s="49">
        <v>93.2906970511754</v>
      </c>
      <c r="Y52" s="49">
        <v>9.1098536868307392</v>
      </c>
      <c r="Z52" s="49">
        <v>20.788513949283285</v>
      </c>
      <c r="AA52" s="49">
        <v>74.534705474465113</v>
      </c>
    </row>
    <row r="53" spans="10:27" x14ac:dyDescent="0.35">
      <c r="J53" t="s">
        <v>134</v>
      </c>
      <c r="K53" t="s">
        <v>135</v>
      </c>
      <c r="M53" s="49">
        <v>49.777777777777779</v>
      </c>
      <c r="N53" s="49">
        <v>82.436053225356659</v>
      </c>
      <c r="O53" s="49">
        <v>18.781507907301837</v>
      </c>
      <c r="P53" s="49">
        <v>37.463719785677903</v>
      </c>
      <c r="Q53" s="49">
        <v>16.801220250603372</v>
      </c>
      <c r="R53" s="49">
        <v>1.9257251828112407</v>
      </c>
      <c r="S53" s="49">
        <v>55.143418258183772</v>
      </c>
      <c r="T53" s="49">
        <v>19.433851416172637</v>
      </c>
      <c r="U53" s="49">
        <v>16.539183277649588</v>
      </c>
      <c r="V53" s="49">
        <v>5.18306884309834</v>
      </c>
      <c r="W53" s="49">
        <v>117.74981026033886</v>
      </c>
      <c r="X53" s="49">
        <v>82.925064045489236</v>
      </c>
      <c r="Y53" s="49">
        <v>8.0976477216273235</v>
      </c>
      <c r="Z53" s="49">
        <v>18.478679066029585</v>
      </c>
      <c r="AA53" s="49">
        <v>66.253071532857874</v>
      </c>
    </row>
    <row r="54" spans="10:27" x14ac:dyDescent="0.35">
      <c r="J54" t="s">
        <v>136</v>
      </c>
      <c r="K54" t="s">
        <v>137</v>
      </c>
      <c r="M54" s="49">
        <v>46.666666666666664</v>
      </c>
      <c r="N54" s="49">
        <v>77.283799898771875</v>
      </c>
      <c r="O54" s="49">
        <v>17.607663663095472</v>
      </c>
      <c r="P54" s="49">
        <v>35.122237299073035</v>
      </c>
      <c r="Q54" s="49">
        <v>15.75114398494066</v>
      </c>
      <c r="R54" s="49">
        <v>1.8053673588855381</v>
      </c>
      <c r="S54" s="49">
        <v>51.69695461704729</v>
      </c>
      <c r="T54" s="49">
        <v>18.219235702661848</v>
      </c>
      <c r="U54" s="49">
        <v>15.505484322796489</v>
      </c>
      <c r="V54" s="49">
        <v>4.8591270404046938</v>
      </c>
      <c r="W54" s="49">
        <v>110.39044711906769</v>
      </c>
      <c r="X54" s="49">
        <v>77.742247542646169</v>
      </c>
      <c r="Y54" s="49">
        <v>7.5915447390256157</v>
      </c>
      <c r="Z54" s="49">
        <v>17.323761624402735</v>
      </c>
      <c r="AA54" s="49">
        <v>62.112254562054254</v>
      </c>
    </row>
    <row r="55" spans="10:27" x14ac:dyDescent="0.35">
      <c r="J55" t="s">
        <v>138</v>
      </c>
      <c r="K55" t="s">
        <v>139</v>
      </c>
      <c r="M55" s="49">
        <v>45.888888888888893</v>
      </c>
      <c r="N55" s="49">
        <v>75.995736567125689</v>
      </c>
      <c r="O55" s="49">
        <v>17.314202602043885</v>
      </c>
      <c r="P55" s="49">
        <v>34.53686667742182</v>
      </c>
      <c r="Q55" s="49">
        <v>15.488624918524984</v>
      </c>
      <c r="R55" s="49">
        <v>1.7752779029041128</v>
      </c>
      <c r="S55" s="49">
        <v>50.835338706763174</v>
      </c>
      <c r="T55" s="49">
        <v>17.915581774284153</v>
      </c>
      <c r="U55" s="49">
        <v>15.247059584083217</v>
      </c>
      <c r="V55" s="49">
        <v>4.7781415897312831</v>
      </c>
      <c r="W55" s="49">
        <v>108.5506063337499</v>
      </c>
      <c r="X55" s="49">
        <v>76.446543416935398</v>
      </c>
      <c r="Y55" s="49">
        <v>7.4650189933751898</v>
      </c>
      <c r="Z55" s="49">
        <v>17.035032263996026</v>
      </c>
      <c r="AA55" s="49">
        <v>61.077050319353354</v>
      </c>
    </row>
    <row r="56" spans="10:27" x14ac:dyDescent="0.35">
      <c r="J56" t="s">
        <v>140</v>
      </c>
      <c r="K56" t="s">
        <v>141</v>
      </c>
      <c r="M56" s="49">
        <v>44.333333333333336</v>
      </c>
      <c r="N56" s="49">
        <v>73.41960990383329</v>
      </c>
      <c r="O56" s="49">
        <v>16.727280479940699</v>
      </c>
      <c r="P56" s="49">
        <v>33.36612543411939</v>
      </c>
      <c r="Q56" s="49">
        <v>14.963586785693629</v>
      </c>
      <c r="R56" s="49">
        <v>1.7150989909412615</v>
      </c>
      <c r="S56" s="49">
        <v>49.11210688619493</v>
      </c>
      <c r="T56" s="49">
        <v>17.308273917528759</v>
      </c>
      <c r="U56" s="49">
        <v>14.730210106656667</v>
      </c>
      <c r="V56" s="49">
        <v>4.61617068838446</v>
      </c>
      <c r="W56" s="49">
        <v>104.87092476311432</v>
      </c>
      <c r="X56" s="49">
        <v>73.855135165513857</v>
      </c>
      <c r="Y56" s="49">
        <v>7.2119675020743355</v>
      </c>
      <c r="Z56" s="49">
        <v>16.457573543182601</v>
      </c>
      <c r="AA56" s="49">
        <v>59.006641833951548</v>
      </c>
    </row>
    <row r="57" spans="10:27" x14ac:dyDescent="0.35">
      <c r="J57" t="s">
        <v>142</v>
      </c>
      <c r="K57" t="s">
        <v>143</v>
      </c>
      <c r="M57" s="49">
        <v>44.333333333333336</v>
      </c>
      <c r="N57" s="49">
        <v>73.41960990383329</v>
      </c>
      <c r="O57" s="49">
        <v>16.727280479940699</v>
      </c>
      <c r="P57" s="49">
        <v>33.36612543411939</v>
      </c>
      <c r="Q57" s="49">
        <v>14.963586785693629</v>
      </c>
      <c r="R57" s="49">
        <v>1.7150989909412615</v>
      </c>
      <c r="S57" s="49">
        <v>49.11210688619493</v>
      </c>
      <c r="T57" s="49">
        <v>17.308273917528759</v>
      </c>
      <c r="U57" s="49">
        <v>14.730210106656667</v>
      </c>
      <c r="V57" s="49">
        <v>4.61617068838446</v>
      </c>
      <c r="W57" s="49">
        <v>104.87092476311432</v>
      </c>
      <c r="X57" s="49">
        <v>73.855135165513857</v>
      </c>
      <c r="Y57" s="49">
        <v>7.2119675020743355</v>
      </c>
      <c r="Z57" s="49">
        <v>16.457573543182601</v>
      </c>
      <c r="AA57" s="49">
        <v>59.006641833951548</v>
      </c>
    </row>
    <row r="58" spans="10:27" x14ac:dyDescent="0.35">
      <c r="J58" t="s">
        <v>144</v>
      </c>
      <c r="K58" t="s">
        <v>145</v>
      </c>
      <c r="M58" s="49">
        <v>42.777777777777779</v>
      </c>
      <c r="N58" s="49">
        <v>70.843483240540877</v>
      </c>
      <c r="O58" s="49">
        <v>16.140358357837517</v>
      </c>
      <c r="P58" s="49">
        <v>32.195384190816945</v>
      </c>
      <c r="Q58" s="49">
        <v>14.438548652862272</v>
      </c>
      <c r="R58" s="49">
        <v>1.65492007897841</v>
      </c>
      <c r="S58" s="49">
        <v>47.388875065626678</v>
      </c>
      <c r="T58" s="49">
        <v>16.700966060773361</v>
      </c>
      <c r="U58" s="49">
        <v>14.213360629230115</v>
      </c>
      <c r="V58" s="49">
        <v>4.454199787037636</v>
      </c>
      <c r="W58" s="49">
        <v>101.19124319247871</v>
      </c>
      <c r="X58" s="49">
        <v>71.263726914092317</v>
      </c>
      <c r="Y58" s="49">
        <v>6.9589160107734811</v>
      </c>
      <c r="Z58" s="49">
        <v>15.880114822369174</v>
      </c>
      <c r="AA58" s="49">
        <v>56.936233348549727</v>
      </c>
    </row>
    <row r="59" spans="10:27" x14ac:dyDescent="0.35">
      <c r="J59" t="s">
        <v>146</v>
      </c>
      <c r="K59" t="s">
        <v>147</v>
      </c>
      <c r="M59" s="49">
        <v>41.222222222222221</v>
      </c>
      <c r="N59" s="49">
        <v>68.267356577248478</v>
      </c>
      <c r="O59" s="49">
        <v>15.553436235734333</v>
      </c>
      <c r="P59" s="49">
        <v>31.024642947514511</v>
      </c>
      <c r="Q59" s="49">
        <v>13.913510520030917</v>
      </c>
      <c r="R59" s="49">
        <v>1.5947411670155587</v>
      </c>
      <c r="S59" s="49">
        <v>45.665643245058433</v>
      </c>
      <c r="T59" s="49">
        <v>16.093658204017963</v>
      </c>
      <c r="U59" s="49">
        <v>13.696511151803564</v>
      </c>
      <c r="V59" s="49">
        <v>4.2922288856908128</v>
      </c>
      <c r="W59" s="49">
        <v>97.511561621843114</v>
      </c>
      <c r="X59" s="49">
        <v>68.672318662670776</v>
      </c>
      <c r="Y59" s="49">
        <v>6.7058645194726267</v>
      </c>
      <c r="Z59" s="49">
        <v>15.302656101555749</v>
      </c>
      <c r="AA59" s="49">
        <v>54.865824863147921</v>
      </c>
    </row>
    <row r="60" spans="10:27" x14ac:dyDescent="0.35">
      <c r="J60" t="s">
        <v>148</v>
      </c>
      <c r="K60" t="s">
        <v>149</v>
      </c>
      <c r="M60" s="49">
        <v>40.444444444444443</v>
      </c>
      <c r="N60" s="49">
        <v>66.979293245602292</v>
      </c>
      <c r="O60" s="49">
        <v>15.259975174682744</v>
      </c>
      <c r="P60" s="49">
        <v>30.439272325863296</v>
      </c>
      <c r="Q60" s="49">
        <v>13.650991453615239</v>
      </c>
      <c r="R60" s="49">
        <v>1.5646517110341331</v>
      </c>
      <c r="S60" s="49">
        <v>44.804027334774318</v>
      </c>
      <c r="T60" s="49">
        <v>15.790004275640268</v>
      </c>
      <c r="U60" s="49">
        <v>13.438086413090291</v>
      </c>
      <c r="V60" s="49">
        <v>4.2112434350174013</v>
      </c>
      <c r="W60" s="49">
        <v>95.671720836525324</v>
      </c>
      <c r="X60" s="49">
        <v>67.376614536960005</v>
      </c>
      <c r="Y60" s="49">
        <v>6.5793387738222</v>
      </c>
      <c r="Z60" s="49">
        <v>15.013926741149037</v>
      </c>
      <c r="AA60" s="49">
        <v>53.830620620447021</v>
      </c>
    </row>
    <row r="61" spans="10:27" x14ac:dyDescent="0.35">
      <c r="J61" t="s">
        <v>150</v>
      </c>
      <c r="K61" t="s">
        <v>151</v>
      </c>
      <c r="M61" s="49">
        <v>40.444444444444443</v>
      </c>
      <c r="N61" s="49">
        <v>66.979293245602292</v>
      </c>
      <c r="O61" s="49">
        <v>15.259975174682744</v>
      </c>
      <c r="P61" s="49">
        <v>30.439272325863296</v>
      </c>
      <c r="Q61" s="49">
        <v>13.650991453615239</v>
      </c>
      <c r="R61" s="49">
        <v>1.5646517110341331</v>
      </c>
      <c r="S61" s="49">
        <v>44.804027334774318</v>
      </c>
      <c r="T61" s="49">
        <v>15.790004275640268</v>
      </c>
      <c r="U61" s="49">
        <v>13.438086413090291</v>
      </c>
      <c r="V61" s="49">
        <v>4.2112434350174013</v>
      </c>
      <c r="W61" s="49">
        <v>95.671720836525324</v>
      </c>
      <c r="X61" s="49">
        <v>67.376614536960005</v>
      </c>
      <c r="Y61" s="49">
        <v>6.5793387738222</v>
      </c>
      <c r="Z61" s="49">
        <v>15.013926741149037</v>
      </c>
      <c r="AA61" s="49">
        <v>53.830620620447021</v>
      </c>
    </row>
    <row r="62" spans="10:27" x14ac:dyDescent="0.35">
      <c r="J62" t="s">
        <v>152</v>
      </c>
      <c r="K62" t="s">
        <v>153</v>
      </c>
      <c r="M62" s="49">
        <v>39.666666666666664</v>
      </c>
      <c r="N62" s="49">
        <v>65.691229913956093</v>
      </c>
      <c r="O62" s="49">
        <v>14.966514113631151</v>
      </c>
      <c r="P62" s="49">
        <v>29.853901704212078</v>
      </c>
      <c r="Q62" s="49">
        <v>13.38847238719956</v>
      </c>
      <c r="R62" s="49">
        <v>1.5345622550527074</v>
      </c>
      <c r="S62" s="49">
        <v>43.942411424490189</v>
      </c>
      <c r="T62" s="49">
        <v>15.486350347262569</v>
      </c>
      <c r="U62" s="49">
        <v>13.179661674377016</v>
      </c>
      <c r="V62" s="49">
        <v>4.1302579843439897</v>
      </c>
      <c r="W62" s="49">
        <v>93.83188005120752</v>
      </c>
      <c r="X62" s="49">
        <v>66.080910411249235</v>
      </c>
      <c r="Y62" s="49">
        <v>6.4528130281717733</v>
      </c>
      <c r="Z62" s="49">
        <v>14.725197380742324</v>
      </c>
      <c r="AA62" s="49">
        <v>52.795416377746108</v>
      </c>
    </row>
    <row r="63" spans="10:27" x14ac:dyDescent="0.35">
      <c r="J63" t="s">
        <v>154</v>
      </c>
      <c r="K63" t="s">
        <v>155</v>
      </c>
      <c r="M63" s="49">
        <v>39.666666666666664</v>
      </c>
      <c r="N63" s="49">
        <v>65.691229913956093</v>
      </c>
      <c r="O63" s="49">
        <v>14.966514113631151</v>
      </c>
      <c r="P63" s="49">
        <v>29.853901704212078</v>
      </c>
      <c r="Q63" s="49">
        <v>13.38847238719956</v>
      </c>
      <c r="R63" s="49">
        <v>1.5345622550527074</v>
      </c>
      <c r="S63" s="49">
        <v>43.942411424490189</v>
      </c>
      <c r="T63" s="49">
        <v>15.486350347262569</v>
      </c>
      <c r="U63" s="49">
        <v>13.179661674377016</v>
      </c>
      <c r="V63" s="49">
        <v>4.1302579843439897</v>
      </c>
      <c r="W63" s="49">
        <v>93.83188005120752</v>
      </c>
      <c r="X63" s="49">
        <v>66.080910411249235</v>
      </c>
      <c r="Y63" s="49">
        <v>6.4528130281717733</v>
      </c>
      <c r="Z63" s="49">
        <v>14.725197380742324</v>
      </c>
      <c r="AA63" s="49">
        <v>52.795416377746108</v>
      </c>
    </row>
  </sheetData>
  <mergeCells count="2">
    <mergeCell ref="C4:D4"/>
    <mergeCell ref="G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AB9B-81CC-41B1-934D-384A6B77DC1B}">
  <dimension ref="A1:AB233"/>
  <sheetViews>
    <sheetView showGridLines="0" workbookViewId="0">
      <selection activeCell="D11" sqref="D11:D40"/>
    </sheetView>
  </sheetViews>
  <sheetFormatPr baseColWidth="10" defaultColWidth="10.81640625" defaultRowHeight="14.5" x14ac:dyDescent="0.35"/>
  <cols>
    <col min="1" max="5" width="15.54296875" style="1" customWidth="1"/>
    <col min="6" max="28" width="20.54296875" style="1" customWidth="1"/>
    <col min="29" max="16384" width="10.81640625" style="1"/>
  </cols>
  <sheetData>
    <row r="1" spans="1:28" x14ac:dyDescent="0.35">
      <c r="A1" s="44" t="s">
        <v>593</v>
      </c>
    </row>
    <row r="3" spans="1:28" ht="43.5" x14ac:dyDescent="0.35">
      <c r="D3" s="58" t="s">
        <v>0</v>
      </c>
      <c r="E3" s="58"/>
      <c r="F3" s="59" t="s">
        <v>546</v>
      </c>
      <c r="G3" s="59"/>
      <c r="H3" s="59"/>
      <c r="I3" s="60" t="s">
        <v>547</v>
      </c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1" t="s">
        <v>548</v>
      </c>
      <c r="AA3" s="62"/>
      <c r="AB3" s="36" t="s">
        <v>549</v>
      </c>
    </row>
    <row r="4" spans="1:28" x14ac:dyDescent="0.35">
      <c r="A4" s="18" t="s">
        <v>1</v>
      </c>
      <c r="B4" s="19"/>
      <c r="C4" s="19"/>
      <c r="D4" s="29" t="s">
        <v>2</v>
      </c>
      <c r="E4" s="19" t="s">
        <v>3</v>
      </c>
      <c r="F4" s="19" t="s">
        <v>4</v>
      </c>
      <c r="G4" s="19" t="s">
        <v>3</v>
      </c>
      <c r="H4" s="19" t="s">
        <v>3</v>
      </c>
      <c r="I4" s="19" t="s">
        <v>3</v>
      </c>
      <c r="J4" s="19" t="s">
        <v>3</v>
      </c>
      <c r="K4" s="19" t="s">
        <v>3</v>
      </c>
      <c r="L4" s="19" t="s">
        <v>3</v>
      </c>
      <c r="M4" s="19" t="s">
        <v>3</v>
      </c>
      <c r="N4" s="19" t="s">
        <v>3</v>
      </c>
      <c r="O4" s="19" t="s">
        <v>3</v>
      </c>
      <c r="P4" s="19" t="s">
        <v>3</v>
      </c>
      <c r="Q4" s="19" t="s">
        <v>3</v>
      </c>
      <c r="R4" s="19" t="s">
        <v>3</v>
      </c>
      <c r="S4" s="19" t="s">
        <v>3</v>
      </c>
      <c r="T4" s="19" t="s">
        <v>3</v>
      </c>
      <c r="U4" s="19" t="s">
        <v>3</v>
      </c>
      <c r="V4" s="19" t="s">
        <v>3</v>
      </c>
      <c r="W4" s="19" t="s">
        <v>3</v>
      </c>
      <c r="X4" s="19" t="s">
        <v>3</v>
      </c>
      <c r="Y4" s="19" t="s">
        <v>3</v>
      </c>
      <c r="Z4" s="19" t="s">
        <v>3</v>
      </c>
      <c r="AA4" s="19" t="s">
        <v>3</v>
      </c>
      <c r="AB4" s="19" t="s">
        <v>3</v>
      </c>
    </row>
    <row r="5" spans="1:28" ht="43.5" x14ac:dyDescent="0.35">
      <c r="A5" s="18" t="s">
        <v>489</v>
      </c>
      <c r="B5" s="31" t="s">
        <v>5</v>
      </c>
      <c r="C5" s="31" t="s">
        <v>6</v>
      </c>
      <c r="D5" s="31" t="s">
        <v>0</v>
      </c>
      <c r="E5" s="31" t="s">
        <v>7</v>
      </c>
      <c r="F5" s="31" t="s">
        <v>8</v>
      </c>
      <c r="G5" s="31" t="s">
        <v>9</v>
      </c>
      <c r="H5" s="31" t="s">
        <v>10</v>
      </c>
      <c r="I5" s="31" t="s">
        <v>11</v>
      </c>
      <c r="J5" s="31" t="s">
        <v>12</v>
      </c>
      <c r="K5" s="31" t="s">
        <v>13</v>
      </c>
      <c r="L5" s="31" t="s">
        <v>14</v>
      </c>
      <c r="M5" s="31" t="s">
        <v>15</v>
      </c>
      <c r="N5" s="31" t="s">
        <v>16</v>
      </c>
      <c r="O5" s="31" t="s">
        <v>17</v>
      </c>
      <c r="P5" s="31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23</v>
      </c>
      <c r="V5" s="31" t="s">
        <v>24</v>
      </c>
      <c r="W5" s="31" t="s">
        <v>25</v>
      </c>
      <c r="X5" s="31" t="s">
        <v>26</v>
      </c>
      <c r="Y5" s="31" t="s">
        <v>27</v>
      </c>
      <c r="Z5" s="31" t="s">
        <v>553</v>
      </c>
      <c r="AA5" s="31" t="s">
        <v>554</v>
      </c>
      <c r="AB5" s="31" t="s">
        <v>14</v>
      </c>
    </row>
    <row r="6" spans="1:28" x14ac:dyDescent="0.35">
      <c r="A6" s="18" t="s">
        <v>28</v>
      </c>
      <c r="B6" s="30"/>
      <c r="C6" s="30"/>
      <c r="D6" s="30">
        <v>2023</v>
      </c>
      <c r="E6" s="30">
        <v>2023</v>
      </c>
      <c r="F6" s="30">
        <v>2024</v>
      </c>
      <c r="G6" s="30">
        <v>2024</v>
      </c>
      <c r="H6" s="30">
        <v>2024</v>
      </c>
      <c r="I6" s="30">
        <v>2023</v>
      </c>
      <c r="J6" s="30">
        <v>2023</v>
      </c>
      <c r="K6" s="30">
        <v>2023</v>
      </c>
      <c r="L6" s="30">
        <v>2023</v>
      </c>
      <c r="M6" s="30">
        <v>2023</v>
      </c>
      <c r="N6" s="30">
        <v>2023</v>
      </c>
      <c r="O6" s="30">
        <v>2023</v>
      </c>
      <c r="P6" s="30">
        <v>2023</v>
      </c>
      <c r="Q6" s="30">
        <v>2023</v>
      </c>
      <c r="R6" s="30">
        <v>2023</v>
      </c>
      <c r="S6" s="30">
        <v>2023</v>
      </c>
      <c r="T6" s="30">
        <v>2023</v>
      </c>
      <c r="U6" s="30">
        <v>2023</v>
      </c>
      <c r="V6" s="30">
        <v>2023</v>
      </c>
      <c r="W6" s="30">
        <v>2023</v>
      </c>
      <c r="X6" s="30">
        <v>2023</v>
      </c>
      <c r="Y6" s="30">
        <v>2023</v>
      </c>
      <c r="Z6" s="30">
        <v>2024</v>
      </c>
      <c r="AA6" s="30">
        <v>2024</v>
      </c>
      <c r="AB6" s="30">
        <v>2023</v>
      </c>
    </row>
    <row r="7" spans="1:28" x14ac:dyDescent="0.35">
      <c r="A7" s="18" t="s">
        <v>29</v>
      </c>
      <c r="B7" s="30"/>
      <c r="C7" s="30"/>
      <c r="D7" s="30" t="s">
        <v>30</v>
      </c>
      <c r="E7" s="30" t="s">
        <v>31</v>
      </c>
      <c r="F7" s="30" t="s">
        <v>32</v>
      </c>
      <c r="G7" s="30" t="s">
        <v>32</v>
      </c>
      <c r="H7" s="30" t="s">
        <v>31</v>
      </c>
      <c r="I7" s="30" t="s">
        <v>33</v>
      </c>
      <c r="J7" s="30" t="s">
        <v>33</v>
      </c>
      <c r="K7" s="30" t="s">
        <v>34</v>
      </c>
      <c r="L7" s="30" t="s">
        <v>33</v>
      </c>
      <c r="M7" s="30" t="s">
        <v>33</v>
      </c>
      <c r="N7" s="30" t="s">
        <v>33</v>
      </c>
      <c r="O7" s="30" t="s">
        <v>33</v>
      </c>
      <c r="P7" s="30" t="s">
        <v>33</v>
      </c>
      <c r="Q7" s="30" t="s">
        <v>33</v>
      </c>
      <c r="R7" s="30" t="s">
        <v>33</v>
      </c>
      <c r="S7" s="30" t="s">
        <v>33</v>
      </c>
      <c r="T7" s="30" t="s">
        <v>33</v>
      </c>
      <c r="U7" s="30" t="s">
        <v>33</v>
      </c>
      <c r="V7" s="30" t="s">
        <v>33</v>
      </c>
      <c r="W7" s="30" t="s">
        <v>33</v>
      </c>
      <c r="X7" s="30" t="s">
        <v>33</v>
      </c>
      <c r="Y7" s="30" t="s">
        <v>33</v>
      </c>
      <c r="Z7" s="30" t="s">
        <v>552</v>
      </c>
      <c r="AA7" s="30" t="s">
        <v>552</v>
      </c>
      <c r="AB7" s="30" t="s">
        <v>552</v>
      </c>
    </row>
    <row r="8" spans="1:28" x14ac:dyDescent="0.35">
      <c r="A8" s="18" t="s">
        <v>35</v>
      </c>
      <c r="B8" s="32"/>
      <c r="C8" s="32" t="s">
        <v>36</v>
      </c>
      <c r="D8" s="33">
        <v>8056505.5640000002</v>
      </c>
      <c r="E8" s="34">
        <f t="shared" ref="E8:E71" si="0">D8/$D$8</f>
        <v>1</v>
      </c>
      <c r="F8" s="33">
        <v>23900</v>
      </c>
      <c r="G8" s="33">
        <f>F8</f>
        <v>23900</v>
      </c>
      <c r="H8" s="34">
        <f t="shared" ref="H8:H71" si="1">F8/$F$8</f>
        <v>1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</row>
    <row r="9" spans="1:28" x14ac:dyDescent="0.35">
      <c r="A9" s="18" t="s">
        <v>37</v>
      </c>
      <c r="B9" s="32"/>
      <c r="C9" s="32" t="s">
        <v>38</v>
      </c>
      <c r="D9" s="33">
        <f>SUM(D11:D233)</f>
        <v>5856770.6230000006</v>
      </c>
      <c r="E9" s="34">
        <f t="shared" si="0"/>
        <v>0.72696165558063042</v>
      </c>
      <c r="F9" s="33">
        <f>SUM(F11:F233)</f>
        <v>19368</v>
      </c>
      <c r="G9" s="33">
        <f>SUM(G11:G233)</f>
        <v>15063.999999999996</v>
      </c>
      <c r="H9" s="34">
        <f t="shared" si="1"/>
        <v>0.81037656903765687</v>
      </c>
      <c r="I9" s="33">
        <f>SUM(I11:I233)</f>
        <v>212914.33429691446</v>
      </c>
      <c r="J9" s="33">
        <f>SUM(J11:J233)</f>
        <v>165600.03778648915</v>
      </c>
      <c r="K9" s="32"/>
      <c r="L9" s="33">
        <f>SUM(L11:L233)</f>
        <v>24947.210607323552</v>
      </c>
      <c r="M9" s="33">
        <f t="shared" ref="M9:Y9" si="2">SUM(M11:M233)</f>
        <v>5683.7538304472182</v>
      </c>
      <c r="N9" s="33">
        <f t="shared" si="2"/>
        <v>11337.458200140767</v>
      </c>
      <c r="O9" s="33">
        <f t="shared" si="2"/>
        <v>5084.4692783388455</v>
      </c>
      <c r="P9" s="33">
        <f t="shared" si="2"/>
        <v>582.77258344825157</v>
      </c>
      <c r="Q9" s="33">
        <f t="shared" si="2"/>
        <v>16687.776950382868</v>
      </c>
      <c r="R9" s="33">
        <f t="shared" si="2"/>
        <v>5881.1692848192451</v>
      </c>
      <c r="S9" s="33">
        <f t="shared" si="2"/>
        <v>5005.1703393987073</v>
      </c>
      <c r="T9" s="33">
        <f t="shared" si="2"/>
        <v>1568.5262086426362</v>
      </c>
      <c r="U9" s="33">
        <f t="shared" si="2"/>
        <v>35634.036330035051</v>
      </c>
      <c r="V9" s="33">
        <f t="shared" si="2"/>
        <v>25095.197506766188</v>
      </c>
      <c r="W9" s="33">
        <f t="shared" si="2"/>
        <v>2450.5506417574697</v>
      </c>
      <c r="X9" s="33">
        <f t="shared" si="2"/>
        <v>5592.1102523572017</v>
      </c>
      <c r="Y9" s="33">
        <f t="shared" si="2"/>
        <v>20049.835772631119</v>
      </c>
      <c r="Z9" s="33">
        <f>SUM(Z11:Z233)</f>
        <v>13557.599999999995</v>
      </c>
      <c r="AA9" s="33">
        <f>SUM(AA11:AA233)</f>
        <v>10544.8</v>
      </c>
      <c r="AB9" s="33">
        <f>SUM(AB11:AB233)</f>
        <v>3742.0815910985357</v>
      </c>
    </row>
    <row r="10" spans="1:28" x14ac:dyDescent="0.35">
      <c r="A10" s="18" t="s">
        <v>37</v>
      </c>
      <c r="B10" s="32"/>
      <c r="C10" s="32" t="s">
        <v>39</v>
      </c>
      <c r="D10" s="33">
        <f>D8-D9</f>
        <v>2199734.9409999996</v>
      </c>
      <c r="E10" s="34">
        <f t="shared" si="0"/>
        <v>0.27303834441936958</v>
      </c>
      <c r="F10" s="33">
        <f>F8-F9</f>
        <v>4532</v>
      </c>
      <c r="G10" s="33">
        <f>G8-G9</f>
        <v>8836.0000000000036</v>
      </c>
      <c r="H10" s="34">
        <f t="shared" si="1"/>
        <v>0.1896234309623431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</row>
    <row r="11" spans="1:28" x14ac:dyDescent="0.35">
      <c r="B11" s="1" t="s">
        <v>40</v>
      </c>
      <c r="C11" s="1" t="s">
        <v>41</v>
      </c>
      <c r="D11" s="3">
        <v>1424260.946</v>
      </c>
      <c r="E11" s="4">
        <f t="shared" si="0"/>
        <v>0.17678395858922041</v>
      </c>
      <c r="F11" s="1">
        <v>4001</v>
      </c>
      <c r="G11" s="35">
        <f t="shared" ref="G11:G74" si="3">F11/$F$22*$G$22</f>
        <v>3111.8888888888887</v>
      </c>
      <c r="H11" s="4">
        <f>F11/$F$8</f>
        <v>0.16740585774058578</v>
      </c>
      <c r="I11" s="3">
        <f>F11*'Données Refashion France'!$R$12</f>
        <v>43983.387625049327</v>
      </c>
      <c r="J11" s="3">
        <f>G11*'Données Refashion France'!$R$12</f>
        <v>34209.301486149474</v>
      </c>
      <c r="K11" s="3">
        <f t="shared" ref="K11:K74" si="4">I11*10^6/(D11*10^3)</f>
        <v>30.881551409926342</v>
      </c>
      <c r="L11" s="3">
        <f>$J11*'Données Refashion France'!$K$12</f>
        <v>5153.5413899164378</v>
      </c>
      <c r="M11" s="3">
        <f>$J11*'Données Refashion France'!$K$13</f>
        <v>1174.1377052674163</v>
      </c>
      <c r="N11" s="3">
        <f>$J11*'Données Refashion France'!$K$14</f>
        <v>2342.0678572265201</v>
      </c>
      <c r="O11" s="3">
        <f>$J11*'Données Refashion France'!$K$15</f>
        <v>1050.3387847291262</v>
      </c>
      <c r="P11" s="3">
        <f>$J11*'Données Refashion France'!$K$16</f>
        <v>120.38791338168396</v>
      </c>
      <c r="Q11" s="3">
        <f>$J11*'Données Refashion France'!$K$17</f>
        <v>3447.3252570467698</v>
      </c>
      <c r="R11" s="3">
        <f>$J11*'Données Refashion France'!$K$18</f>
        <v>1214.9193674391674</v>
      </c>
      <c r="S11" s="3">
        <f>$J11*'Données Refashion France'!$K$19</f>
        <v>1033.9573795918125</v>
      </c>
      <c r="T11" s="3">
        <f>$J11*'Données Refashion France'!$K$20</f>
        <v>324.02278814431963</v>
      </c>
      <c r="U11" s="3">
        <f>$J11*'Données Refashion France'!$K$21</f>
        <v>7361.2029820564958</v>
      </c>
      <c r="V11" s="3">
        <f>$J11*'Données Refashion France'!$K$22</f>
        <v>5184.1122069687881</v>
      </c>
      <c r="W11" s="3">
        <f>$J11*'Données Refashion France'!$K$23</f>
        <v>506.22950834735809</v>
      </c>
      <c r="X11" s="3">
        <f>$J11*'Données Refashion France'!$K$24</f>
        <v>1155.2061709872557</v>
      </c>
      <c r="Y11" s="3">
        <f>$J11*('Données Refashion France'!$K$25 + 'Données Refashion France'!$K$26)</f>
        <v>4141.8521750463178</v>
      </c>
      <c r="Z11" s="3">
        <f t="shared" ref="Z11:Z74" si="5">F11*10^6*masseChaussuresMoyennesPaire/10^9</f>
        <v>2800.7</v>
      </c>
      <c r="AA11" s="3">
        <f t="shared" ref="AA11:AA74" si="6">G11*10^6*masseChaussuresMoyennesPaire/10^9</f>
        <v>2178.3222222222221</v>
      </c>
      <c r="AB11" s="3">
        <f t="shared" ref="AB11:AB74" si="7">L11*10^6*masseTshirt/10^9</f>
        <v>773.03120848746573</v>
      </c>
    </row>
    <row r="12" spans="1:28" x14ac:dyDescent="0.35">
      <c r="B12" s="1" t="s">
        <v>42</v>
      </c>
      <c r="C12" s="1" t="s">
        <v>43</v>
      </c>
      <c r="D12" s="3">
        <v>1431702.9480000001</v>
      </c>
      <c r="E12" s="4">
        <f t="shared" si="0"/>
        <v>0.17770768438334811</v>
      </c>
      <c r="F12" s="1">
        <v>2858</v>
      </c>
      <c r="G12" s="35">
        <f t="shared" si="3"/>
        <v>2222.8888888888891</v>
      </c>
      <c r="H12" s="4">
        <f t="shared" si="1"/>
        <v>0.119581589958159</v>
      </c>
      <c r="I12" s="3">
        <f>F12*'Données Refashion France'!$R$12</f>
        <v>31418.275889125463</v>
      </c>
      <c r="J12" s="3">
        <f>G12*'Données Refashion France'!$R$12</f>
        <v>24436.436802653141</v>
      </c>
      <c r="K12" s="3">
        <f t="shared" si="4"/>
        <v>21.94468896848668</v>
      </c>
      <c r="L12" s="3">
        <f>$J12*'Données Refashion France'!$K$12</f>
        <v>3681.2850018448339</v>
      </c>
      <c r="M12" s="3">
        <f>$J12*'Données Refashion France'!$K$13</f>
        <v>838.71171248544783</v>
      </c>
      <c r="N12" s="3">
        <f>$J12*'Données Refashion France'!$K$14</f>
        <v>1672.9892366791792</v>
      </c>
      <c r="O12" s="3">
        <f>$J12*'Données Refashion France'!$K$15</f>
        <v>750.27949181600684</v>
      </c>
      <c r="P12" s="3">
        <f>$J12*'Données Refashion France'!$K$16</f>
        <v>85.99566519491448</v>
      </c>
      <c r="Q12" s="3">
        <f>$J12*'Données Refashion France'!$K$17</f>
        <v>2462.4982715920196</v>
      </c>
      <c r="R12" s="3">
        <f>$J12*'Données Refashion France'!$K$18</f>
        <v>867.84292730345942</v>
      </c>
      <c r="S12" s="3">
        <f>$J12*'Données Refashion France'!$K$19</f>
        <v>738.57790324253961</v>
      </c>
      <c r="T12" s="3">
        <f>$J12*'Données Refashion France'!$K$20</f>
        <v>231.45641802461029</v>
      </c>
      <c r="U12" s="3">
        <f>$J12*'Données Refashion France'!$K$21</f>
        <v>5258.2649644382582</v>
      </c>
      <c r="V12" s="3">
        <f>$J12*'Données Refashion France'!$K$22</f>
        <v>3703.1223912813794</v>
      </c>
      <c r="W12" s="3">
        <f>$J12*'Données Refashion France'!$K$23</f>
        <v>361.61058106892023</v>
      </c>
      <c r="X12" s="3">
        <f>$J12*'Données Refashion France'!$K$24</f>
        <v>825.18851204238376</v>
      </c>
      <c r="Y12" s="3">
        <f>$J12*('Données Refashion France'!$K$25 + 'Données Refashion France'!$K$26)</f>
        <v>2958.6137256391848</v>
      </c>
      <c r="Z12" s="3">
        <f t="shared" si="5"/>
        <v>2000.6</v>
      </c>
      <c r="AA12" s="3">
        <f t="shared" si="6"/>
        <v>1556.0222222222224</v>
      </c>
      <c r="AB12" s="3">
        <f t="shared" si="7"/>
        <v>552.19275027672506</v>
      </c>
    </row>
    <row r="13" spans="1:28" x14ac:dyDescent="0.35">
      <c r="B13" s="1" t="s">
        <v>44</v>
      </c>
      <c r="C13" s="1" t="s">
        <v>45</v>
      </c>
      <c r="D13" s="3">
        <v>342475.098</v>
      </c>
      <c r="E13" s="4">
        <f t="shared" si="0"/>
        <v>4.2509136905500185E-2</v>
      </c>
      <c r="F13" s="1">
        <v>2102</v>
      </c>
      <c r="G13" s="35">
        <f t="shared" si="3"/>
        <v>1634.8888888888889</v>
      </c>
      <c r="H13" s="4">
        <f t="shared" si="1"/>
        <v>8.7949790794979082E-2</v>
      </c>
      <c r="I13" s="3">
        <f>F13*'Données Refashion France'!$R$12</f>
        <v>23107.493323632512</v>
      </c>
      <c r="J13" s="3">
        <f>G13*'Données Refashion France'!$R$12</f>
        <v>17972.494807269733</v>
      </c>
      <c r="K13" s="3">
        <f t="shared" si="4"/>
        <v>67.472039452142909</v>
      </c>
      <c r="L13" s="3">
        <f>$J13*'Données Refashion France'!$K$12</f>
        <v>2707.5091231203082</v>
      </c>
      <c r="M13" s="3">
        <f>$J13*'Données Refashion France'!$K$13</f>
        <v>616.85515033044476</v>
      </c>
      <c r="N13" s="3">
        <f>$J13*'Données Refashion France'!$K$14</f>
        <v>1230.4490467108587</v>
      </c>
      <c r="O13" s="3">
        <f>$J13*'Données Refashion France'!$K$15</f>
        <v>551.81507760575448</v>
      </c>
      <c r="P13" s="3">
        <f>$J13*'Données Refashion France'!$K$16</f>
        <v>63.248036472956692</v>
      </c>
      <c r="Q13" s="3">
        <f>$J13*'Données Refashion France'!$K$17</f>
        <v>1811.1166434172235</v>
      </c>
      <c r="R13" s="3">
        <f>$J13*'Données Refashion France'!$K$18</f>
        <v>638.28055744992014</v>
      </c>
      <c r="S13" s="3">
        <f>$J13*'Données Refashion France'!$K$19</f>
        <v>543.20880077530376</v>
      </c>
      <c r="T13" s="3">
        <f>$J13*'Données Refashion France'!$K$20</f>
        <v>170.23141731551112</v>
      </c>
      <c r="U13" s="3">
        <f>$J13*'Données Refashion France'!$K$21</f>
        <v>3867.3453307380046</v>
      </c>
      <c r="V13" s="3">
        <f>$J13*'Données Refashion France'!$K$22</f>
        <v>2723.5700722440374</v>
      </c>
      <c r="W13" s="3">
        <f>$J13*'Données Refashion France'!$K$23</f>
        <v>265.95711735719743</v>
      </c>
      <c r="X13" s="3">
        <f>$J13*'Données Refashion France'!$K$24</f>
        <v>606.90911557490915</v>
      </c>
      <c r="Y13" s="3">
        <f>$J13*('Données Refashion France'!$K$25 + 'Données Refashion France'!$K$26)</f>
        <v>2175.9993181573009</v>
      </c>
      <c r="Z13" s="3">
        <f t="shared" si="5"/>
        <v>1471.4</v>
      </c>
      <c r="AA13" s="3">
        <f t="shared" si="6"/>
        <v>1144.4222222222222</v>
      </c>
      <c r="AB13" s="3">
        <f t="shared" si="7"/>
        <v>406.12636846804628</v>
      </c>
    </row>
    <row r="14" spans="1:28" x14ac:dyDescent="0.35">
      <c r="B14" s="1" t="s">
        <v>46</v>
      </c>
      <c r="C14" s="1" t="s">
        <v>47</v>
      </c>
      <c r="D14" s="3">
        <v>210707</v>
      </c>
      <c r="E14" s="4">
        <f t="shared" si="0"/>
        <v>2.6153646680457998E-2</v>
      </c>
      <c r="F14" s="1">
        <v>868</v>
      </c>
      <c r="G14" s="35">
        <f t="shared" si="3"/>
        <v>675.11111111111109</v>
      </c>
      <c r="H14" s="4">
        <f t="shared" si="1"/>
        <v>3.6317991631799162E-2</v>
      </c>
      <c r="I14" s="3">
        <f>F14*'Données Refashion France'!$R$12</f>
        <v>9542.0096122326468</v>
      </c>
      <c r="J14" s="3">
        <f>G14*'Données Refashion France'!$R$12</f>
        <v>7421.5630317365021</v>
      </c>
      <c r="K14" s="3">
        <f t="shared" si="4"/>
        <v>45.285679223911153</v>
      </c>
      <c r="L14" s="3">
        <f>$J14*'Données Refashion France'!$K$12</f>
        <v>1118.0389718688998</v>
      </c>
      <c r="M14" s="3">
        <f>$J14*'Données Refashion France'!$K$13</f>
        <v>254.72420099278116</v>
      </c>
      <c r="N14" s="3">
        <f>$J14*'Données Refashion France'!$K$14</f>
        <v>508.10169959325657</v>
      </c>
      <c r="O14" s="3">
        <f>$J14*'Données Refashion France'!$K$15</f>
        <v>227.86654964880822</v>
      </c>
      <c r="P14" s="3">
        <f>$J14*'Données Refashion France'!$K$16</f>
        <v>26.117647791877452</v>
      </c>
      <c r="Q14" s="3">
        <f>$J14*'Données Refashion France'!$K$17</f>
        <v>747.88261012661746</v>
      </c>
      <c r="R14" s="3">
        <f>$J14*'Données Refashion France'!$K$18</f>
        <v>263.57160983184139</v>
      </c>
      <c r="S14" s="3">
        <f>$J14*'Données Refashion France'!$K$19</f>
        <v>224.31267320312256</v>
      </c>
      <c r="T14" s="3">
        <f>$J14*'Données Refashion France'!$K$20</f>
        <v>70.295371184521244</v>
      </c>
      <c r="U14" s="3">
        <f>$J14*'Données Refashion France'!$K$21</f>
        <v>1596.9818016558459</v>
      </c>
      <c r="V14" s="3">
        <f>$J14*'Données Refashion France'!$K$22</f>
        <v>1124.6711811169478</v>
      </c>
      <c r="W14" s="3">
        <f>$J14*'Données Refashion France'!$K$23</f>
        <v>109.82434722457057</v>
      </c>
      <c r="X14" s="3">
        <f>$J14*'Données Refashion France'!$K$24</f>
        <v>250.61708483302624</v>
      </c>
      <c r="Y14" s="3">
        <f>$J14*('Données Refashion France'!$K$25 + 'Données Refashion France'!$K$26)</f>
        <v>898.55728266438484</v>
      </c>
      <c r="Z14" s="3">
        <f t="shared" si="5"/>
        <v>607.6</v>
      </c>
      <c r="AA14" s="3">
        <f t="shared" si="6"/>
        <v>472.57777777777773</v>
      </c>
      <c r="AB14" s="3">
        <f t="shared" si="7"/>
        <v>167.70584578033495</v>
      </c>
    </row>
    <row r="15" spans="1:28" x14ac:dyDescent="0.35">
      <c r="B15" s="1" t="s">
        <v>48</v>
      </c>
      <c r="C15" s="1" t="s">
        <v>49</v>
      </c>
      <c r="D15" s="3">
        <v>124670.71400000001</v>
      </c>
      <c r="E15" s="4">
        <f t="shared" si="0"/>
        <v>1.5474539551872642E-2</v>
      </c>
      <c r="F15" s="1">
        <v>618</v>
      </c>
      <c r="G15" s="35">
        <f t="shared" si="3"/>
        <v>480.66666666666663</v>
      </c>
      <c r="H15" s="4">
        <f t="shared" si="1"/>
        <v>2.5857740585774058E-2</v>
      </c>
      <c r="I15" s="3">
        <f>F15*'Données Refashion France'!$R$12</f>
        <v>6793.7349543315386</v>
      </c>
      <c r="J15" s="3">
        <f>G15*'Données Refashion France'!$R$12</f>
        <v>5284.0160755911957</v>
      </c>
      <c r="K15" s="3">
        <f t="shared" si="4"/>
        <v>54.493431026083144</v>
      </c>
      <c r="L15" s="3">
        <f>$J15*'Données Refashion France'!$K$12</f>
        <v>796.02313895735017</v>
      </c>
      <c r="M15" s="3">
        <f>$J15*'Données Refashion France'!$K$13</f>
        <v>181.35893572988334</v>
      </c>
      <c r="N15" s="3">
        <f>$J15*'Données Refashion France'!$K$14</f>
        <v>361.75904418045224</v>
      </c>
      <c r="O15" s="3">
        <f>$J15*'Données Refashion France'!$K$15</f>
        <v>162.23678304488877</v>
      </c>
      <c r="P15" s="3">
        <f>$J15*'Données Refashion France'!$K$16</f>
        <v>18.595283796521041</v>
      </c>
      <c r="Q15" s="3">
        <f>$J15*'Données Refashion France'!$K$17</f>
        <v>532.47863255558696</v>
      </c>
      <c r="R15" s="3">
        <f>$J15*'Données Refashion France'!$K$18</f>
        <v>187.658127737417</v>
      </c>
      <c r="S15" s="3">
        <f>$J15*'Données Refashion France'!$K$19</f>
        <v>159.70648852480383</v>
      </c>
      <c r="T15" s="3">
        <f>$J15*'Données Refashion France'!$K$20</f>
        <v>50.049008516168342</v>
      </c>
      <c r="U15" s="3">
        <f>$J15*'Données Refashion France'!$K$21</f>
        <v>1137.0216053263971</v>
      </c>
      <c r="V15" s="3">
        <f>$J15*'Données Refashion France'!$K$22</f>
        <v>800.74514968925541</v>
      </c>
      <c r="W15" s="3">
        <f>$J15*'Données Refashion France'!$K$23</f>
        <v>78.192910811963827</v>
      </c>
      <c r="X15" s="3">
        <f>$J15*'Données Refashion France'!$K$24</f>
        <v>178.43474473134816</v>
      </c>
      <c r="Y15" s="3">
        <f>$J15*('Données Refashion France'!$K$25 + 'Données Refashion France'!$K$26)</f>
        <v>639.75622198915869</v>
      </c>
      <c r="Z15" s="3">
        <f t="shared" si="5"/>
        <v>432.6</v>
      </c>
      <c r="AA15" s="3">
        <f t="shared" si="6"/>
        <v>336.46666666666664</v>
      </c>
      <c r="AB15" s="3">
        <f t="shared" si="7"/>
        <v>119.40347084360252</v>
      </c>
    </row>
    <row r="16" spans="1:28" x14ac:dyDescent="0.35">
      <c r="B16" s="1" t="s">
        <v>50</v>
      </c>
      <c r="C16" s="1" t="s">
        <v>51</v>
      </c>
      <c r="D16" s="3">
        <v>245673.40100000001</v>
      </c>
      <c r="E16" s="4">
        <f t="shared" si="0"/>
        <v>3.0493791514000376E-2</v>
      </c>
      <c r="F16" s="1">
        <v>609</v>
      </c>
      <c r="G16" s="35">
        <f t="shared" si="3"/>
        <v>473.66666666666669</v>
      </c>
      <c r="H16" s="4">
        <f t="shared" si="1"/>
        <v>2.5481171548117156E-2</v>
      </c>
      <c r="I16" s="3">
        <f>F16*'Données Refashion France'!$R$12</f>
        <v>6694.7970666470983</v>
      </c>
      <c r="J16" s="3">
        <f>G16*'Données Refashion France'!$R$12</f>
        <v>5207.064385169966</v>
      </c>
      <c r="K16" s="3">
        <f t="shared" si="4"/>
        <v>27.25080142740849</v>
      </c>
      <c r="L16" s="3">
        <f>$J16*'Données Refashion France'!$K$12</f>
        <v>784.43056897253462</v>
      </c>
      <c r="M16" s="3">
        <f>$J16*'Données Refashion France'!$K$13</f>
        <v>178.71778618041907</v>
      </c>
      <c r="N16" s="3">
        <f>$J16*'Données Refashion France'!$K$14</f>
        <v>356.49070858559134</v>
      </c>
      <c r="O16" s="3">
        <f>$J16*'Données Refashion France'!$K$15</f>
        <v>159.87411144714773</v>
      </c>
      <c r="P16" s="3">
        <f>$J16*'Données Refashion France'!$K$16</f>
        <v>18.324478692688213</v>
      </c>
      <c r="Q16" s="3">
        <f>$J16*'Données Refashion France'!$K$17</f>
        <v>524.72408936303009</v>
      </c>
      <c r="R16" s="3">
        <f>$J16*'Données Refashion France'!$K$18</f>
        <v>184.92524238201779</v>
      </c>
      <c r="S16" s="3">
        <f>$J16*'Données Refashion France'!$K$19</f>
        <v>157.3806658763844</v>
      </c>
      <c r="T16" s="3">
        <f>$J16*'Données Refashion France'!$K$20</f>
        <v>49.320139460107654</v>
      </c>
      <c r="U16" s="3">
        <f>$J16*'Données Refashion France'!$K$21</f>
        <v>1120.4630382585372</v>
      </c>
      <c r="V16" s="3">
        <f>$J16*'Données Refashion France'!$K$22</f>
        <v>789.08381255785866</v>
      </c>
      <c r="W16" s="3">
        <f>$J16*'Données Refashion France'!$K$23</f>
        <v>77.054179101110009</v>
      </c>
      <c r="X16" s="3">
        <f>$J16*'Données Refashion France'!$K$24</f>
        <v>175.83618048768778</v>
      </c>
      <c r="Y16" s="3">
        <f>$J16*('Données Refashion France'!$K$25 + 'Données Refashion France'!$K$26)</f>
        <v>630.43938380485076</v>
      </c>
      <c r="Z16" s="3">
        <f t="shared" si="5"/>
        <v>426.3</v>
      </c>
      <c r="AA16" s="3">
        <f t="shared" si="6"/>
        <v>331.56666666666666</v>
      </c>
      <c r="AB16" s="3">
        <f t="shared" si="7"/>
        <v>117.6645853458802</v>
      </c>
    </row>
    <row r="17" spans="2:28" x14ac:dyDescent="0.35">
      <c r="B17" s="1" t="s">
        <v>52</v>
      </c>
      <c r="C17" s="1" t="s">
        <v>53</v>
      </c>
      <c r="D17" s="3">
        <v>280026.489</v>
      </c>
      <c r="E17" s="4">
        <f t="shared" si="0"/>
        <v>3.4757809918394542E-2</v>
      </c>
      <c r="F17" s="1">
        <v>471</v>
      </c>
      <c r="G17" s="35">
        <f t="shared" si="3"/>
        <v>366.33333333333331</v>
      </c>
      <c r="H17" s="4">
        <f t="shared" si="1"/>
        <v>1.9707112970711298E-2</v>
      </c>
      <c r="I17" s="3">
        <f>F17*'Données Refashion France'!$R$12</f>
        <v>5177.7494554856867</v>
      </c>
      <c r="J17" s="3">
        <f>G17*'Données Refashion France'!$R$12</f>
        <v>4027.1384653777563</v>
      </c>
      <c r="K17" s="3">
        <f t="shared" si="4"/>
        <v>18.490213100824494</v>
      </c>
      <c r="L17" s="3">
        <f>$J17*'Données Refashion France'!$K$12</f>
        <v>606.67782920535922</v>
      </c>
      <c r="M17" s="3">
        <f>$J17*'Données Refashion France'!$K$13</f>
        <v>138.22015975529945</v>
      </c>
      <c r="N17" s="3">
        <f>$J17*'Données Refashion France'!$K$14</f>
        <v>275.70956279772332</v>
      </c>
      <c r="O17" s="3">
        <f>$J17*'Données Refashion France'!$K$15</f>
        <v>123.64648028178418</v>
      </c>
      <c r="P17" s="3">
        <f>$J17*'Données Refashion France'!$K$16</f>
        <v>14.172133767251474</v>
      </c>
      <c r="Q17" s="3">
        <f>$J17*'Données Refashion France'!$K$17</f>
        <v>405.82109374382122</v>
      </c>
      <c r="R17" s="3">
        <f>$J17*'Données Refashion France'!$K$18</f>
        <v>143.02100026589551</v>
      </c>
      <c r="S17" s="3">
        <f>$J17*'Données Refashion France'!$K$19</f>
        <v>121.71805193395244</v>
      </c>
      <c r="T17" s="3">
        <f>$J17*'Données Refashion France'!$K$20</f>
        <v>38.144147267176848</v>
      </c>
      <c r="U17" s="3">
        <f>$J17*'Données Refashion France'!$K$21</f>
        <v>866.56500988468133</v>
      </c>
      <c r="V17" s="3">
        <f>$J17*'Données Refashion France'!$K$22</f>
        <v>610.27664320977237</v>
      </c>
      <c r="W17" s="3">
        <f>$J17*'Données Refashion France'!$K$23</f>
        <v>59.593626201351086</v>
      </c>
      <c r="X17" s="3">
        <f>$J17*'Données Refashion France'!$K$24</f>
        <v>135.99152875156148</v>
      </c>
      <c r="Y17" s="3">
        <f>$J17*('Données Refashion France'!$K$25 + 'Données Refashion France'!$K$26)</f>
        <v>487.58119831212588</v>
      </c>
      <c r="Z17" s="3">
        <f t="shared" si="5"/>
        <v>329.7</v>
      </c>
      <c r="AA17" s="3">
        <f t="shared" si="6"/>
        <v>256.43333333333334</v>
      </c>
      <c r="AB17" s="3">
        <f t="shared" si="7"/>
        <v>91.001674380803877</v>
      </c>
    </row>
    <row r="18" spans="2:28" x14ac:dyDescent="0.35">
      <c r="B18" s="1" t="s">
        <v>54</v>
      </c>
      <c r="C18" s="1" t="s">
        <v>55</v>
      </c>
      <c r="D18" s="3">
        <v>170426.51199999999</v>
      </c>
      <c r="E18" s="4">
        <f t="shared" si="0"/>
        <v>2.1153899869633352E-2</v>
      </c>
      <c r="F18" s="1">
        <v>406</v>
      </c>
      <c r="G18" s="35">
        <f t="shared" si="3"/>
        <v>315.77777777777777</v>
      </c>
      <c r="H18" s="4">
        <f t="shared" si="1"/>
        <v>1.698744769874477E-2</v>
      </c>
      <c r="I18" s="3">
        <f>F18*'Données Refashion France'!$R$12</f>
        <v>4463.1980444313986</v>
      </c>
      <c r="J18" s="3">
        <f>G18*'Données Refashion France'!$R$12</f>
        <v>3471.3762567799768</v>
      </c>
      <c r="K18" s="3">
        <f t="shared" si="4"/>
        <v>26.188402215445201</v>
      </c>
      <c r="L18" s="3">
        <f>$J18*'Données Refashion France'!$K$12</f>
        <v>522.95371264835637</v>
      </c>
      <c r="M18" s="3">
        <f>$J18*'Données Refashion France'!$K$13</f>
        <v>119.14519078694603</v>
      </c>
      <c r="N18" s="3">
        <f>$J18*'Données Refashion France'!$K$14</f>
        <v>237.6604723903942</v>
      </c>
      <c r="O18" s="3">
        <f>$J18*'Données Refashion France'!$K$15</f>
        <v>106.58274096476514</v>
      </c>
      <c r="P18" s="3">
        <f>$J18*'Données Refashion France'!$K$16</f>
        <v>12.216319128458808</v>
      </c>
      <c r="Q18" s="3">
        <f>$J18*'Données Refashion France'!$K$17</f>
        <v>349.81605957535328</v>
      </c>
      <c r="R18" s="3">
        <f>$J18*'Données Refashion France'!$K$18</f>
        <v>123.28349492134517</v>
      </c>
      <c r="S18" s="3">
        <f>$J18*'Données Refashion France'!$K$19</f>
        <v>104.92044391758958</v>
      </c>
      <c r="T18" s="3">
        <f>$J18*'Données Refashion France'!$K$20</f>
        <v>32.880092973405098</v>
      </c>
      <c r="U18" s="3">
        <f>$J18*'Données Refashion France'!$K$21</f>
        <v>746.97535883902469</v>
      </c>
      <c r="V18" s="3">
        <f>$J18*'Données Refashion France'!$K$22</f>
        <v>526.05587503857237</v>
      </c>
      <c r="W18" s="3">
        <f>$J18*'Données Refashion France'!$K$23</f>
        <v>51.369452734073334</v>
      </c>
      <c r="X18" s="3">
        <f>$J18*'Données Refashion France'!$K$24</f>
        <v>117.22412032512517</v>
      </c>
      <c r="Y18" s="3">
        <f>$J18*('Données Refashion France'!$K$25 + 'Données Refashion France'!$K$26)</f>
        <v>420.29292253656712</v>
      </c>
      <c r="Z18" s="3">
        <f t="shared" si="5"/>
        <v>284.2</v>
      </c>
      <c r="AA18" s="3">
        <f t="shared" si="6"/>
        <v>221.04444444444445</v>
      </c>
      <c r="AB18" s="3">
        <f t="shared" si="7"/>
        <v>78.44305689725347</v>
      </c>
    </row>
    <row r="19" spans="2:28" x14ac:dyDescent="0.35">
      <c r="B19" s="1" t="s">
        <v>56</v>
      </c>
      <c r="C19" s="1" t="s">
        <v>57</v>
      </c>
      <c r="D19" s="3">
        <v>145675.42000000001</v>
      </c>
      <c r="E19" s="4">
        <f t="shared" si="0"/>
        <v>1.8081712827325742E-2</v>
      </c>
      <c r="F19" s="1">
        <v>392</v>
      </c>
      <c r="G19" s="35">
        <f t="shared" si="3"/>
        <v>304.88888888888886</v>
      </c>
      <c r="H19" s="4">
        <f t="shared" si="1"/>
        <v>1.6401673640167366E-2</v>
      </c>
      <c r="I19" s="3">
        <f>F19*'Données Refashion France'!$R$12</f>
        <v>4309.2946635889366</v>
      </c>
      <c r="J19" s="3">
        <f>G19*'Données Refashion France'!$R$12</f>
        <v>3351.6736272358394</v>
      </c>
      <c r="K19" s="3">
        <f t="shared" si="4"/>
        <v>29.58148096356226</v>
      </c>
      <c r="L19" s="3">
        <f>$J19*'Données Refashion France'!$K$12</f>
        <v>504.92082600530949</v>
      </c>
      <c r="M19" s="3">
        <f>$J19*'Données Refashion France'!$K$13</f>
        <v>115.03673593222373</v>
      </c>
      <c r="N19" s="3">
        <f>$J19*'Données Refashion France'!$K$14</f>
        <v>229.46528368727712</v>
      </c>
      <c r="O19" s="3">
        <f>$J19*'Données Refashion France'!$K$15</f>
        <v>102.90747403494564</v>
      </c>
      <c r="P19" s="3">
        <f>$J19*'Données Refashion France'!$K$16</f>
        <v>11.795066744718849</v>
      </c>
      <c r="Q19" s="3">
        <f>$J19*'Données Refashion France'!$K$17</f>
        <v>337.75343683137555</v>
      </c>
      <c r="R19" s="3">
        <f>$J19*'Données Refashion France'!$K$18</f>
        <v>119.0323399240574</v>
      </c>
      <c r="S19" s="3">
        <f>$J19*'Données Refashion France'!$K$19</f>
        <v>101.30249757560372</v>
      </c>
      <c r="T19" s="3">
        <f>$J19*'Données Refashion France'!$K$20</f>
        <v>31.746296663977329</v>
      </c>
      <c r="U19" s="3">
        <f>$J19*'Données Refashion France'!$K$21</f>
        <v>721.21758784457541</v>
      </c>
      <c r="V19" s="3">
        <f>$J19*'Données Refashion France'!$K$22</f>
        <v>507.91601727862155</v>
      </c>
      <c r="W19" s="3">
        <f>$J19*'Données Refashion France'!$K$23</f>
        <v>49.598092294967351</v>
      </c>
      <c r="X19" s="3">
        <f>$J19*'Données Refashion France'!$K$24</f>
        <v>113.1819092794312</v>
      </c>
      <c r="Y19" s="3">
        <f>$J19*('Données Refashion France'!$K$25 + 'Données Refashion France'!$K$26)</f>
        <v>405.80006313875441</v>
      </c>
      <c r="Z19" s="3">
        <f t="shared" si="5"/>
        <v>274.39999999999998</v>
      </c>
      <c r="AA19" s="3">
        <f t="shared" si="6"/>
        <v>213.42222222222219</v>
      </c>
      <c r="AB19" s="3">
        <f t="shared" si="7"/>
        <v>75.738123900796438</v>
      </c>
    </row>
    <row r="20" spans="2:28" x14ac:dyDescent="0.35">
      <c r="B20" s="1" t="s">
        <v>58</v>
      </c>
      <c r="C20" s="1" t="s">
        <v>59</v>
      </c>
      <c r="D20" s="3">
        <v>129171.11900000001</v>
      </c>
      <c r="E20" s="4">
        <f t="shared" si="0"/>
        <v>1.6033144639928408E-2</v>
      </c>
      <c r="F20" s="1">
        <v>359</v>
      </c>
      <c r="G20" s="35">
        <f t="shared" si="3"/>
        <v>279.22222222222223</v>
      </c>
      <c r="H20" s="4">
        <f t="shared" si="1"/>
        <v>1.502092050209205E-2</v>
      </c>
      <c r="I20" s="3">
        <f>F20*'Données Refashion France'!$R$12</f>
        <v>3946.5224087459906</v>
      </c>
      <c r="J20" s="3">
        <f>G20*'Données Refashion France'!$R$12</f>
        <v>3069.5174290246596</v>
      </c>
      <c r="K20" s="3">
        <f t="shared" si="4"/>
        <v>30.552668733526964</v>
      </c>
      <c r="L20" s="3">
        <f>$J20*'Données Refashion France'!$K$12</f>
        <v>462.41473606098509</v>
      </c>
      <c r="M20" s="3">
        <f>$J20*'Données Refashion France'!$K$13</f>
        <v>105.35252091752125</v>
      </c>
      <c r="N20" s="3">
        <f>$J20*'Données Refashion France'!$K$14</f>
        <v>210.148053172787</v>
      </c>
      <c r="O20" s="3">
        <f>$J20*'Données Refashion France'!$K$15</f>
        <v>94.244344843228291</v>
      </c>
      <c r="P20" s="3">
        <f>$J20*'Données Refashion France'!$K$16</f>
        <v>10.802114697331804</v>
      </c>
      <c r="Q20" s="3">
        <f>$J20*'Données Refashion France'!$K$17</f>
        <v>309.32011179199964</v>
      </c>
      <c r="R20" s="3">
        <f>$J20*'Données Refashion France'!$K$18</f>
        <v>109.01176028759339</v>
      </c>
      <c r="S20" s="3">
        <f>$J20*'Données Refashion France'!$K$19</f>
        <v>92.774481198065672</v>
      </c>
      <c r="T20" s="3">
        <f>$J20*'Données Refashion France'!$K$20</f>
        <v>29.073776791754753</v>
      </c>
      <c r="U20" s="3">
        <f>$J20*'Données Refashion France'!$K$21</f>
        <v>660.50284192908839</v>
      </c>
      <c r="V20" s="3">
        <f>$J20*'Données Refashion France'!$K$22</f>
        <v>465.15778113016626</v>
      </c>
      <c r="W20" s="3">
        <f>$J20*'Données Refashion France'!$K$23</f>
        <v>45.42274268850327</v>
      </c>
      <c r="X20" s="3">
        <f>$J20*'Données Refashion France'!$K$24</f>
        <v>103.6538403860097</v>
      </c>
      <c r="Y20" s="3">
        <f>$J20*('Données Refashion France'!$K$25 + 'Données Refashion France'!$K$26)</f>
        <v>371.63832312962467</v>
      </c>
      <c r="Z20" s="3">
        <f t="shared" si="5"/>
        <v>251.3</v>
      </c>
      <c r="AA20" s="3">
        <f t="shared" si="6"/>
        <v>195.45555555555555</v>
      </c>
      <c r="AB20" s="3">
        <f t="shared" si="7"/>
        <v>69.362210409147764</v>
      </c>
    </row>
    <row r="21" spans="2:28" x14ac:dyDescent="0.35">
      <c r="B21" s="1" t="s">
        <v>60</v>
      </c>
      <c r="C21" s="1" t="s">
        <v>61</v>
      </c>
      <c r="D21" s="3">
        <v>84400.899000000005</v>
      </c>
      <c r="E21" s="4">
        <f t="shared" si="0"/>
        <v>1.0476117508953291E-2</v>
      </c>
      <c r="F21" s="1">
        <v>342</v>
      </c>
      <c r="G21" s="35">
        <f t="shared" si="3"/>
        <v>266</v>
      </c>
      <c r="H21" s="4">
        <f t="shared" si="1"/>
        <v>1.4309623430962343E-2</v>
      </c>
      <c r="I21" s="3">
        <f>F21*'Données Refashion France'!$R$12</f>
        <v>3759.6397320087153</v>
      </c>
      <c r="J21" s="3">
        <f>G21*'Données Refashion France'!$R$12</f>
        <v>2924.1642360067785</v>
      </c>
      <c r="K21" s="3">
        <f t="shared" si="4"/>
        <v>44.545019976726969</v>
      </c>
      <c r="L21" s="3">
        <f>$J21*'Données Refashion France'!$K$12</f>
        <v>440.51765942299966</v>
      </c>
      <c r="M21" s="3">
        <f>$J21*'Données Refashion France'!$K$13</f>
        <v>100.36368287964419</v>
      </c>
      <c r="N21" s="3">
        <f>$J21*'Données Refashion France'!$K$14</f>
        <v>200.19675260471629</v>
      </c>
      <c r="O21" s="3">
        <f>$J21*'Données Refashion France'!$K$15</f>
        <v>89.781520714161758</v>
      </c>
      <c r="P21" s="3">
        <f>$J21*'Données Refashion France'!$K$16</f>
        <v>10.290593945647567</v>
      </c>
      <c r="Q21" s="3">
        <f>$J21*'Données Refashion France'!$K$17</f>
        <v>294.67264131716956</v>
      </c>
      <c r="R21" s="3">
        <f>$J21*'Données Refashion France'!$K$18</f>
        <v>103.84964350517254</v>
      </c>
      <c r="S21" s="3">
        <f>$J21*'Données Refashion France'!$K$19</f>
        <v>88.381260639939995</v>
      </c>
      <c r="T21" s="3">
        <f>$J21*'Données Refashion France'!$K$20</f>
        <v>27.697024130306755</v>
      </c>
      <c r="U21" s="3">
        <f>$J21*'Données Refashion France'!$K$21</f>
        <v>629.22554857868579</v>
      </c>
      <c r="V21" s="3">
        <f>$J21*'Données Refashion France'!$K$22</f>
        <v>443.13081099308312</v>
      </c>
      <c r="W21" s="3">
        <f>$J21*'Données Refashion France'!$K$23</f>
        <v>43.271805012446009</v>
      </c>
      <c r="X21" s="3">
        <f>$J21*'Données Refashion France'!$K$24</f>
        <v>98.745441259095585</v>
      </c>
      <c r="Y21" s="3">
        <f>$J21*('Données Refashion France'!$K$25 + 'Données Refashion France'!$K$26)</f>
        <v>354.03985100370926</v>
      </c>
      <c r="Z21" s="3">
        <f t="shared" si="5"/>
        <v>239.4</v>
      </c>
      <c r="AA21" s="3">
        <f t="shared" si="6"/>
        <v>186.2</v>
      </c>
      <c r="AB21" s="3">
        <f t="shared" si="7"/>
        <v>66.077648913449949</v>
      </c>
    </row>
    <row r="22" spans="2:28" x14ac:dyDescent="0.35">
      <c r="B22" s="1" t="s">
        <v>62</v>
      </c>
      <c r="C22" s="1" t="s">
        <v>63</v>
      </c>
      <c r="D22" s="3">
        <v>66381.485000000001</v>
      </c>
      <c r="E22" s="4">
        <f t="shared" si="0"/>
        <v>8.2394885068560724E-3</v>
      </c>
      <c r="F22" s="1">
        <v>333</v>
      </c>
      <c r="G22" s="5">
        <f>'Données Refashion France'!C31</f>
        <v>259</v>
      </c>
      <c r="H22" s="4">
        <f t="shared" si="1"/>
        <v>1.3933054393305439E-2</v>
      </c>
      <c r="I22" s="3">
        <f>F22*'Données Refashion France'!$R$12</f>
        <v>3660.7018443242755</v>
      </c>
      <c r="J22" s="3">
        <f>G22*'Données Refashion France'!$R$12</f>
        <v>2847.2125455855476</v>
      </c>
      <c r="K22" s="3">
        <f t="shared" si="4"/>
        <v>55.146428922526745</v>
      </c>
      <c r="L22" s="3">
        <f>$J22*'Données Refashion France'!$K$12</f>
        <v>428.92508943818387</v>
      </c>
      <c r="M22" s="3">
        <f>$J22*'Données Refashion France'!$K$13</f>
        <v>97.722533330179871</v>
      </c>
      <c r="N22" s="3">
        <f>$J22*'Données Refashion France'!$K$14</f>
        <v>194.92841700985534</v>
      </c>
      <c r="O22" s="3">
        <f>$J22*'Données Refashion France'!$K$15</f>
        <v>87.41884911642066</v>
      </c>
      <c r="P22" s="3">
        <f>$J22*'Données Refashion France'!$K$16</f>
        <v>10.019788841814737</v>
      </c>
      <c r="Q22" s="3">
        <f>$J22*'Données Refashion France'!$K$17</f>
        <v>286.91809812461247</v>
      </c>
      <c r="R22" s="3">
        <f>$J22*'Données Refashion France'!$K$18</f>
        <v>101.11675814977326</v>
      </c>
      <c r="S22" s="3">
        <f>$J22*'Données Refashion France'!$K$19</f>
        <v>86.05543799152052</v>
      </c>
      <c r="T22" s="3">
        <f>$J22*'Données Refashion France'!$K$20</f>
        <v>26.968155074246052</v>
      </c>
      <c r="U22" s="3">
        <f>$J22*'Données Refashion France'!$K$21</f>
        <v>612.66698151082562</v>
      </c>
      <c r="V22" s="3">
        <f>$J22*'Données Refashion France'!$K$22</f>
        <v>431.4694738616862</v>
      </c>
      <c r="W22" s="3">
        <f>$J22*'Données Refashion France'!$K$23</f>
        <v>42.133073301592169</v>
      </c>
      <c r="X22" s="3">
        <f>$J22*'Données Refashion France'!$K$24</f>
        <v>96.14687701543518</v>
      </c>
      <c r="Y22" s="3">
        <f>$J22*('Données Refashion France'!$K$25 + 'Données Refashion France'!$K$26)</f>
        <v>344.72301281940111</v>
      </c>
      <c r="Z22" s="3">
        <f t="shared" si="5"/>
        <v>233.1</v>
      </c>
      <c r="AA22" s="3">
        <f t="shared" si="6"/>
        <v>181.3</v>
      </c>
      <c r="AB22" s="3">
        <f t="shared" si="7"/>
        <v>64.338763415727584</v>
      </c>
    </row>
    <row r="23" spans="2:28" x14ac:dyDescent="0.35">
      <c r="B23" s="1" t="s">
        <v>64</v>
      </c>
      <c r="C23" s="1" t="s">
        <v>65</v>
      </c>
      <c r="D23" s="3">
        <v>87169.327999999994</v>
      </c>
      <c r="E23" s="4">
        <f t="shared" si="0"/>
        <v>1.0819744032637522E-2</v>
      </c>
      <c r="F23" s="1">
        <v>294</v>
      </c>
      <c r="G23" s="35">
        <f t="shared" si="3"/>
        <v>228.66666666666666</v>
      </c>
      <c r="H23" s="4">
        <f t="shared" si="1"/>
        <v>1.2301255230125523E-2</v>
      </c>
      <c r="I23" s="3">
        <f>F23*'Données Refashion France'!$R$12</f>
        <v>3231.9709976917025</v>
      </c>
      <c r="J23" s="3">
        <f>G23*'Données Refashion France'!$R$12</f>
        <v>2513.7552204268795</v>
      </c>
      <c r="K23" s="3">
        <f t="shared" si="4"/>
        <v>37.07692914291713</v>
      </c>
      <c r="L23" s="3">
        <f>$J23*'Données Refashion France'!$K$12</f>
        <v>378.69061950398213</v>
      </c>
      <c r="M23" s="3">
        <f>$J23*'Données Refashion France'!$K$13</f>
        <v>86.277551949167801</v>
      </c>
      <c r="N23" s="3">
        <f>$J23*'Données Refashion France'!$K$14</f>
        <v>172.09896276545786</v>
      </c>
      <c r="O23" s="3">
        <f>$J23*'Données Refashion France'!$K$15</f>
        <v>77.18060552620922</v>
      </c>
      <c r="P23" s="3">
        <f>$J23*'Données Refashion France'!$K$16</f>
        <v>8.8463000585391356</v>
      </c>
      <c r="Q23" s="3">
        <f>$J23*'Données Refashion France'!$K$17</f>
        <v>253.31507762353169</v>
      </c>
      <c r="R23" s="3">
        <f>$J23*'Données Refashion France'!$K$18</f>
        <v>89.274254943043047</v>
      </c>
      <c r="S23" s="3">
        <f>$J23*'Données Refashion France'!$K$19</f>
        <v>75.976873181702786</v>
      </c>
      <c r="T23" s="3">
        <f>$J23*'Données Refashion France'!$K$20</f>
        <v>23.809722497983</v>
      </c>
      <c r="U23" s="3">
        <f>$J23*'Données Refashion France'!$K$21</f>
        <v>540.91319088343164</v>
      </c>
      <c r="V23" s="3">
        <f>$J23*'Données Refashion France'!$K$22</f>
        <v>380.93701295896614</v>
      </c>
      <c r="W23" s="3">
        <f>$J23*'Données Refashion France'!$K$23</f>
        <v>37.198569221225512</v>
      </c>
      <c r="X23" s="3">
        <f>$J23*'Données Refashion France'!$K$24</f>
        <v>84.8864319595734</v>
      </c>
      <c r="Y23" s="3">
        <f>$J23*('Données Refashion France'!$K$25 + 'Données Refashion France'!$K$26)</f>
        <v>304.35004735406579</v>
      </c>
      <c r="Z23" s="3">
        <f t="shared" si="5"/>
        <v>205.8</v>
      </c>
      <c r="AA23" s="3">
        <f t="shared" si="6"/>
        <v>160.06666666666666</v>
      </c>
      <c r="AB23" s="3">
        <f t="shared" si="7"/>
        <v>56.803592925597322</v>
      </c>
    </row>
    <row r="24" spans="2:28" x14ac:dyDescent="0.35">
      <c r="B24" s="1" t="s">
        <v>66</v>
      </c>
      <c r="C24" s="1" t="s">
        <v>67</v>
      </c>
      <c r="D24" s="3">
        <v>10445.031000000001</v>
      </c>
      <c r="E24" s="4">
        <f t="shared" si="0"/>
        <v>1.2964716423300171E-3</v>
      </c>
      <c r="F24" s="1">
        <v>284</v>
      </c>
      <c r="G24" s="35">
        <f t="shared" si="3"/>
        <v>220.88888888888889</v>
      </c>
      <c r="H24" s="4">
        <f t="shared" si="1"/>
        <v>1.1882845188284519E-2</v>
      </c>
      <c r="I24" s="3">
        <f>F24*'Données Refashion France'!$R$12</f>
        <v>3122.0400113756582</v>
      </c>
      <c r="J24" s="3">
        <f>G24*'Données Refashion France'!$R$12</f>
        <v>2428.2533421810676</v>
      </c>
      <c r="K24" s="3">
        <f t="shared" si="4"/>
        <v>298.90193828775216</v>
      </c>
      <c r="L24" s="3">
        <f>$J24*'Données Refashion France'!$K$12</f>
        <v>365.80998618752022</v>
      </c>
      <c r="M24" s="3">
        <f>$J24*'Données Refashion France'!$K$13</f>
        <v>83.342941338651912</v>
      </c>
      <c r="N24" s="3">
        <f>$J24*'Données Refashion France'!$K$14</f>
        <v>166.24525654894569</v>
      </c>
      <c r="O24" s="3">
        <f>$J24*'Données Refashion France'!$K$15</f>
        <v>74.555414862052459</v>
      </c>
      <c r="P24" s="3">
        <f>$J24*'Données Refashion France'!$K$16</f>
        <v>8.5454054987248806</v>
      </c>
      <c r="Q24" s="3">
        <f>$J24*'Données Refashion France'!$K$17</f>
        <v>244.69891852069051</v>
      </c>
      <c r="R24" s="3">
        <f>$J24*'Données Refashion France'!$K$18</f>
        <v>86.237715659266087</v>
      </c>
      <c r="S24" s="3">
        <f>$J24*'Données Refashion France'!$K$19</f>
        <v>73.392625794570051</v>
      </c>
      <c r="T24" s="3">
        <f>$J24*'Données Refashion France'!$K$20</f>
        <v>22.999867991248884</v>
      </c>
      <c r="U24" s="3">
        <f>$J24*'Données Refashion France'!$K$21</f>
        <v>522.51478303025374</v>
      </c>
      <c r="V24" s="3">
        <f>$J24*'Données Refashion France'!$K$22</f>
        <v>367.97997170185852</v>
      </c>
      <c r="W24" s="3">
        <f>$J24*'Données Refashion France'!$K$23</f>
        <v>35.933311764721246</v>
      </c>
      <c r="X24" s="3">
        <f>$J24*'Données Refashion France'!$K$24</f>
        <v>81.99913835550629</v>
      </c>
      <c r="Y24" s="3">
        <f>$J24*('Données Refashion France'!$K$25 + 'Données Refashion France'!$K$26)</f>
        <v>293.9980049270568</v>
      </c>
      <c r="Z24" s="3">
        <f t="shared" si="5"/>
        <v>198.8</v>
      </c>
      <c r="AA24" s="3">
        <f t="shared" si="6"/>
        <v>154.62222222222223</v>
      </c>
      <c r="AB24" s="3">
        <f t="shared" si="7"/>
        <v>54.871497928128029</v>
      </c>
    </row>
    <row r="25" spans="2:28" x14ac:dyDescent="0.35">
      <c r="B25" s="1" t="s">
        <v>68</v>
      </c>
      <c r="C25" s="1" t="s">
        <v>69</v>
      </c>
      <c r="D25" s="3">
        <v>59563.764999999999</v>
      </c>
      <c r="E25" s="4">
        <f t="shared" si="0"/>
        <v>7.3932506502765944E-3</v>
      </c>
      <c r="F25" s="1">
        <v>283</v>
      </c>
      <c r="G25" s="35">
        <f t="shared" si="3"/>
        <v>220.11111111111111</v>
      </c>
      <c r="H25" s="4">
        <f t="shared" si="1"/>
        <v>1.1841004184100418E-2</v>
      </c>
      <c r="I25" s="3">
        <f>F25*'Données Refashion France'!$R$12</f>
        <v>3111.0469127440538</v>
      </c>
      <c r="J25" s="3">
        <f>G25*'Données Refashion France'!$R$12</f>
        <v>2419.7031543564863</v>
      </c>
      <c r="K25" s="3">
        <f t="shared" si="4"/>
        <v>52.230528287526049</v>
      </c>
      <c r="L25" s="3">
        <f>$J25*'Données Refashion France'!$K$12</f>
        <v>364.52192285587398</v>
      </c>
      <c r="M25" s="3">
        <f>$J25*'Données Refashion France'!$K$13</f>
        <v>83.04948027760031</v>
      </c>
      <c r="N25" s="3">
        <f>$J25*'Données Refashion France'!$K$14</f>
        <v>165.65988592729448</v>
      </c>
      <c r="O25" s="3">
        <f>$J25*'Données Refashion France'!$K$15</f>
        <v>74.292895795636781</v>
      </c>
      <c r="P25" s="3">
        <f>$J25*'Données Refashion France'!$K$16</f>
        <v>8.5153160427434553</v>
      </c>
      <c r="Q25" s="3">
        <f>$J25*'Données Refashion France'!$K$17</f>
        <v>243.83730261040637</v>
      </c>
      <c r="R25" s="3">
        <f>$J25*'Données Refashion France'!$K$18</f>
        <v>85.934061730888374</v>
      </c>
      <c r="S25" s="3">
        <f>$J25*'Données Refashion France'!$K$19</f>
        <v>73.134201055856778</v>
      </c>
      <c r="T25" s="3">
        <f>$J25*'Données Refashion France'!$K$20</f>
        <v>22.918882540575474</v>
      </c>
      <c r="U25" s="3">
        <f>$J25*'Données Refashion France'!$K$21</f>
        <v>520.67494224493589</v>
      </c>
      <c r="V25" s="3">
        <f>$J25*'Données Refashion France'!$K$22</f>
        <v>366.6842675761477</v>
      </c>
      <c r="W25" s="3">
        <f>$J25*'Données Refashion France'!$K$23</f>
        <v>35.80678601907082</v>
      </c>
      <c r="X25" s="3">
        <f>$J25*'Données Refashion France'!$K$24</f>
        <v>81.71040899509957</v>
      </c>
      <c r="Y25" s="3">
        <f>$J25*('Données Refashion France'!$K$25 + 'Données Refashion France'!$K$26)</f>
        <v>292.9628006843559</v>
      </c>
      <c r="Z25" s="3">
        <f t="shared" si="5"/>
        <v>198.1</v>
      </c>
      <c r="AA25" s="3">
        <f t="shared" si="6"/>
        <v>154.07777777777778</v>
      </c>
      <c r="AB25" s="3">
        <f t="shared" si="7"/>
        <v>54.678288428381101</v>
      </c>
    </row>
    <row r="26" spans="2:28" x14ac:dyDescent="0.35">
      <c r="B26" s="1" t="s">
        <v>70</v>
      </c>
      <c r="C26" s="1" t="s">
        <v>71</v>
      </c>
      <c r="D26" s="3">
        <v>114411.351</v>
      </c>
      <c r="E26" s="4">
        <f t="shared" si="0"/>
        <v>1.4201113633091757E-2</v>
      </c>
      <c r="F26" s="1">
        <v>274</v>
      </c>
      <c r="G26" s="35">
        <f t="shared" si="3"/>
        <v>213.11111111111111</v>
      </c>
      <c r="H26" s="4">
        <f t="shared" si="1"/>
        <v>1.1464435146443514E-2</v>
      </c>
      <c r="I26" s="3">
        <f>F26*'Données Refashion France'!$R$12</f>
        <v>3012.1090250596139</v>
      </c>
      <c r="J26" s="3">
        <f>G26*'Données Refashion France'!$R$12</f>
        <v>2342.7514639352553</v>
      </c>
      <c r="K26" s="3">
        <f t="shared" si="4"/>
        <v>26.327012125393168</v>
      </c>
      <c r="L26" s="3">
        <f>$J26*'Données Refashion France'!$K$12</f>
        <v>352.9293528710582</v>
      </c>
      <c r="M26" s="3">
        <f>$J26*'Données Refashion France'!$K$13</f>
        <v>80.408330728135994</v>
      </c>
      <c r="N26" s="3">
        <f>$J26*'Données Refashion France'!$K$14</f>
        <v>160.39155033243352</v>
      </c>
      <c r="O26" s="3">
        <f>$J26*'Données Refashion France'!$K$15</f>
        <v>71.930224197895683</v>
      </c>
      <c r="P26" s="3">
        <f>$J26*'Données Refashion France'!$K$16</f>
        <v>8.2445109389106239</v>
      </c>
      <c r="Q26" s="3">
        <f>$J26*'Données Refashion France'!$K$17</f>
        <v>236.08275941784927</v>
      </c>
      <c r="R26" s="3">
        <f>$J26*'Données Refashion France'!$K$18</f>
        <v>83.201176375489098</v>
      </c>
      <c r="S26" s="3">
        <f>$J26*'Données Refashion France'!$K$19</f>
        <v>70.808378407437303</v>
      </c>
      <c r="T26" s="3">
        <f>$J26*'Données Refashion France'!$K$20</f>
        <v>22.190013484514768</v>
      </c>
      <c r="U26" s="3">
        <f>$J26*'Données Refashion France'!$K$21</f>
        <v>504.11637517707572</v>
      </c>
      <c r="V26" s="3">
        <f>$J26*'Données Refashion France'!$K$22</f>
        <v>355.02293044475078</v>
      </c>
      <c r="W26" s="3">
        <f>$J26*'Données Refashion France'!$K$23</f>
        <v>34.668054308216981</v>
      </c>
      <c r="X26" s="3">
        <f>$J26*'Données Refashion France'!$K$24</f>
        <v>79.111844751439151</v>
      </c>
      <c r="Y26" s="3">
        <f>$J26*('Données Refashion France'!$K$25 + 'Données Refashion France'!$K$26)</f>
        <v>283.64596250004774</v>
      </c>
      <c r="Z26" s="3">
        <f t="shared" si="5"/>
        <v>191.8</v>
      </c>
      <c r="AA26" s="3">
        <f t="shared" si="6"/>
        <v>149.17777777777778</v>
      </c>
      <c r="AB26" s="3">
        <f t="shared" si="7"/>
        <v>52.939402930658737</v>
      </c>
    </row>
    <row r="27" spans="2:28" x14ac:dyDescent="0.35">
      <c r="B27" s="1" t="s">
        <v>72</v>
      </c>
      <c r="C27" s="1" t="s">
        <v>73</v>
      </c>
      <c r="D27" s="3">
        <v>47907.343999999997</v>
      </c>
      <c r="E27" s="4">
        <f t="shared" si="0"/>
        <v>5.9464172921410265E-3</v>
      </c>
      <c r="F27" s="1">
        <v>251</v>
      </c>
      <c r="G27" s="35">
        <f t="shared" si="3"/>
        <v>195.22222222222223</v>
      </c>
      <c r="H27" s="4">
        <f t="shared" si="1"/>
        <v>1.0502092050209204E-2</v>
      </c>
      <c r="I27" s="3">
        <f>F27*'Données Refashion France'!$R$12</f>
        <v>2759.2677565327122</v>
      </c>
      <c r="J27" s="3">
        <f>G27*'Données Refashion France'!$R$12</f>
        <v>2146.0971439698874</v>
      </c>
      <c r="K27" s="3">
        <f t="shared" si="4"/>
        <v>57.595924260228493</v>
      </c>
      <c r="L27" s="3">
        <f>$J27*'Données Refashion France'!$K$12</f>
        <v>323.30389624319571</v>
      </c>
      <c r="M27" s="3">
        <f>$J27*'Données Refashion France'!$K$13</f>
        <v>73.658726323949395</v>
      </c>
      <c r="N27" s="3">
        <f>$J27*'Données Refashion France'!$K$14</f>
        <v>146.92802603445554</v>
      </c>
      <c r="O27" s="3">
        <f>$J27*'Données Refashion France'!$K$15</f>
        <v>65.892285670335099</v>
      </c>
      <c r="P27" s="3">
        <f>$J27*'Données Refashion France'!$K$16</f>
        <v>7.5524534513378354</v>
      </c>
      <c r="Q27" s="3">
        <f>$J27*'Données Refashion France'!$K$17</f>
        <v>216.26559348131451</v>
      </c>
      <c r="R27" s="3">
        <f>$J27*'Données Refashion France'!$K$18</f>
        <v>76.217136022802066</v>
      </c>
      <c r="S27" s="3">
        <f>$J27*'Données Refashion France'!$K$19</f>
        <v>64.864609417031986</v>
      </c>
      <c r="T27" s="3">
        <f>$J27*'Données Refashion France'!$K$20</f>
        <v>20.327348119026304</v>
      </c>
      <c r="U27" s="3">
        <f>$J27*'Données Refashion France'!$K$21</f>
        <v>461.8000371147665</v>
      </c>
      <c r="V27" s="3">
        <f>$J27*'Données Refashion France'!$K$22</f>
        <v>325.22173555340316</v>
      </c>
      <c r="W27" s="3">
        <f>$J27*'Données Refashion France'!$K$23</f>
        <v>31.757962158257161</v>
      </c>
      <c r="X27" s="3">
        <f>$J27*'Données Refashion France'!$K$24</f>
        <v>72.471069462084785</v>
      </c>
      <c r="Y27" s="3">
        <f>$J27*('Données Refashion France'!$K$25 + 'Données Refashion France'!$K$26)</f>
        <v>259.836264917927</v>
      </c>
      <c r="Z27" s="3">
        <f t="shared" si="5"/>
        <v>175.7</v>
      </c>
      <c r="AA27" s="3">
        <f t="shared" si="6"/>
        <v>136.65555555555557</v>
      </c>
      <c r="AB27" s="3">
        <f t="shared" si="7"/>
        <v>48.495584436479355</v>
      </c>
    </row>
    <row r="28" spans="2:28" x14ac:dyDescent="0.35">
      <c r="B28" s="1" t="s">
        <v>74</v>
      </c>
      <c r="C28" s="1" t="s">
        <v>75</v>
      </c>
      <c r="D28" s="3">
        <v>225494.74900000001</v>
      </c>
      <c r="E28" s="4">
        <f t="shared" si="0"/>
        <v>2.7989150781153733E-2</v>
      </c>
      <c r="F28" s="1">
        <v>222</v>
      </c>
      <c r="G28" s="35">
        <f t="shared" si="3"/>
        <v>172.66666666666666</v>
      </c>
      <c r="H28" s="4">
        <f t="shared" si="1"/>
        <v>9.2887029288702926E-3</v>
      </c>
      <c r="I28" s="3">
        <f>F28*'Données Refashion France'!$R$12</f>
        <v>2440.4678962161838</v>
      </c>
      <c r="J28" s="3">
        <f>G28*'Données Refashion France'!$R$12</f>
        <v>1898.1416970570317</v>
      </c>
      <c r="K28" s="3">
        <f t="shared" si="4"/>
        <v>10.822726059204969</v>
      </c>
      <c r="L28" s="3">
        <f>$J28*'Données Refashion France'!$K$12</f>
        <v>285.95005962545594</v>
      </c>
      <c r="M28" s="3">
        <f>$J28*'Données Refashion France'!$K$13</f>
        <v>65.148355553453243</v>
      </c>
      <c r="N28" s="3">
        <f>$J28*'Données Refashion France'!$K$14</f>
        <v>129.95227800657022</v>
      </c>
      <c r="O28" s="3">
        <f>$J28*'Données Refashion France'!$K$15</f>
        <v>58.279232744280442</v>
      </c>
      <c r="P28" s="3">
        <f>$J28*'Données Refashion France'!$K$16</f>
        <v>6.6798592278764914</v>
      </c>
      <c r="Q28" s="3">
        <f>$J28*'Données Refashion France'!$K$17</f>
        <v>191.27873208307497</v>
      </c>
      <c r="R28" s="3">
        <f>$J28*'Données Refashion France'!$K$18</f>
        <v>67.411172099848841</v>
      </c>
      <c r="S28" s="3">
        <f>$J28*'Données Refashion France'!$K$19</f>
        <v>57.370291994347014</v>
      </c>
      <c r="T28" s="3">
        <f>$J28*'Données Refashion France'!$K$20</f>
        <v>17.978770049497367</v>
      </c>
      <c r="U28" s="3">
        <f>$J28*'Données Refashion France'!$K$21</f>
        <v>408.44465434055041</v>
      </c>
      <c r="V28" s="3">
        <f>$J28*'Données Refashion France'!$K$22</f>
        <v>287.64631590779084</v>
      </c>
      <c r="W28" s="3">
        <f>$J28*'Données Refashion France'!$K$23</f>
        <v>28.08871553439478</v>
      </c>
      <c r="X28" s="3">
        <f>$J28*'Données Refashion France'!$K$24</f>
        <v>64.097918010290115</v>
      </c>
      <c r="Y28" s="3">
        <f>$J28*('Données Refashion France'!$K$25 + 'Données Refashion France'!$K$26)</f>
        <v>229.81534187960074</v>
      </c>
      <c r="Z28" s="3">
        <f t="shared" si="5"/>
        <v>155.4</v>
      </c>
      <c r="AA28" s="3">
        <f t="shared" si="6"/>
        <v>120.86666666666666</v>
      </c>
      <c r="AB28" s="3">
        <f t="shared" si="7"/>
        <v>42.892508943818392</v>
      </c>
    </row>
    <row r="29" spans="2:28" x14ac:dyDescent="0.35">
      <c r="B29" s="1" t="s">
        <v>76</v>
      </c>
      <c r="C29" s="1" t="s">
        <v>77</v>
      </c>
      <c r="D29" s="3">
        <v>19603.239000000001</v>
      </c>
      <c r="E29" s="4">
        <f t="shared" si="0"/>
        <v>2.4332185764999494E-3</v>
      </c>
      <c r="F29" s="1">
        <v>221</v>
      </c>
      <c r="G29" s="35">
        <f t="shared" si="3"/>
        <v>171.88888888888889</v>
      </c>
      <c r="H29" s="4">
        <f t="shared" si="1"/>
        <v>9.2468619246861925E-3</v>
      </c>
      <c r="I29" s="3">
        <f>F29*'Données Refashion France'!$R$12</f>
        <v>2429.4747975845794</v>
      </c>
      <c r="J29" s="3">
        <f>G29*'Données Refashion France'!$R$12</f>
        <v>1889.5915092324506</v>
      </c>
      <c r="K29" s="3">
        <f t="shared" si="4"/>
        <v>123.93231534771266</v>
      </c>
      <c r="L29" s="3">
        <f>$J29*'Données Refashion France'!$K$12</f>
        <v>284.66199629380975</v>
      </c>
      <c r="M29" s="3">
        <f>$J29*'Données Refashion France'!$K$13</f>
        <v>64.854894492401655</v>
      </c>
      <c r="N29" s="3">
        <f>$J29*'Données Refashion France'!$K$14</f>
        <v>129.36690738491902</v>
      </c>
      <c r="O29" s="3">
        <f>$J29*'Données Refashion France'!$K$15</f>
        <v>58.016713677864772</v>
      </c>
      <c r="P29" s="3">
        <f>$J29*'Données Refashion France'!$K$16</f>
        <v>6.6497697718950661</v>
      </c>
      <c r="Q29" s="3">
        <f>$J29*'Données Refashion France'!$K$17</f>
        <v>190.41711617279086</v>
      </c>
      <c r="R29" s="3">
        <f>$J29*'Données Refashion France'!$K$18</f>
        <v>67.107518171471142</v>
      </c>
      <c r="S29" s="3">
        <f>$J29*'Données Refashion France'!$K$19</f>
        <v>57.11186725563374</v>
      </c>
      <c r="T29" s="3">
        <f>$J29*'Données Refashion France'!$K$20</f>
        <v>17.897784598823957</v>
      </c>
      <c r="U29" s="3">
        <f>$J29*'Données Refashion France'!$K$21</f>
        <v>406.60481355523268</v>
      </c>
      <c r="V29" s="3">
        <f>$J29*'Données Refashion France'!$K$22</f>
        <v>286.35061178208008</v>
      </c>
      <c r="W29" s="3">
        <f>$J29*'Données Refashion France'!$K$23</f>
        <v>27.962189788744354</v>
      </c>
      <c r="X29" s="3">
        <f>$J29*'Données Refashion France'!$K$24</f>
        <v>63.80918864988341</v>
      </c>
      <c r="Y29" s="3">
        <f>$J29*('Données Refashion France'!$K$25 + 'Données Refashion France'!$K$26)</f>
        <v>228.78013763689984</v>
      </c>
      <c r="Z29" s="3">
        <f t="shared" si="5"/>
        <v>154.69999999999999</v>
      </c>
      <c r="AA29" s="3">
        <f t="shared" si="6"/>
        <v>120.32222222222222</v>
      </c>
      <c r="AB29" s="3">
        <f t="shared" si="7"/>
        <v>42.699299444071464</v>
      </c>
    </row>
    <row r="30" spans="2:28" x14ac:dyDescent="0.35">
      <c r="B30" s="1" t="s">
        <v>78</v>
      </c>
      <c r="C30" s="1" t="s">
        <v>79</v>
      </c>
      <c r="D30" s="3">
        <v>68442.881999999998</v>
      </c>
      <c r="E30" s="4">
        <f t="shared" si="0"/>
        <v>8.4953558905032974E-3</v>
      </c>
      <c r="F30" s="1">
        <v>220</v>
      </c>
      <c r="G30" s="35">
        <f t="shared" si="3"/>
        <v>171.11111111111111</v>
      </c>
      <c r="H30" s="4">
        <f t="shared" si="1"/>
        <v>9.2050209205020925E-3</v>
      </c>
      <c r="I30" s="3">
        <f>F30*'Données Refashion France'!$R$12</f>
        <v>2418.481698952975</v>
      </c>
      <c r="J30" s="3">
        <f>G30*'Données Refashion France'!$R$12</f>
        <v>1881.0413214078692</v>
      </c>
      <c r="K30" s="3">
        <f t="shared" si="4"/>
        <v>35.335766529424852</v>
      </c>
      <c r="L30" s="3">
        <f>$J30*'Données Refashion France'!$K$12</f>
        <v>283.37393296216351</v>
      </c>
      <c r="M30" s="3">
        <f>$J30*'Données Refashion France'!$K$13</f>
        <v>64.561433431350068</v>
      </c>
      <c r="N30" s="3">
        <f>$J30*'Données Refashion France'!$K$14</f>
        <v>128.78153676326778</v>
      </c>
      <c r="O30" s="3">
        <f>$J30*'Données Refashion France'!$K$15</f>
        <v>57.754194611449087</v>
      </c>
      <c r="P30" s="3">
        <f>$J30*'Données Refashion France'!$K$16</f>
        <v>6.6196803159136399</v>
      </c>
      <c r="Q30" s="3">
        <f>$J30*'Données Refashion France'!$K$17</f>
        <v>189.55550026250671</v>
      </c>
      <c r="R30" s="3">
        <f>$J30*'Données Refashion France'!$K$18</f>
        <v>66.803864243093443</v>
      </c>
      <c r="S30" s="3">
        <f>$J30*'Données Refashion France'!$K$19</f>
        <v>56.85344251692046</v>
      </c>
      <c r="T30" s="3">
        <f>$J30*'Données Refashion France'!$K$20</f>
        <v>17.816799148150544</v>
      </c>
      <c r="U30" s="3">
        <f>$J30*'Données Refashion France'!$K$21</f>
        <v>404.76497276991483</v>
      </c>
      <c r="V30" s="3">
        <f>$J30*'Données Refashion France'!$K$22</f>
        <v>285.05490765636927</v>
      </c>
      <c r="W30" s="3">
        <f>$J30*'Données Refashion France'!$K$23</f>
        <v>27.835664043093924</v>
      </c>
      <c r="X30" s="3">
        <f>$J30*'Données Refashion France'!$K$24</f>
        <v>63.520459289476698</v>
      </c>
      <c r="Y30" s="3">
        <f>$J30*('Données Refashion France'!$K$25 + 'Données Refashion France'!$K$26)</f>
        <v>227.74493339419891</v>
      </c>
      <c r="Z30" s="3">
        <f t="shared" si="5"/>
        <v>154</v>
      </c>
      <c r="AA30" s="3">
        <f t="shared" si="6"/>
        <v>119.77777777777777</v>
      </c>
      <c r="AB30" s="3">
        <f t="shared" si="7"/>
        <v>42.506089944324522</v>
      </c>
    </row>
    <row r="31" spans="2:28" x14ac:dyDescent="0.35">
      <c r="B31" s="1" t="s">
        <v>80</v>
      </c>
      <c r="C31" s="1" t="s">
        <v>81</v>
      </c>
      <c r="D31" s="3">
        <v>51759.392</v>
      </c>
      <c r="E31" s="4">
        <f t="shared" si="0"/>
        <v>6.4245461743716358E-3</v>
      </c>
      <c r="F31" s="1">
        <v>219</v>
      </c>
      <c r="G31" s="35">
        <f t="shared" si="3"/>
        <v>170.33333333333334</v>
      </c>
      <c r="H31" s="4">
        <f t="shared" si="1"/>
        <v>9.1631799163179924E-3</v>
      </c>
      <c r="I31" s="3">
        <f>F31*'Données Refashion France'!$R$12</f>
        <v>2407.4886003213705</v>
      </c>
      <c r="J31" s="3">
        <f>G31*'Données Refashion France'!$R$12</f>
        <v>1872.491133583288</v>
      </c>
      <c r="K31" s="3">
        <f t="shared" si="4"/>
        <v>46.513077285014681</v>
      </c>
      <c r="L31" s="3">
        <f>$J31*'Données Refashion France'!$K$12</f>
        <v>282.08586963051732</v>
      </c>
      <c r="M31" s="3">
        <f>$J31*'Données Refashion France'!$K$13</f>
        <v>64.26797237029848</v>
      </c>
      <c r="N31" s="3">
        <f>$J31*'Données Refashion France'!$K$14</f>
        <v>128.19616614161657</v>
      </c>
      <c r="O31" s="3">
        <f>$J31*'Données Refashion France'!$K$15</f>
        <v>57.491675545033409</v>
      </c>
      <c r="P31" s="3">
        <f>$J31*'Données Refashion France'!$K$16</f>
        <v>6.5895908599322146</v>
      </c>
      <c r="Q31" s="3">
        <f>$J31*'Données Refashion France'!$K$17</f>
        <v>188.6938843522226</v>
      </c>
      <c r="R31" s="3">
        <f>$J31*'Données Refashion France'!$K$18</f>
        <v>66.500210314715744</v>
      </c>
      <c r="S31" s="3">
        <f>$J31*'Données Refashion France'!$K$19</f>
        <v>56.595017778207186</v>
      </c>
      <c r="T31" s="3">
        <f>$J31*'Données Refashion France'!$K$20</f>
        <v>17.735813697477134</v>
      </c>
      <c r="U31" s="3">
        <f>$J31*'Données Refashion France'!$K$21</f>
        <v>402.92513198459704</v>
      </c>
      <c r="V31" s="3">
        <f>$J31*'Données Refashion France'!$K$22</f>
        <v>283.75920353065851</v>
      </c>
      <c r="W31" s="3">
        <f>$J31*'Données Refashion France'!$K$23</f>
        <v>27.709138297443499</v>
      </c>
      <c r="X31" s="3">
        <f>$J31*'Données Refashion France'!$K$24</f>
        <v>63.231729929069985</v>
      </c>
      <c r="Y31" s="3">
        <f>$J31*('Données Refashion France'!$K$25 + 'Données Refashion France'!$K$26)</f>
        <v>226.70972915149804</v>
      </c>
      <c r="Z31" s="3">
        <f t="shared" si="5"/>
        <v>153.30000000000001</v>
      </c>
      <c r="AA31" s="3">
        <f t="shared" si="6"/>
        <v>119.23333333333335</v>
      </c>
      <c r="AB31" s="3">
        <f t="shared" si="7"/>
        <v>42.312880444577601</v>
      </c>
    </row>
    <row r="32" spans="2:28" x14ac:dyDescent="0.35">
      <c r="B32" s="1" t="s">
        <v>82</v>
      </c>
      <c r="C32" s="1" t="s">
        <v>83</v>
      </c>
      <c r="D32" s="3">
        <v>44590.195</v>
      </c>
      <c r="E32" s="4">
        <f t="shared" si="0"/>
        <v>5.5346818351679102E-3</v>
      </c>
      <c r="F32" s="1">
        <v>191</v>
      </c>
      <c r="G32" s="35">
        <f t="shared" si="3"/>
        <v>148.55555555555554</v>
      </c>
      <c r="H32" s="4">
        <f t="shared" si="1"/>
        <v>7.9916317991631791E-3</v>
      </c>
      <c r="I32" s="3">
        <f>F32*'Données Refashion France'!$R$12</f>
        <v>2099.6818386364462</v>
      </c>
      <c r="J32" s="3">
        <f>G32*'Données Refashion France'!$R$12</f>
        <v>1633.0858744950137</v>
      </c>
      <c r="K32" s="3">
        <f t="shared" si="4"/>
        <v>47.088420192745204</v>
      </c>
      <c r="L32" s="3">
        <f>$J32*'Données Refashion France'!$K$12</f>
        <v>246.02009634442379</v>
      </c>
      <c r="M32" s="3">
        <f>$J32*'Données Refashion France'!$K$13</f>
        <v>56.051062660853923</v>
      </c>
      <c r="N32" s="3">
        <f>$J32*'Données Refashion France'!$K$14</f>
        <v>111.80578873538249</v>
      </c>
      <c r="O32" s="3">
        <f>$J32*'Données Refashion France'!$K$15</f>
        <v>50.141141685394437</v>
      </c>
      <c r="P32" s="3">
        <f>$J32*'Données Refashion France'!$K$16</f>
        <v>5.747086092452296</v>
      </c>
      <c r="Q32" s="3">
        <f>$J32*'Données Refashion France'!$K$17</f>
        <v>164.5686388642672</v>
      </c>
      <c r="R32" s="3">
        <f>$J32*'Données Refashion France'!$K$18</f>
        <v>57.997900320140218</v>
      </c>
      <c r="S32" s="3">
        <f>$J32*'Données Refashion France'!$K$19</f>
        <v>49.359125094235495</v>
      </c>
      <c r="T32" s="3">
        <f>$J32*'Données Refashion France'!$K$20</f>
        <v>15.468221078621609</v>
      </c>
      <c r="U32" s="3">
        <f>$J32*'Données Refashion France'!$K$21</f>
        <v>351.40958999569881</v>
      </c>
      <c r="V32" s="3">
        <f>$J32*'Données Refashion France'!$K$22</f>
        <v>247.47948801075697</v>
      </c>
      <c r="W32" s="3">
        <f>$J32*'Données Refashion France'!$K$23</f>
        <v>24.166417419231543</v>
      </c>
      <c r="X32" s="3">
        <f>$J32*'Données Refashion France'!$K$24</f>
        <v>55.147307837682042</v>
      </c>
      <c r="Y32" s="3">
        <f>$J32*('Données Refashion France'!$K$25 + 'Données Refashion France'!$K$26)</f>
        <v>197.72401035587271</v>
      </c>
      <c r="Z32" s="3">
        <f t="shared" si="5"/>
        <v>133.69999999999999</v>
      </c>
      <c r="AA32" s="3">
        <f t="shared" si="6"/>
        <v>103.98888888888888</v>
      </c>
      <c r="AB32" s="3">
        <f t="shared" si="7"/>
        <v>36.903014451663566</v>
      </c>
    </row>
    <row r="33" spans="2:28" x14ac:dyDescent="0.35">
      <c r="B33" s="1" t="s">
        <v>84</v>
      </c>
      <c r="C33" s="1" t="s">
        <v>85</v>
      </c>
      <c r="D33" s="3">
        <v>71715.661999999997</v>
      </c>
      <c r="E33" s="4">
        <f t="shared" si="0"/>
        <v>8.9015841210930233E-3</v>
      </c>
      <c r="F33" s="1">
        <v>190</v>
      </c>
      <c r="G33" s="35">
        <f t="shared" si="3"/>
        <v>147.77777777777777</v>
      </c>
      <c r="H33" s="4">
        <f t="shared" si="1"/>
        <v>7.9497907949790791E-3</v>
      </c>
      <c r="I33" s="3">
        <f>F33*'Données Refashion France'!$R$12</f>
        <v>2088.6887400048417</v>
      </c>
      <c r="J33" s="3">
        <f>G33*'Données Refashion France'!$R$12</f>
        <v>1624.5356866704324</v>
      </c>
      <c r="K33" s="3">
        <f t="shared" si="4"/>
        <v>29.124582856180592</v>
      </c>
      <c r="L33" s="3">
        <f>$J33*'Données Refashion France'!$K$12</f>
        <v>244.73203301277758</v>
      </c>
      <c r="M33" s="3">
        <f>$J33*'Données Refashion France'!$K$13</f>
        <v>55.757601599802321</v>
      </c>
      <c r="N33" s="3">
        <f>$J33*'Données Refashion France'!$K$14</f>
        <v>111.22041811373127</v>
      </c>
      <c r="O33" s="3">
        <f>$J33*'Données Refashion France'!$K$15</f>
        <v>49.878622618978753</v>
      </c>
      <c r="P33" s="3">
        <f>$J33*'Données Refashion France'!$K$16</f>
        <v>5.7169966364708698</v>
      </c>
      <c r="Q33" s="3">
        <f>$J33*'Données Refashion France'!$K$17</f>
        <v>163.70702295398306</v>
      </c>
      <c r="R33" s="3">
        <f>$J33*'Données Refashion France'!$K$18</f>
        <v>57.694246391762512</v>
      </c>
      <c r="S33" s="3">
        <f>$J33*'Données Refashion France'!$K$19</f>
        <v>49.100700355522214</v>
      </c>
      <c r="T33" s="3">
        <f>$J33*'Données Refashion France'!$K$20</f>
        <v>15.387235627948197</v>
      </c>
      <c r="U33" s="3">
        <f>$J33*'Données Refashion France'!$K$21</f>
        <v>349.56974921038096</v>
      </c>
      <c r="V33" s="3">
        <f>$J33*'Données Refashion France'!$K$22</f>
        <v>246.18378388504615</v>
      </c>
      <c r="W33" s="3">
        <f>$J33*'Données Refashion France'!$K$23</f>
        <v>24.039891673581113</v>
      </c>
      <c r="X33" s="3">
        <f>$J33*'Données Refashion France'!$K$24</f>
        <v>54.858578477275323</v>
      </c>
      <c r="Y33" s="3">
        <f>$J33*('Données Refashion France'!$K$25 + 'Données Refashion France'!$K$26)</f>
        <v>196.68880611317178</v>
      </c>
      <c r="Z33" s="3">
        <f t="shared" si="5"/>
        <v>133</v>
      </c>
      <c r="AA33" s="3">
        <f t="shared" si="6"/>
        <v>103.44444444444443</v>
      </c>
      <c r="AB33" s="3">
        <f t="shared" si="7"/>
        <v>36.709804951916631</v>
      </c>
    </row>
    <row r="34" spans="2:28" x14ac:dyDescent="0.35">
      <c r="B34" s="1" t="s">
        <v>86</v>
      </c>
      <c r="C34" s="1" t="s">
        <v>87</v>
      </c>
      <c r="D34" s="3">
        <v>90102.637000000002</v>
      </c>
      <c r="E34" s="4">
        <f t="shared" si="0"/>
        <v>1.118383600485775E-2</v>
      </c>
      <c r="F34" s="1">
        <v>174</v>
      </c>
      <c r="G34" s="35">
        <f t="shared" si="3"/>
        <v>135.33333333333334</v>
      </c>
      <c r="H34" s="4">
        <f t="shared" si="1"/>
        <v>7.2803347280334732E-3</v>
      </c>
      <c r="I34" s="3">
        <f>F34*'Données Refashion France'!$R$12</f>
        <v>1912.7991618991709</v>
      </c>
      <c r="J34" s="3">
        <f>G34*'Données Refashion France'!$R$12</f>
        <v>1487.7326814771332</v>
      </c>
      <c r="K34" s="3">
        <f t="shared" si="4"/>
        <v>21.229114103499221</v>
      </c>
      <c r="L34" s="3">
        <f>$J34*'Données Refashion France'!$K$12</f>
        <v>224.12301970643847</v>
      </c>
      <c r="M34" s="3">
        <f>$J34*'Données Refashion France'!$K$13</f>
        <v>51.062224622976878</v>
      </c>
      <c r="N34" s="3">
        <f>$J34*'Données Refashion France'!$K$14</f>
        <v>101.85448816731181</v>
      </c>
      <c r="O34" s="3">
        <f>$J34*'Données Refashion France'!$K$15</f>
        <v>45.678317556327919</v>
      </c>
      <c r="P34" s="3">
        <f>$J34*'Données Refashion France'!$K$16</f>
        <v>5.2355653407680611</v>
      </c>
      <c r="Q34" s="3">
        <f>$J34*'Données Refashion France'!$K$17</f>
        <v>149.92116838943716</v>
      </c>
      <c r="R34" s="3">
        <f>$J34*'Données Refashion France'!$K$18</f>
        <v>52.835783537719365</v>
      </c>
      <c r="S34" s="3">
        <f>$J34*'Données Refashion France'!$K$19</f>
        <v>44.965904536109825</v>
      </c>
      <c r="T34" s="3">
        <f>$J34*'Données Refashion France'!$K$20</f>
        <v>14.091468417173614</v>
      </c>
      <c r="U34" s="3">
        <f>$J34*'Données Refashion France'!$K$21</f>
        <v>320.13229664529632</v>
      </c>
      <c r="V34" s="3">
        <f>$J34*'Données Refashion France'!$K$22</f>
        <v>225.45251787367391</v>
      </c>
      <c r="W34" s="3">
        <f>$J34*'Données Refashion France'!$K$23</f>
        <v>22.015479743174289</v>
      </c>
      <c r="X34" s="3">
        <f>$J34*'Données Refashion France'!$K$24</f>
        <v>50.238908710767937</v>
      </c>
      <c r="Y34" s="3">
        <f>$J34*('Données Refashion France'!$K$25 + 'Données Refashion France'!$K$26)</f>
        <v>180.12553822995736</v>
      </c>
      <c r="Z34" s="3">
        <f t="shared" si="5"/>
        <v>121.8</v>
      </c>
      <c r="AA34" s="3">
        <f t="shared" si="6"/>
        <v>94.733333333333348</v>
      </c>
      <c r="AB34" s="3">
        <f t="shared" si="7"/>
        <v>33.618452955965772</v>
      </c>
    </row>
    <row r="35" spans="2:28" x14ac:dyDescent="0.35">
      <c r="B35" s="1" t="s">
        <v>88</v>
      </c>
      <c r="C35" s="1" t="s">
        <v>89</v>
      </c>
      <c r="D35" s="3">
        <v>65657.004000000001</v>
      </c>
      <c r="E35" s="4">
        <f t="shared" si="0"/>
        <v>8.1495635394809741E-3</v>
      </c>
      <c r="F35" s="1">
        <v>155</v>
      </c>
      <c r="G35" s="35">
        <f t="shared" si="3"/>
        <v>120.55555555555556</v>
      </c>
      <c r="H35" s="4">
        <f t="shared" si="1"/>
        <v>6.4853556485355646E-3</v>
      </c>
      <c r="I35" s="3">
        <f>F35*'Données Refashion France'!$R$12</f>
        <v>1703.9302878986869</v>
      </c>
      <c r="J35" s="3">
        <f>G35*'Données Refashion France'!$R$12</f>
        <v>1325.2791128100898</v>
      </c>
      <c r="K35" s="3">
        <f t="shared" si="4"/>
        <v>25.951995736794309</v>
      </c>
      <c r="L35" s="3">
        <f>$J35*'Données Refashion France'!$K$12</f>
        <v>199.64981640516069</v>
      </c>
      <c r="M35" s="3">
        <f>$J35*'Données Refashion France'!$K$13</f>
        <v>45.486464462996643</v>
      </c>
      <c r="N35" s="3">
        <f>$J35*'Données Refashion France'!$K$14</f>
        <v>90.732446355938677</v>
      </c>
      <c r="O35" s="3">
        <f>$J35*'Données Refashion France'!$K$15</f>
        <v>40.690455294430045</v>
      </c>
      <c r="P35" s="3">
        <f>$J35*'Données Refashion France'!$K$16</f>
        <v>4.6638656771209739</v>
      </c>
      <c r="Q35" s="3">
        <f>$J35*'Données Refashion France'!$K$17</f>
        <v>133.55046609403885</v>
      </c>
      <c r="R35" s="3">
        <f>$J35*'Données Refashion France'!$K$18</f>
        <v>47.066358898543108</v>
      </c>
      <c r="S35" s="3">
        <f>$J35*'Données Refashion France'!$K$19</f>
        <v>40.055834500557602</v>
      </c>
      <c r="T35" s="3">
        <f>$J35*'Données Refashion France'!$K$20</f>
        <v>12.552744854378794</v>
      </c>
      <c r="U35" s="3">
        <f>$J35*'Données Refashion France'!$K$21</f>
        <v>285.1753217242582</v>
      </c>
      <c r="V35" s="3">
        <f>$J35*'Données Refashion France'!$K$22</f>
        <v>200.83413948516929</v>
      </c>
      <c r="W35" s="3">
        <f>$J35*'Données Refashion France'!$K$23</f>
        <v>19.611490575816177</v>
      </c>
      <c r="X35" s="3">
        <f>$J35*'Données Refashion France'!$K$24</f>
        <v>44.753050863040407</v>
      </c>
      <c r="Y35" s="3">
        <f>$J35*('Données Refashion France'!$K$25 + 'Données Refashion France'!$K$26)</f>
        <v>160.45665761864018</v>
      </c>
      <c r="Z35" s="3">
        <f t="shared" si="5"/>
        <v>108.5</v>
      </c>
      <c r="AA35" s="3">
        <f t="shared" si="6"/>
        <v>84.388888888888886</v>
      </c>
      <c r="AB35" s="3">
        <f t="shared" si="7"/>
        <v>29.947472460774105</v>
      </c>
    </row>
    <row r="36" spans="2:28" x14ac:dyDescent="0.35">
      <c r="B36" s="1" t="s">
        <v>90</v>
      </c>
      <c r="C36" s="1" t="s">
        <v>91</v>
      </c>
      <c r="D36" s="3">
        <v>100029.091</v>
      </c>
      <c r="E36" s="4">
        <f t="shared" si="0"/>
        <v>1.2415940162317252E-2</v>
      </c>
      <c r="F36" s="1">
        <v>154</v>
      </c>
      <c r="G36" s="35">
        <f t="shared" si="3"/>
        <v>119.77777777777779</v>
      </c>
      <c r="H36" s="4">
        <f t="shared" si="1"/>
        <v>6.4435146443514646E-3</v>
      </c>
      <c r="I36" s="3">
        <f>F36*'Données Refashion France'!$R$12</f>
        <v>1692.9371892670824</v>
      </c>
      <c r="J36" s="3">
        <f>G36*'Données Refashion France'!$R$12</f>
        <v>1316.7289249855087</v>
      </c>
      <c r="K36" s="3">
        <f t="shared" si="4"/>
        <v>16.924448401386378</v>
      </c>
      <c r="L36" s="3">
        <f>$J36*'Données Refashion France'!$K$12</f>
        <v>198.36175307351451</v>
      </c>
      <c r="M36" s="3">
        <f>$J36*'Données Refashion France'!$K$13</f>
        <v>45.193003401945056</v>
      </c>
      <c r="N36" s="3">
        <f>$J36*'Données Refashion France'!$K$14</f>
        <v>90.147075734287469</v>
      </c>
      <c r="O36" s="3">
        <f>$J36*'Données Refashion France'!$K$15</f>
        <v>40.427936228014367</v>
      </c>
      <c r="P36" s="3">
        <f>$J36*'Données Refashion France'!$K$16</f>
        <v>4.6337762211395486</v>
      </c>
      <c r="Q36" s="3">
        <f>$J36*'Données Refashion France'!$K$17</f>
        <v>132.68885018375474</v>
      </c>
      <c r="R36" s="3">
        <f>$J36*'Données Refashion France'!$K$18</f>
        <v>46.762704970165416</v>
      </c>
      <c r="S36" s="3">
        <f>$J36*'Données Refashion France'!$K$19</f>
        <v>39.797409761844328</v>
      </c>
      <c r="T36" s="3">
        <f>$J36*'Données Refashion France'!$K$20</f>
        <v>12.471759403705382</v>
      </c>
      <c r="U36" s="3">
        <f>$J36*'Données Refashion France'!$K$21</f>
        <v>283.33548093894046</v>
      </c>
      <c r="V36" s="3">
        <f>$J36*'Données Refashion France'!$K$22</f>
        <v>199.53843535945853</v>
      </c>
      <c r="W36" s="3">
        <f>$J36*'Données Refashion France'!$K$23</f>
        <v>19.484964830165751</v>
      </c>
      <c r="X36" s="3">
        <f>$J36*'Données Refashion France'!$K$24</f>
        <v>44.464321502633695</v>
      </c>
      <c r="Y36" s="3">
        <f>$J36*('Données Refashion France'!$K$25 + 'Données Refashion France'!$K$26)</f>
        <v>159.42145337593928</v>
      </c>
      <c r="Z36" s="3">
        <f t="shared" si="5"/>
        <v>107.8</v>
      </c>
      <c r="AA36" s="3">
        <f t="shared" si="6"/>
        <v>83.844444444444463</v>
      </c>
      <c r="AB36" s="3">
        <f t="shared" si="7"/>
        <v>29.75426296102718</v>
      </c>
    </row>
    <row r="37" spans="2:28" x14ac:dyDescent="0.35">
      <c r="B37" s="1" t="s">
        <v>92</v>
      </c>
      <c r="C37" s="1" t="s">
        <v>93</v>
      </c>
      <c r="D37" s="3">
        <v>39059.724999999999</v>
      </c>
      <c r="E37" s="4">
        <f t="shared" si="0"/>
        <v>4.8482216873945915E-3</v>
      </c>
      <c r="F37" s="1">
        <v>149</v>
      </c>
      <c r="G37" s="35">
        <f t="shared" si="3"/>
        <v>115.8888888888889</v>
      </c>
      <c r="H37" s="4">
        <f t="shared" si="1"/>
        <v>6.2343096234309626E-3</v>
      </c>
      <c r="I37" s="3">
        <f>F37*'Données Refashion France'!$R$12</f>
        <v>1637.9716961090601</v>
      </c>
      <c r="J37" s="3">
        <f>G37*'Données Refashion France'!$R$12</f>
        <v>1273.9779858626025</v>
      </c>
      <c r="K37" s="3">
        <f t="shared" si="4"/>
        <v>41.935054486662672</v>
      </c>
      <c r="L37" s="3">
        <f>$J37*'Données Refashion France'!$K$12</f>
        <v>191.92143641528349</v>
      </c>
      <c r="M37" s="3">
        <f>$J37*'Données Refashion France'!$K$13</f>
        <v>43.725698096687097</v>
      </c>
      <c r="N37" s="3">
        <f>$J37*'Données Refashion France'!$K$14</f>
        <v>87.220222626031386</v>
      </c>
      <c r="O37" s="3">
        <f>$J37*'Données Refashion France'!$K$15</f>
        <v>39.115340895935979</v>
      </c>
      <c r="P37" s="3">
        <f>$J37*'Données Refashion France'!$K$16</f>
        <v>4.4833289412324202</v>
      </c>
      <c r="Q37" s="3">
        <f>$J37*'Données Refashion France'!$K$17</f>
        <v>128.38077063233411</v>
      </c>
      <c r="R37" s="3">
        <f>$J37*'Données Refashion France'!$K$18</f>
        <v>45.244435328276928</v>
      </c>
      <c r="S37" s="3">
        <f>$J37*'Données Refashion France'!$K$19</f>
        <v>38.505286068277954</v>
      </c>
      <c r="T37" s="3">
        <f>$J37*'Données Refashion France'!$K$20</f>
        <v>12.066832150338325</v>
      </c>
      <c r="U37" s="3">
        <f>$J37*'Données Refashion France'!$K$21</f>
        <v>274.13627701235146</v>
      </c>
      <c r="V37" s="3">
        <f>$J37*'Données Refashion France'!$K$22</f>
        <v>193.05991473090467</v>
      </c>
      <c r="W37" s="3">
        <f>$J37*'Données Refashion France'!$K$23</f>
        <v>18.852336101913615</v>
      </c>
      <c r="X37" s="3">
        <f>$J37*'Données Refashion France'!$K$24</f>
        <v>43.020674700600132</v>
      </c>
      <c r="Y37" s="3">
        <f>$J37*('Données Refashion France'!$K$25 + 'Données Refashion France'!$K$26)</f>
        <v>154.24543216243475</v>
      </c>
      <c r="Z37" s="3">
        <f t="shared" si="5"/>
        <v>104.3</v>
      </c>
      <c r="AA37" s="3">
        <f t="shared" si="6"/>
        <v>81.122222222222234</v>
      </c>
      <c r="AB37" s="3">
        <f t="shared" si="7"/>
        <v>28.788215462292527</v>
      </c>
    </row>
    <row r="38" spans="2:28" x14ac:dyDescent="0.35">
      <c r="B38" s="1" t="s">
        <v>94</v>
      </c>
      <c r="C38" s="1" t="s">
        <v>95</v>
      </c>
      <c r="D38" s="3">
        <v>33467.370999999999</v>
      </c>
      <c r="E38" s="4">
        <f t="shared" si="0"/>
        <v>4.154080293762458E-3</v>
      </c>
      <c r="F38" s="1">
        <v>145</v>
      </c>
      <c r="G38" s="35">
        <f t="shared" si="3"/>
        <v>112.77777777777779</v>
      </c>
      <c r="H38" s="4">
        <f t="shared" si="1"/>
        <v>6.0669456066945607E-3</v>
      </c>
      <c r="I38" s="3">
        <f>F38*'Données Refashion France'!$R$12</f>
        <v>1593.9993015826424</v>
      </c>
      <c r="J38" s="3">
        <f>G38*'Données Refashion France'!$R$12</f>
        <v>1239.7772345642775</v>
      </c>
      <c r="K38" s="3">
        <f t="shared" si="4"/>
        <v>47.628458822852934</v>
      </c>
      <c r="L38" s="3">
        <f>$J38*'Données Refashion France'!$K$12</f>
        <v>186.7691830886987</v>
      </c>
      <c r="M38" s="3">
        <f>$J38*'Données Refashion France'!$K$13</f>
        <v>42.551853852480725</v>
      </c>
      <c r="N38" s="3">
        <f>$J38*'Données Refashion France'!$K$14</f>
        <v>84.878740139426498</v>
      </c>
      <c r="O38" s="3">
        <f>$J38*'Données Refashion France'!$K$15</f>
        <v>38.065264630273262</v>
      </c>
      <c r="P38" s="3">
        <f>$J38*'Données Refashion France'!$K$16</f>
        <v>4.3629711173067172</v>
      </c>
      <c r="Q38" s="3">
        <f>$J38*'Données Refashion France'!$K$17</f>
        <v>124.93430699119762</v>
      </c>
      <c r="R38" s="3">
        <f>$J38*'Données Refashion France'!$K$18</f>
        <v>44.029819614766133</v>
      </c>
      <c r="S38" s="3">
        <f>$J38*'Données Refashion France'!$K$19</f>
        <v>37.471587113424853</v>
      </c>
      <c r="T38" s="3">
        <f>$J38*'Données Refashion France'!$K$20</f>
        <v>11.742890347644677</v>
      </c>
      <c r="U38" s="3">
        <f>$J38*'Données Refashion France'!$K$21</f>
        <v>266.77691387108024</v>
      </c>
      <c r="V38" s="3">
        <f>$J38*'Données Refashion France'!$K$22</f>
        <v>187.87709822806156</v>
      </c>
      <c r="W38" s="3">
        <f>$J38*'Données Refashion France'!$K$23</f>
        <v>18.346233119311904</v>
      </c>
      <c r="X38" s="3">
        <f>$J38*'Données Refashion France'!$K$24</f>
        <v>41.865757258973275</v>
      </c>
      <c r="Y38" s="3">
        <f>$J38*('Données Refashion France'!$K$25 + 'Données Refashion France'!$K$26)</f>
        <v>150.10461519163113</v>
      </c>
      <c r="Z38" s="3">
        <f t="shared" si="5"/>
        <v>101.5</v>
      </c>
      <c r="AA38" s="3">
        <f t="shared" si="6"/>
        <v>78.944444444444457</v>
      </c>
      <c r="AB38" s="3">
        <f t="shared" si="7"/>
        <v>28.015377463304802</v>
      </c>
    </row>
    <row r="39" spans="2:28" x14ac:dyDescent="0.35">
      <c r="B39" s="1" t="s">
        <v>96</v>
      </c>
      <c r="C39" s="1" t="s">
        <v>97</v>
      </c>
      <c r="D39" s="3">
        <v>26320.802</v>
      </c>
      <c r="E39" s="4">
        <f t="shared" si="0"/>
        <v>3.2670246164308364E-3</v>
      </c>
      <c r="F39" s="1">
        <v>144</v>
      </c>
      <c r="G39" s="35">
        <f t="shared" si="3"/>
        <v>112</v>
      </c>
      <c r="H39" s="4">
        <f t="shared" si="1"/>
        <v>6.0251046025104607E-3</v>
      </c>
      <c r="I39" s="3">
        <f>F39*'Données Refashion France'!$R$12</f>
        <v>1583.0062029510379</v>
      </c>
      <c r="J39" s="3">
        <f>G39*'Données Refashion France'!$R$12</f>
        <v>1231.2270467396963</v>
      </c>
      <c r="K39" s="3">
        <f t="shared" si="4"/>
        <v>60.142779955984544</v>
      </c>
      <c r="L39" s="3">
        <f>$J39*'Données Refashion France'!$K$12</f>
        <v>185.48111975705251</v>
      </c>
      <c r="M39" s="3">
        <f>$J39*'Données Refashion France'!$K$13</f>
        <v>42.258392791429138</v>
      </c>
      <c r="N39" s="3">
        <f>$J39*'Données Refashion France'!$K$14</f>
        <v>84.29336951777529</v>
      </c>
      <c r="O39" s="3">
        <f>$J39*'Données Refashion France'!$K$15</f>
        <v>37.802745563857584</v>
      </c>
      <c r="P39" s="3">
        <f>$J39*'Données Refashion France'!$K$16</f>
        <v>4.3328816613252918</v>
      </c>
      <c r="Q39" s="3">
        <f>$J39*'Données Refashion France'!$K$17</f>
        <v>124.0726910809135</v>
      </c>
      <c r="R39" s="3">
        <f>$J39*'Données Refashion France'!$K$18</f>
        <v>43.726165686388441</v>
      </c>
      <c r="S39" s="3">
        <f>$J39*'Données Refashion France'!$K$19</f>
        <v>37.21316237471158</v>
      </c>
      <c r="T39" s="3">
        <f>$J39*'Données Refashion France'!$K$20</f>
        <v>11.661904896971267</v>
      </c>
      <c r="U39" s="3">
        <f>$J39*'Données Refashion France'!$K$21</f>
        <v>264.93707308576245</v>
      </c>
      <c r="V39" s="3">
        <f>$J39*'Données Refashion France'!$K$22</f>
        <v>186.5813941023508</v>
      </c>
      <c r="W39" s="3">
        <f>$J39*'Données Refashion France'!$K$23</f>
        <v>18.219707373661478</v>
      </c>
      <c r="X39" s="3">
        <f>$J39*'Données Refashion France'!$K$24</f>
        <v>41.57702789856657</v>
      </c>
      <c r="Y39" s="3">
        <f>$J39*('Données Refashion France'!$K$25 + 'Données Refashion France'!$K$26)</f>
        <v>149.06941094893023</v>
      </c>
      <c r="Z39" s="3">
        <f t="shared" si="5"/>
        <v>100.8</v>
      </c>
      <c r="AA39" s="3">
        <f t="shared" si="6"/>
        <v>78.400000000000006</v>
      </c>
      <c r="AB39" s="3">
        <f t="shared" si="7"/>
        <v>27.822167963557877</v>
      </c>
    </row>
    <row r="40" spans="2:28" x14ac:dyDescent="0.35">
      <c r="B40" s="1" t="s">
        <v>98</v>
      </c>
      <c r="C40" s="1" t="s">
        <v>99</v>
      </c>
      <c r="D40" s="3">
        <v>45459.023999999998</v>
      </c>
      <c r="E40" s="4">
        <f t="shared" si="0"/>
        <v>5.6425237516288512E-3</v>
      </c>
      <c r="F40" s="1">
        <v>138</v>
      </c>
      <c r="G40" s="35">
        <f t="shared" si="3"/>
        <v>107.33333333333333</v>
      </c>
      <c r="H40" s="4">
        <f t="shared" si="1"/>
        <v>5.7740585774058578E-3</v>
      </c>
      <c r="I40" s="3">
        <f>F40*'Données Refashion France'!$R$12</f>
        <v>1517.0476111614114</v>
      </c>
      <c r="J40" s="3">
        <f>G40*'Données Refashion France'!$R$12</f>
        <v>1179.9259197922088</v>
      </c>
      <c r="K40" s="3">
        <f t="shared" si="4"/>
        <v>33.371759392841589</v>
      </c>
      <c r="L40" s="3">
        <f>$J40*'Données Refashion France'!$K$12</f>
        <v>177.75273976717529</v>
      </c>
      <c r="M40" s="3">
        <f>$J40*'Données Refashion France'!$K$13</f>
        <v>40.497626425119584</v>
      </c>
      <c r="N40" s="3">
        <f>$J40*'Données Refashion France'!$K$14</f>
        <v>80.78114578786797</v>
      </c>
      <c r="O40" s="3">
        <f>$J40*'Données Refashion France'!$K$15</f>
        <v>36.227631165363519</v>
      </c>
      <c r="P40" s="3">
        <f>$J40*'Données Refashion France'!$K$16</f>
        <v>4.1523449254367373</v>
      </c>
      <c r="Q40" s="3">
        <f>$J40*'Données Refashion France'!$K$17</f>
        <v>118.90299561920875</v>
      </c>
      <c r="R40" s="3">
        <f>$J40*'Données Refashion France'!$K$18</f>
        <v>41.904242116122248</v>
      </c>
      <c r="S40" s="3">
        <f>$J40*'Données Refashion France'!$K$19</f>
        <v>35.662613942431925</v>
      </c>
      <c r="T40" s="3">
        <f>$J40*'Données Refashion France'!$K$20</f>
        <v>11.175992192930796</v>
      </c>
      <c r="U40" s="3">
        <f>$J40*'Données Refashion France'!$K$21</f>
        <v>253.89802837385565</v>
      </c>
      <c r="V40" s="3">
        <f>$J40*'Données Refashion France'!$K$22</f>
        <v>178.80716934808615</v>
      </c>
      <c r="W40" s="3">
        <f>$J40*'Données Refashion France'!$K$23</f>
        <v>17.460552899758916</v>
      </c>
      <c r="X40" s="3">
        <f>$J40*'Données Refashion France'!$K$24</f>
        <v>39.844651736126288</v>
      </c>
      <c r="Y40" s="3">
        <f>$J40*('Données Refashion France'!$K$25 + 'Données Refashion France'!$K$26)</f>
        <v>142.85818549272477</v>
      </c>
      <c r="Z40" s="3">
        <f t="shared" si="5"/>
        <v>96.6</v>
      </c>
      <c r="AA40" s="3">
        <f t="shared" si="6"/>
        <v>75.133333333333326</v>
      </c>
      <c r="AB40" s="3">
        <f t="shared" si="7"/>
        <v>26.662910965076293</v>
      </c>
    </row>
    <row r="41" spans="2:28" x14ac:dyDescent="0.35">
      <c r="B41" s="1" t="s">
        <v>100</v>
      </c>
      <c r="C41" s="1" t="s">
        <v>101</v>
      </c>
      <c r="D41" s="3"/>
      <c r="E41" s="4">
        <f t="shared" si="0"/>
        <v>0</v>
      </c>
      <c r="F41" s="1">
        <v>136</v>
      </c>
      <c r="G41" s="35">
        <f t="shared" si="3"/>
        <v>105.77777777777779</v>
      </c>
      <c r="H41" s="4">
        <f t="shared" si="1"/>
        <v>5.6903765690376569E-3</v>
      </c>
      <c r="I41" s="3">
        <f>F41*'Données Refashion France'!$R$12</f>
        <v>1495.0614138982025</v>
      </c>
      <c r="J41" s="3">
        <f>G41*'Données Refashion France'!$R$12</f>
        <v>1162.8255441430465</v>
      </c>
      <c r="K41" s="3" t="e">
        <f t="shared" si="4"/>
        <v>#DIV/0!</v>
      </c>
      <c r="L41" s="3">
        <f>$J41*'Données Refashion France'!$K$12</f>
        <v>175.17661310388291</v>
      </c>
      <c r="M41" s="3">
        <f>$J41*'Données Refashion France'!$K$13</f>
        <v>39.910704303016409</v>
      </c>
      <c r="N41" s="3">
        <f>$J41*'Données Refashion France'!$K$14</f>
        <v>79.610404544565554</v>
      </c>
      <c r="O41" s="3">
        <f>$J41*'Données Refashion France'!$K$15</f>
        <v>35.702593032532164</v>
      </c>
      <c r="P41" s="3">
        <f>$J41*'Données Refashion France'!$K$16</f>
        <v>4.0921660134738866</v>
      </c>
      <c r="Q41" s="3">
        <f>$J41*'Données Refashion France'!$K$17</f>
        <v>117.17976379864052</v>
      </c>
      <c r="R41" s="3">
        <f>$J41*'Données Refashion France'!$K$18</f>
        <v>41.296934259366857</v>
      </c>
      <c r="S41" s="3">
        <f>$J41*'Données Refashion France'!$K$19</f>
        <v>35.145764465005378</v>
      </c>
      <c r="T41" s="3">
        <f>$J41*'Données Refashion France'!$K$20</f>
        <v>11.014021291583974</v>
      </c>
      <c r="U41" s="3">
        <f>$J41*'Données Refashion France'!$K$21</f>
        <v>250.2183468032201</v>
      </c>
      <c r="V41" s="3">
        <f>$J41*'Données Refashion France'!$K$22</f>
        <v>176.21576109666464</v>
      </c>
      <c r="W41" s="3">
        <f>$J41*'Données Refashion France'!$K$23</f>
        <v>17.207501408458064</v>
      </c>
      <c r="X41" s="3">
        <f>$J41*'Données Refashion France'!$K$24</f>
        <v>39.26719301531287</v>
      </c>
      <c r="Y41" s="3">
        <f>$J41*('Données Refashion France'!$K$25 + 'Données Refashion France'!$K$26)</f>
        <v>140.78777700732297</v>
      </c>
      <c r="Z41" s="3">
        <f t="shared" si="5"/>
        <v>95.2</v>
      </c>
      <c r="AA41" s="3">
        <f t="shared" si="6"/>
        <v>74.044444444444451</v>
      </c>
      <c r="AB41" s="3">
        <f t="shared" si="7"/>
        <v>26.276491965582437</v>
      </c>
    </row>
    <row r="42" spans="2:28" x14ac:dyDescent="0.35">
      <c r="B42" s="1" t="s">
        <v>102</v>
      </c>
      <c r="C42" s="1" t="s">
        <v>103</v>
      </c>
      <c r="D42" s="3"/>
      <c r="E42" s="4">
        <f t="shared" si="0"/>
        <v>0</v>
      </c>
      <c r="F42" s="1">
        <v>130</v>
      </c>
      <c r="G42" s="35">
        <f t="shared" si="3"/>
        <v>101.1111111111111</v>
      </c>
      <c r="H42" s="4">
        <f t="shared" si="1"/>
        <v>5.439330543933054E-3</v>
      </c>
      <c r="I42" s="3">
        <f>F42*'Données Refashion France'!$R$12</f>
        <v>1429.102822108576</v>
      </c>
      <c r="J42" s="3">
        <f>G42*'Données Refashion France'!$R$12</f>
        <v>1111.524417195559</v>
      </c>
      <c r="K42" s="3" t="e">
        <f t="shared" si="4"/>
        <v>#DIV/0!</v>
      </c>
      <c r="L42" s="3">
        <f>$J42*'Données Refashion France'!$K$12</f>
        <v>167.44823311400569</v>
      </c>
      <c r="M42" s="3">
        <f>$J42*'Données Refashion France'!$K$13</f>
        <v>38.149937936706856</v>
      </c>
      <c r="N42" s="3">
        <f>$J42*'Données Refashion France'!$K$14</f>
        <v>76.098180814658235</v>
      </c>
      <c r="O42" s="3">
        <f>$J42*'Données Refashion France'!$K$15</f>
        <v>34.127478634038091</v>
      </c>
      <c r="P42" s="3">
        <f>$J42*'Données Refashion France'!$K$16</f>
        <v>3.9116292775853321</v>
      </c>
      <c r="Q42" s="3">
        <f>$J42*'Données Refashion France'!$K$17</f>
        <v>112.01006833693577</v>
      </c>
      <c r="R42" s="3">
        <f>$J42*'Données Refashion France'!$K$18</f>
        <v>39.475010689100664</v>
      </c>
      <c r="S42" s="3">
        <f>$J42*'Données Refashion France'!$K$19</f>
        <v>33.595216032725723</v>
      </c>
      <c r="T42" s="3">
        <f>$J42*'Données Refashion France'!$K$20</f>
        <v>10.528108587543503</v>
      </c>
      <c r="U42" s="3">
        <f>$J42*'Données Refashion France'!$K$21</f>
        <v>239.17930209131328</v>
      </c>
      <c r="V42" s="3">
        <f>$J42*'Données Refashion France'!$K$22</f>
        <v>168.44153634240001</v>
      </c>
      <c r="W42" s="3">
        <f>$J42*'Données Refashion France'!$K$23</f>
        <v>16.448346934555499</v>
      </c>
      <c r="X42" s="3">
        <f>$J42*'Données Refashion France'!$K$24</f>
        <v>37.534816852872588</v>
      </c>
      <c r="Y42" s="3">
        <f>$J42*('Données Refashion France'!$K$25 + 'Données Refashion France'!$K$26)</f>
        <v>134.57655155111752</v>
      </c>
      <c r="Z42" s="3">
        <f t="shared" si="5"/>
        <v>91</v>
      </c>
      <c r="AA42" s="3">
        <f t="shared" si="6"/>
        <v>70.777777777777771</v>
      </c>
      <c r="AB42" s="3">
        <f t="shared" si="7"/>
        <v>25.117234967100853</v>
      </c>
    </row>
    <row r="43" spans="2:28" x14ac:dyDescent="0.35">
      <c r="B43" s="1" t="s">
        <v>104</v>
      </c>
      <c r="C43" s="1" t="s">
        <v>105</v>
      </c>
      <c r="D43" s="3"/>
      <c r="E43" s="4">
        <f t="shared" si="0"/>
        <v>0</v>
      </c>
      <c r="F43" s="1">
        <v>130</v>
      </c>
      <c r="G43" s="35">
        <f t="shared" si="3"/>
        <v>101.1111111111111</v>
      </c>
      <c r="H43" s="4">
        <f t="shared" si="1"/>
        <v>5.439330543933054E-3</v>
      </c>
      <c r="I43" s="3">
        <f>F43*'Données Refashion France'!$R$12</f>
        <v>1429.102822108576</v>
      </c>
      <c r="J43" s="3">
        <f>G43*'Données Refashion France'!$R$12</f>
        <v>1111.524417195559</v>
      </c>
      <c r="K43" s="3" t="e">
        <f t="shared" si="4"/>
        <v>#DIV/0!</v>
      </c>
      <c r="L43" s="3">
        <f>$J43*'Données Refashion France'!$K$12</f>
        <v>167.44823311400569</v>
      </c>
      <c r="M43" s="3">
        <f>$J43*'Données Refashion France'!$K$13</f>
        <v>38.149937936706856</v>
      </c>
      <c r="N43" s="3">
        <f>$J43*'Données Refashion France'!$K$14</f>
        <v>76.098180814658235</v>
      </c>
      <c r="O43" s="3">
        <f>$J43*'Données Refashion France'!$K$15</f>
        <v>34.127478634038091</v>
      </c>
      <c r="P43" s="3">
        <f>$J43*'Données Refashion France'!$K$16</f>
        <v>3.9116292775853321</v>
      </c>
      <c r="Q43" s="3">
        <f>$J43*'Données Refashion France'!$K$17</f>
        <v>112.01006833693577</v>
      </c>
      <c r="R43" s="3">
        <f>$J43*'Données Refashion France'!$K$18</f>
        <v>39.475010689100664</v>
      </c>
      <c r="S43" s="3">
        <f>$J43*'Données Refashion France'!$K$19</f>
        <v>33.595216032725723</v>
      </c>
      <c r="T43" s="3">
        <f>$J43*'Données Refashion France'!$K$20</f>
        <v>10.528108587543503</v>
      </c>
      <c r="U43" s="3">
        <f>$J43*'Données Refashion France'!$K$21</f>
        <v>239.17930209131328</v>
      </c>
      <c r="V43" s="3">
        <f>$J43*'Données Refashion France'!$K$22</f>
        <v>168.44153634240001</v>
      </c>
      <c r="W43" s="3">
        <f>$J43*'Données Refashion France'!$K$23</f>
        <v>16.448346934555499</v>
      </c>
      <c r="X43" s="3">
        <f>$J43*'Données Refashion France'!$K$24</f>
        <v>37.534816852872588</v>
      </c>
      <c r="Y43" s="3">
        <f>$J43*('Données Refashion France'!$K$25 + 'Données Refashion France'!$K$26)</f>
        <v>134.57655155111752</v>
      </c>
      <c r="Z43" s="3">
        <f t="shared" si="5"/>
        <v>91</v>
      </c>
      <c r="AA43" s="3">
        <f t="shared" si="6"/>
        <v>70.777777777777771</v>
      </c>
      <c r="AB43" s="3">
        <f t="shared" si="7"/>
        <v>25.117234967100853</v>
      </c>
    </row>
    <row r="44" spans="2:28" x14ac:dyDescent="0.35">
      <c r="B44" s="1" t="s">
        <v>106</v>
      </c>
      <c r="C44" s="1" t="s">
        <v>107</v>
      </c>
      <c r="D44" s="3"/>
      <c r="E44" s="4">
        <f t="shared" si="0"/>
        <v>0</v>
      </c>
      <c r="F44" s="1">
        <v>119</v>
      </c>
      <c r="G44" s="35">
        <f t="shared" si="3"/>
        <v>92.555555555555557</v>
      </c>
      <c r="H44" s="4">
        <f t="shared" si="1"/>
        <v>4.9790794979079501E-3</v>
      </c>
      <c r="I44" s="3">
        <f>F44*'Données Refashion France'!$R$12</f>
        <v>1308.1787371609273</v>
      </c>
      <c r="J44" s="3">
        <f>G44*'Données Refashion France'!$R$12</f>
        <v>1017.4723511251657</v>
      </c>
      <c r="K44" s="3" t="e">
        <f t="shared" si="4"/>
        <v>#DIV/0!</v>
      </c>
      <c r="L44" s="3">
        <f>$J44*'Données Refashion France'!$K$12</f>
        <v>153.27953646589756</v>
      </c>
      <c r="M44" s="3">
        <f>$J44*'Données Refashion France'!$K$13</f>
        <v>34.921866265139357</v>
      </c>
      <c r="N44" s="3">
        <f>$J44*'Données Refashion France'!$K$14</f>
        <v>69.659103976494862</v>
      </c>
      <c r="O44" s="3">
        <f>$J44*'Données Refashion France'!$K$15</f>
        <v>31.239768903465645</v>
      </c>
      <c r="P44" s="3">
        <f>$J44*'Données Refashion France'!$K$16</f>
        <v>3.5806452617896509</v>
      </c>
      <c r="Q44" s="3">
        <f>$J44*'Données Refashion France'!$K$17</f>
        <v>102.53229332381046</v>
      </c>
      <c r="R44" s="3">
        <f>$J44*'Données Refashion France'!$K$18</f>
        <v>36.134817476945997</v>
      </c>
      <c r="S44" s="3">
        <f>$J44*'Données Refashion France'!$K$19</f>
        <v>30.752543906879705</v>
      </c>
      <c r="T44" s="3">
        <f>$J44*'Données Refashion France'!$K$20</f>
        <v>9.6372686301359778</v>
      </c>
      <c r="U44" s="3">
        <f>$J44*'Données Refashion France'!$K$21</f>
        <v>218.94105345281758</v>
      </c>
      <c r="V44" s="3">
        <f>$J44*'Données Refashion France'!$K$22</f>
        <v>154.18879095958155</v>
      </c>
      <c r="W44" s="3">
        <f>$J44*'Données Refashion France'!$K$23</f>
        <v>15.056563732400805</v>
      </c>
      <c r="X44" s="3">
        <f>$J44*'Données Refashion France'!$K$24</f>
        <v>34.358793888398758</v>
      </c>
      <c r="Y44" s="3">
        <f>$J44*('Données Refashion France'!$K$25 + 'Données Refashion France'!$K$26)</f>
        <v>123.18930488140761</v>
      </c>
      <c r="Z44" s="3">
        <f t="shared" si="5"/>
        <v>83.3</v>
      </c>
      <c r="AA44" s="3">
        <f t="shared" si="6"/>
        <v>64.788888888888891</v>
      </c>
      <c r="AB44" s="3">
        <f t="shared" si="7"/>
        <v>22.991930469884636</v>
      </c>
    </row>
    <row r="45" spans="2:28" x14ac:dyDescent="0.35">
      <c r="B45" s="1" t="s">
        <v>108</v>
      </c>
      <c r="C45" s="1" t="s">
        <v>109</v>
      </c>
      <c r="D45" s="3"/>
      <c r="E45" s="4">
        <f t="shared" si="0"/>
        <v>0</v>
      </c>
      <c r="F45" s="1">
        <v>113</v>
      </c>
      <c r="G45" s="35">
        <f t="shared" si="3"/>
        <v>87.888888888888886</v>
      </c>
      <c r="H45" s="4">
        <f t="shared" si="1"/>
        <v>4.7280334728033472E-3</v>
      </c>
      <c r="I45" s="3">
        <f>F45*'Données Refashion France'!$R$12</f>
        <v>1242.2201453713008</v>
      </c>
      <c r="J45" s="3">
        <f>G45*'Données Refashion France'!$R$12</f>
        <v>966.17122417767825</v>
      </c>
      <c r="K45" s="3" t="e">
        <f t="shared" si="4"/>
        <v>#DIV/0!</v>
      </c>
      <c r="L45" s="3">
        <f>$J45*'Données Refashion France'!$K$12</f>
        <v>145.55115647602037</v>
      </c>
      <c r="M45" s="3">
        <f>$J45*'Données Refashion France'!$K$13</f>
        <v>33.161099898829804</v>
      </c>
      <c r="N45" s="3">
        <f>$J45*'Données Refashion France'!$K$14</f>
        <v>66.146880246587543</v>
      </c>
      <c r="O45" s="3">
        <f>$J45*'Données Refashion France'!$K$15</f>
        <v>29.664654504971576</v>
      </c>
      <c r="P45" s="3">
        <f>$J45*'Données Refashion France'!$K$16</f>
        <v>3.4001085259010968</v>
      </c>
      <c r="Q45" s="3">
        <f>$J45*'Données Refashion France'!$K$17</f>
        <v>97.362597862105716</v>
      </c>
      <c r="R45" s="3">
        <f>$J45*'Données Refashion France'!$K$18</f>
        <v>34.312893906679811</v>
      </c>
      <c r="S45" s="3">
        <f>$J45*'Données Refashion France'!$K$19</f>
        <v>29.201995474600054</v>
      </c>
      <c r="T45" s="3">
        <f>$J45*'Données Refashion France'!$K$20</f>
        <v>9.1513559260955066</v>
      </c>
      <c r="U45" s="3">
        <f>$J45*'Données Refashion France'!$K$21</f>
        <v>207.90200874091079</v>
      </c>
      <c r="V45" s="3">
        <f>$J45*'Données Refashion France'!$K$22</f>
        <v>146.41456620531693</v>
      </c>
      <c r="W45" s="3">
        <f>$J45*'Données Refashion France'!$K$23</f>
        <v>14.297409258498243</v>
      </c>
      <c r="X45" s="3">
        <f>$J45*'Données Refashion France'!$K$24</f>
        <v>32.626417725958483</v>
      </c>
      <c r="Y45" s="3">
        <f>$J45*('Données Refashion France'!$K$25 + 'Données Refashion France'!$K$26)</f>
        <v>116.97807942520217</v>
      </c>
      <c r="Z45" s="3">
        <f t="shared" si="5"/>
        <v>79.099999999999994</v>
      </c>
      <c r="AA45" s="3">
        <f t="shared" si="6"/>
        <v>61.522222222222211</v>
      </c>
      <c r="AB45" s="3">
        <f t="shared" si="7"/>
        <v>21.832673471403055</v>
      </c>
    </row>
    <row r="46" spans="2:28" x14ac:dyDescent="0.35">
      <c r="B46" s="1" t="s">
        <v>110</v>
      </c>
      <c r="C46" s="1" t="s">
        <v>111</v>
      </c>
      <c r="D46" s="3"/>
      <c r="E46" s="4">
        <f t="shared" si="0"/>
        <v>0</v>
      </c>
      <c r="F46" s="1">
        <v>106</v>
      </c>
      <c r="G46" s="35">
        <f t="shared" si="3"/>
        <v>82.444444444444443</v>
      </c>
      <c r="H46" s="4">
        <f t="shared" si="1"/>
        <v>4.4351464435146443E-3</v>
      </c>
      <c r="I46" s="3">
        <f>F46*'Données Refashion France'!$R$12</f>
        <v>1165.2684549500696</v>
      </c>
      <c r="J46" s="3">
        <f>G46*'Données Refashion France'!$R$12</f>
        <v>906.31990940560968</v>
      </c>
      <c r="K46" s="3" t="e">
        <f t="shared" si="4"/>
        <v>#DIV/0!</v>
      </c>
      <c r="L46" s="3">
        <f>$J46*'Données Refashion France'!$K$12</f>
        <v>136.53471315449696</v>
      </c>
      <c r="M46" s="3">
        <f>$J46*'Données Refashion France'!$K$13</f>
        <v>31.106872471468666</v>
      </c>
      <c r="N46" s="3">
        <f>$J46*'Données Refashion France'!$K$14</f>
        <v>62.049285895029023</v>
      </c>
      <c r="O46" s="3">
        <f>$J46*'Données Refashion France'!$K$15</f>
        <v>27.827021040061833</v>
      </c>
      <c r="P46" s="3">
        <f>$J46*'Données Refashion France'!$K$16</f>
        <v>3.1894823340311174</v>
      </c>
      <c r="Q46" s="3">
        <f>$J46*'Données Refashion France'!$K$17</f>
        <v>91.331286490116867</v>
      </c>
      <c r="R46" s="3">
        <f>$J46*'Données Refashion France'!$K$18</f>
        <v>32.187316408035926</v>
      </c>
      <c r="S46" s="3">
        <f>$J46*'Données Refashion France'!$K$19</f>
        <v>27.393022303607129</v>
      </c>
      <c r="T46" s="3">
        <f>$J46*'Données Refashion France'!$K$20</f>
        <v>8.5844577713816257</v>
      </c>
      <c r="U46" s="3">
        <f>$J46*'Données Refashion France'!$K$21</f>
        <v>195.02312324368623</v>
      </c>
      <c r="V46" s="3">
        <f>$J46*'Données Refashion France'!$K$22</f>
        <v>137.34463732534155</v>
      </c>
      <c r="W46" s="3">
        <f>$J46*'Données Refashion France'!$K$23</f>
        <v>13.411729038945253</v>
      </c>
      <c r="X46" s="3">
        <f>$J46*'Données Refashion France'!$K$24</f>
        <v>30.605312203111499</v>
      </c>
      <c r="Y46" s="3">
        <f>$J46*('Données Refashion France'!$K$25 + 'Données Refashion France'!$K$26)</f>
        <v>109.73164972629584</v>
      </c>
      <c r="Z46" s="3">
        <f t="shared" si="5"/>
        <v>74.2</v>
      </c>
      <c r="AA46" s="3">
        <f t="shared" si="6"/>
        <v>57.711111111111116</v>
      </c>
      <c r="AB46" s="3">
        <f t="shared" si="7"/>
        <v>20.480206973174546</v>
      </c>
    </row>
    <row r="47" spans="2:28" x14ac:dyDescent="0.35">
      <c r="B47" s="1" t="s">
        <v>112</v>
      </c>
      <c r="C47" s="1" t="s">
        <v>113</v>
      </c>
      <c r="D47" s="3"/>
      <c r="E47" s="4">
        <f t="shared" si="0"/>
        <v>0</v>
      </c>
      <c r="F47" s="1">
        <v>103</v>
      </c>
      <c r="G47" s="35">
        <f t="shared" si="3"/>
        <v>80.111111111111114</v>
      </c>
      <c r="H47" s="4">
        <f t="shared" si="1"/>
        <v>4.3096234309623433E-3</v>
      </c>
      <c r="I47" s="3">
        <f>F47*'Données Refashion France'!$R$12</f>
        <v>1132.2891590552563</v>
      </c>
      <c r="J47" s="3">
        <f>G47*'Données Refashion France'!$R$12</f>
        <v>880.66934593186613</v>
      </c>
      <c r="K47" s="3" t="e">
        <f t="shared" si="4"/>
        <v>#DIV/0!</v>
      </c>
      <c r="L47" s="3">
        <f>$J47*'Données Refashion France'!$K$12</f>
        <v>132.6705231595584</v>
      </c>
      <c r="M47" s="3">
        <f>$J47*'Données Refashion France'!$K$13</f>
        <v>30.226489288313896</v>
      </c>
      <c r="N47" s="3">
        <f>$J47*'Données Refashion France'!$K$14</f>
        <v>60.293174030075384</v>
      </c>
      <c r="O47" s="3">
        <f>$J47*'Données Refashion France'!$K$15</f>
        <v>27.039463840814804</v>
      </c>
      <c r="P47" s="3">
        <f>$J47*'Données Refashion France'!$K$16</f>
        <v>3.0992139660868405</v>
      </c>
      <c r="Q47" s="3">
        <f>$J47*'Données Refashion France'!$K$17</f>
        <v>88.746438759264521</v>
      </c>
      <c r="R47" s="3">
        <f>$J47*'Données Refashion France'!$K$18</f>
        <v>31.27635462290284</v>
      </c>
      <c r="S47" s="3">
        <f>$J47*'Données Refashion France'!$K$19</f>
        <v>26.617748087467309</v>
      </c>
      <c r="T47" s="3">
        <f>$J47*'Données Refashion France'!$K$20</f>
        <v>8.3415014193613928</v>
      </c>
      <c r="U47" s="3">
        <f>$J47*'Données Refashion France'!$K$21</f>
        <v>189.50360088773289</v>
      </c>
      <c r="V47" s="3">
        <f>$J47*'Données Refashion France'!$K$22</f>
        <v>133.45752494820925</v>
      </c>
      <c r="W47" s="3">
        <f>$J47*'Données Refashion France'!$K$23</f>
        <v>13.032151801993974</v>
      </c>
      <c r="X47" s="3">
        <f>$J47*'Données Refashion France'!$K$24</f>
        <v>29.739124121891365</v>
      </c>
      <c r="Y47" s="3">
        <f>$J47*('Données Refashion France'!$K$25 + 'Données Refashion France'!$K$26)</f>
        <v>106.62603699819314</v>
      </c>
      <c r="Z47" s="3">
        <f t="shared" si="5"/>
        <v>72.099999999999994</v>
      </c>
      <c r="AA47" s="3">
        <f t="shared" si="6"/>
        <v>56.077777777777783</v>
      </c>
      <c r="AB47" s="3">
        <f t="shared" si="7"/>
        <v>19.900578473933763</v>
      </c>
    </row>
    <row r="48" spans="2:28" x14ac:dyDescent="0.35">
      <c r="B48" s="1" t="s">
        <v>114</v>
      </c>
      <c r="C48" s="1" t="s">
        <v>115</v>
      </c>
      <c r="D48" s="3"/>
      <c r="E48" s="4">
        <f t="shared" si="0"/>
        <v>0</v>
      </c>
      <c r="F48" s="1">
        <v>99</v>
      </c>
      <c r="G48" s="35">
        <f t="shared" si="3"/>
        <v>77</v>
      </c>
      <c r="H48" s="4">
        <f t="shared" si="1"/>
        <v>4.1422594142259414E-3</v>
      </c>
      <c r="I48" s="3">
        <f>F48*'Données Refashion France'!$R$12</f>
        <v>1088.3167645288386</v>
      </c>
      <c r="J48" s="3">
        <f>G48*'Données Refashion France'!$R$12</f>
        <v>846.46859463354122</v>
      </c>
      <c r="K48" s="3" t="e">
        <f t="shared" si="4"/>
        <v>#DIV/0!</v>
      </c>
      <c r="L48" s="3">
        <f>$J48*'Données Refashion France'!$K$12</f>
        <v>127.5182698329736</v>
      </c>
      <c r="M48" s="3">
        <f>$J48*'Données Refashion France'!$K$13</f>
        <v>29.052645044107532</v>
      </c>
      <c r="N48" s="3">
        <f>$J48*'Données Refashion France'!$K$14</f>
        <v>57.95169154347051</v>
      </c>
      <c r="O48" s="3">
        <f>$J48*'Données Refashion France'!$K$15</f>
        <v>25.98938757515209</v>
      </c>
      <c r="P48" s="3">
        <f>$J48*'Données Refashion France'!$K$16</f>
        <v>2.9788561421611379</v>
      </c>
      <c r="Q48" s="3">
        <f>$J48*'Données Refashion France'!$K$17</f>
        <v>85.299975118128032</v>
      </c>
      <c r="R48" s="3">
        <f>$J48*'Données Refashion France'!$K$18</f>
        <v>30.061738909392052</v>
      </c>
      <c r="S48" s="3">
        <f>$J48*'Données Refashion France'!$K$19</f>
        <v>25.584049132614211</v>
      </c>
      <c r="T48" s="3">
        <f>$J48*'Données Refashion France'!$K$20</f>
        <v>8.0175596166677465</v>
      </c>
      <c r="U48" s="3">
        <f>$J48*'Données Refashion France'!$K$21</f>
        <v>182.1442377464617</v>
      </c>
      <c r="V48" s="3">
        <f>$J48*'Données Refashion France'!$K$22</f>
        <v>128.27470844536617</v>
      </c>
      <c r="W48" s="3">
        <f>$J48*'Données Refashion France'!$K$23</f>
        <v>12.526048819392267</v>
      </c>
      <c r="X48" s="3">
        <f>$J48*'Données Refashion France'!$K$24</f>
        <v>28.584206680264515</v>
      </c>
      <c r="Y48" s="3">
        <f>$J48*('Données Refashion France'!$K$25 + 'Données Refashion France'!$K$26)</f>
        <v>102.48522002738953</v>
      </c>
      <c r="Z48" s="3">
        <f t="shared" si="5"/>
        <v>69.3</v>
      </c>
      <c r="AA48" s="3">
        <f t="shared" si="6"/>
        <v>53.9</v>
      </c>
      <c r="AB48" s="3">
        <f t="shared" si="7"/>
        <v>19.127740474946041</v>
      </c>
    </row>
    <row r="49" spans="2:28" x14ac:dyDescent="0.35">
      <c r="B49" s="1" t="s">
        <v>116</v>
      </c>
      <c r="C49" s="1" t="s">
        <v>117</v>
      </c>
      <c r="D49" s="3"/>
      <c r="E49" s="4">
        <f t="shared" si="0"/>
        <v>0</v>
      </c>
      <c r="F49" s="1">
        <v>95</v>
      </c>
      <c r="G49" s="35">
        <f t="shared" si="3"/>
        <v>73.888888888888886</v>
      </c>
      <c r="H49" s="4">
        <f t="shared" si="1"/>
        <v>3.9748953974895395E-3</v>
      </c>
      <c r="I49" s="3">
        <f>F49*'Données Refashion France'!$R$12</f>
        <v>1044.3443700024209</v>
      </c>
      <c r="J49" s="3">
        <f>G49*'Données Refashion France'!$R$12</f>
        <v>812.26784333521618</v>
      </c>
      <c r="K49" s="3" t="e">
        <f t="shared" si="4"/>
        <v>#DIV/0!</v>
      </c>
      <c r="L49" s="3">
        <f>$J49*'Données Refashion France'!$K$12</f>
        <v>122.36601650638879</v>
      </c>
      <c r="M49" s="3">
        <f>$J49*'Données Refashion France'!$K$13</f>
        <v>27.87880079990116</v>
      </c>
      <c r="N49" s="3">
        <f>$J49*'Données Refashion France'!$K$14</f>
        <v>55.610209056865635</v>
      </c>
      <c r="O49" s="3">
        <f>$J49*'Données Refashion France'!$K$15</f>
        <v>24.939311309489376</v>
      </c>
      <c r="P49" s="3">
        <f>$J49*'Données Refashion France'!$K$16</f>
        <v>2.8584983182354349</v>
      </c>
      <c r="Q49" s="3">
        <f>$J49*'Données Refashion France'!$K$17</f>
        <v>81.853511476991528</v>
      </c>
      <c r="R49" s="3">
        <f>$J49*'Données Refashion France'!$K$18</f>
        <v>28.847123195881256</v>
      </c>
      <c r="S49" s="3">
        <f>$J49*'Données Refashion France'!$K$19</f>
        <v>24.550350177761107</v>
      </c>
      <c r="T49" s="3">
        <f>$J49*'Données Refashion France'!$K$20</f>
        <v>7.6936178139740985</v>
      </c>
      <c r="U49" s="3">
        <f>$J49*'Données Refashion France'!$K$21</f>
        <v>174.78487460519048</v>
      </c>
      <c r="V49" s="3">
        <f>$J49*'Données Refashion France'!$K$22</f>
        <v>123.09189194252308</v>
      </c>
      <c r="W49" s="3">
        <f>$J49*'Données Refashion France'!$K$23</f>
        <v>12.019945836790557</v>
      </c>
      <c r="X49" s="3">
        <f>$J49*'Données Refashion France'!$K$24</f>
        <v>27.429289238637661</v>
      </c>
      <c r="Y49" s="3">
        <f>$J49*('Données Refashion France'!$K$25 + 'Données Refashion France'!$K$26)</f>
        <v>98.34440305658589</v>
      </c>
      <c r="Z49" s="3">
        <f t="shared" si="5"/>
        <v>66.5</v>
      </c>
      <c r="AA49" s="3">
        <f t="shared" si="6"/>
        <v>51.722222222222214</v>
      </c>
      <c r="AB49" s="3">
        <f t="shared" si="7"/>
        <v>18.354902475958315</v>
      </c>
    </row>
    <row r="50" spans="2:28" x14ac:dyDescent="0.35">
      <c r="B50" s="1" t="s">
        <v>118</v>
      </c>
      <c r="C50" s="1" t="s">
        <v>119</v>
      </c>
      <c r="D50" s="3"/>
      <c r="E50" s="4">
        <f t="shared" si="0"/>
        <v>0</v>
      </c>
      <c r="F50" s="1">
        <v>94</v>
      </c>
      <c r="G50" s="35">
        <f t="shared" si="3"/>
        <v>73.111111111111114</v>
      </c>
      <c r="H50" s="4">
        <f t="shared" si="1"/>
        <v>3.9330543933054395E-3</v>
      </c>
      <c r="I50" s="3">
        <f>F50*'Données Refashion France'!$R$12</f>
        <v>1033.3512713708164</v>
      </c>
      <c r="J50" s="3">
        <f>G50*'Données Refashion France'!$R$12</f>
        <v>803.71765551063504</v>
      </c>
      <c r="K50" s="3" t="e">
        <f t="shared" si="4"/>
        <v>#DIV/0!</v>
      </c>
      <c r="L50" s="3">
        <f>$J50*'Données Refashion France'!$K$12</f>
        <v>121.0779531747426</v>
      </c>
      <c r="M50" s="3">
        <f>$J50*'Données Refashion France'!$K$13</f>
        <v>27.585339738849573</v>
      </c>
      <c r="N50" s="3">
        <f>$J50*'Données Refashion France'!$K$14</f>
        <v>55.02483843521442</v>
      </c>
      <c r="O50" s="3">
        <f>$J50*'Données Refashion France'!$K$15</f>
        <v>24.676792243073702</v>
      </c>
      <c r="P50" s="3">
        <f>$J50*'Données Refashion France'!$K$16</f>
        <v>2.8284088622540096</v>
      </c>
      <c r="Q50" s="3">
        <f>$J50*'Données Refashion France'!$K$17</f>
        <v>80.991895566707413</v>
      </c>
      <c r="R50" s="3">
        <f>$J50*'Données Refashion France'!$K$18</f>
        <v>28.543469267503561</v>
      </c>
      <c r="S50" s="3">
        <f>$J50*'Données Refashion France'!$K$19</f>
        <v>24.291925439047834</v>
      </c>
      <c r="T50" s="3">
        <f>$J50*'Données Refashion France'!$K$20</f>
        <v>7.6126323633006869</v>
      </c>
      <c r="U50" s="3">
        <f>$J50*'Données Refashion France'!$K$21</f>
        <v>172.94503381987272</v>
      </c>
      <c r="V50" s="3">
        <f>$J50*'Données Refashion France'!$K$22</f>
        <v>121.79618781681232</v>
      </c>
      <c r="W50" s="3">
        <f>$J50*'Données Refashion France'!$K$23</f>
        <v>11.893420091140131</v>
      </c>
      <c r="X50" s="3">
        <f>$J50*'Données Refashion France'!$K$24</f>
        <v>27.140559878230953</v>
      </c>
      <c r="Y50" s="3">
        <f>$J50*('Données Refashion France'!$K$25 + 'Données Refashion France'!$K$26)</f>
        <v>97.30919881388499</v>
      </c>
      <c r="Z50" s="3">
        <f t="shared" si="5"/>
        <v>65.8</v>
      </c>
      <c r="AA50" s="3">
        <f t="shared" si="6"/>
        <v>51.177777777777784</v>
      </c>
      <c r="AB50" s="3">
        <f t="shared" si="7"/>
        <v>18.161692976211391</v>
      </c>
    </row>
    <row r="51" spans="2:28" x14ac:dyDescent="0.35">
      <c r="B51" s="1" t="s">
        <v>120</v>
      </c>
      <c r="C51" s="1" t="s">
        <v>121</v>
      </c>
      <c r="D51" s="3"/>
      <c r="E51" s="4">
        <f t="shared" si="0"/>
        <v>0</v>
      </c>
      <c r="F51" s="1">
        <v>92</v>
      </c>
      <c r="G51" s="35">
        <f t="shared" si="3"/>
        <v>71.555555555555557</v>
      </c>
      <c r="H51" s="4">
        <f t="shared" si="1"/>
        <v>3.8493723849372385E-3</v>
      </c>
      <c r="I51" s="3">
        <f>F51*'Données Refashion France'!$R$12</f>
        <v>1011.3650741076076</v>
      </c>
      <c r="J51" s="3">
        <f>G51*'Données Refashion France'!$R$12</f>
        <v>786.61727986147264</v>
      </c>
      <c r="K51" s="3" t="e">
        <f t="shared" si="4"/>
        <v>#DIV/0!</v>
      </c>
      <c r="L51" s="3">
        <f>$J51*'Données Refashion France'!$K$12</f>
        <v>118.50182651145022</v>
      </c>
      <c r="M51" s="3">
        <f>$J51*'Données Refashion France'!$K$13</f>
        <v>26.998417616746394</v>
      </c>
      <c r="N51" s="3">
        <f>$J51*'Données Refashion France'!$K$14</f>
        <v>53.85409719191199</v>
      </c>
      <c r="O51" s="3">
        <f>$J51*'Données Refashion France'!$K$15</f>
        <v>24.151754110242347</v>
      </c>
      <c r="P51" s="3">
        <f>$J51*'Données Refashion France'!$K$16</f>
        <v>2.7682299502911585</v>
      </c>
      <c r="Q51" s="3">
        <f>$J51*'Données Refashion France'!$K$17</f>
        <v>79.268663746139183</v>
      </c>
      <c r="R51" s="3">
        <f>$J51*'Données Refashion France'!$K$18</f>
        <v>27.936161410748166</v>
      </c>
      <c r="S51" s="3">
        <f>$J51*'Données Refashion France'!$K$19</f>
        <v>23.775075961621287</v>
      </c>
      <c r="T51" s="3">
        <f>$J51*'Données Refashion France'!$K$20</f>
        <v>7.4506614619538647</v>
      </c>
      <c r="U51" s="3">
        <f>$J51*'Données Refashion France'!$K$21</f>
        <v>169.26535224923714</v>
      </c>
      <c r="V51" s="3">
        <f>$J51*'Données Refashion France'!$K$22</f>
        <v>119.20477956539079</v>
      </c>
      <c r="W51" s="3">
        <f>$J51*'Données Refashion France'!$K$23</f>
        <v>11.640368599839277</v>
      </c>
      <c r="X51" s="3">
        <f>$J51*'Données Refashion France'!$K$24</f>
        <v>26.563101157417528</v>
      </c>
      <c r="Y51" s="3">
        <f>$J51*('Données Refashion France'!$K$25 + 'Données Refashion France'!$K$26)</f>
        <v>95.238790328483191</v>
      </c>
      <c r="Z51" s="3">
        <f t="shared" si="5"/>
        <v>64.400000000000006</v>
      </c>
      <c r="AA51" s="3">
        <f t="shared" si="6"/>
        <v>50.088888888888889</v>
      </c>
      <c r="AB51" s="3">
        <f t="shared" si="7"/>
        <v>17.775273976717532</v>
      </c>
    </row>
    <row r="52" spans="2:28" x14ac:dyDescent="0.35">
      <c r="B52" s="1" t="s">
        <v>122</v>
      </c>
      <c r="C52" s="1" t="s">
        <v>123</v>
      </c>
      <c r="D52" s="3"/>
      <c r="E52" s="4">
        <f t="shared" si="0"/>
        <v>0</v>
      </c>
      <c r="F52" s="1">
        <v>85</v>
      </c>
      <c r="G52" s="35">
        <f t="shared" si="3"/>
        <v>66.111111111111114</v>
      </c>
      <c r="H52" s="4">
        <f t="shared" si="1"/>
        <v>3.5564853556485356E-3</v>
      </c>
      <c r="I52" s="3">
        <f>F52*'Données Refashion France'!$R$12</f>
        <v>934.41338368637662</v>
      </c>
      <c r="J52" s="3">
        <f>G52*'Données Refashion France'!$R$12</f>
        <v>726.76596508940406</v>
      </c>
      <c r="K52" s="3" t="e">
        <f t="shared" si="4"/>
        <v>#DIV/0!</v>
      </c>
      <c r="L52" s="3">
        <f>$J52*'Données Refashion France'!$K$12</f>
        <v>109.48538318992682</v>
      </c>
      <c r="M52" s="3">
        <f>$J52*'Données Refashion France'!$K$13</f>
        <v>24.944190189385253</v>
      </c>
      <c r="N52" s="3">
        <f>$J52*'Données Refashion France'!$K$14</f>
        <v>49.75650284035347</v>
      </c>
      <c r="O52" s="3">
        <f>$J52*'Données Refashion France'!$K$15</f>
        <v>22.314120645332604</v>
      </c>
      <c r="P52" s="3">
        <f>$J52*'Données Refashion France'!$K$16</f>
        <v>2.557603758421179</v>
      </c>
      <c r="Q52" s="3">
        <f>$J52*'Données Refashion France'!$K$17</f>
        <v>73.237352374150333</v>
      </c>
      <c r="R52" s="3">
        <f>$J52*'Données Refashion France'!$K$18</f>
        <v>25.810583912104285</v>
      </c>
      <c r="S52" s="3">
        <f>$J52*'Données Refashion France'!$K$19</f>
        <v>21.966102790628362</v>
      </c>
      <c r="T52" s="3">
        <f>$J52*'Données Refashion France'!$K$20</f>
        <v>6.8837633072399838</v>
      </c>
      <c r="U52" s="3">
        <f>$J52*'Données Refashion France'!$K$21</f>
        <v>156.38646675201255</v>
      </c>
      <c r="V52" s="3">
        <f>$J52*'Données Refashion France'!$K$22</f>
        <v>110.1348506854154</v>
      </c>
      <c r="W52" s="3">
        <f>$J52*'Données Refashion France'!$K$23</f>
        <v>10.754688380286289</v>
      </c>
      <c r="X52" s="3">
        <f>$J52*'Données Refashion France'!$K$24</f>
        <v>24.541995634570544</v>
      </c>
      <c r="Y52" s="3">
        <f>$J52*('Données Refashion France'!$K$25 + 'Données Refashion France'!$K$26)</f>
        <v>87.992360629576865</v>
      </c>
      <c r="Z52" s="3">
        <f t="shared" si="5"/>
        <v>59.5</v>
      </c>
      <c r="AA52" s="3">
        <f t="shared" si="6"/>
        <v>46.277777777777779</v>
      </c>
      <c r="AB52" s="3">
        <f t="shared" si="7"/>
        <v>16.422807478489023</v>
      </c>
    </row>
    <row r="53" spans="2:28" x14ac:dyDescent="0.35">
      <c r="B53" s="1" t="s">
        <v>124</v>
      </c>
      <c r="C53" s="1" t="s">
        <v>125</v>
      </c>
      <c r="D53" s="3"/>
      <c r="E53" s="4">
        <f t="shared" si="0"/>
        <v>0</v>
      </c>
      <c r="F53" s="1">
        <v>83</v>
      </c>
      <c r="G53" s="35">
        <f t="shared" si="3"/>
        <v>64.555555555555557</v>
      </c>
      <c r="H53" s="4">
        <f t="shared" si="1"/>
        <v>3.4728033472803347E-3</v>
      </c>
      <c r="I53" s="3">
        <f>F53*'Données Refashion France'!$R$12</f>
        <v>912.42718642316777</v>
      </c>
      <c r="J53" s="3">
        <f>G53*'Données Refashion France'!$R$12</f>
        <v>709.66558944024166</v>
      </c>
      <c r="K53" s="3" t="e">
        <f t="shared" si="4"/>
        <v>#DIV/0!</v>
      </c>
      <c r="L53" s="3">
        <f>$J53*'Données Refashion France'!$K$12</f>
        <v>106.90925652663444</v>
      </c>
      <c r="M53" s="3">
        <f>$J53*'Données Refashion France'!$K$13</f>
        <v>24.357268067282074</v>
      </c>
      <c r="N53" s="3">
        <f>$J53*'Données Refashion France'!$K$14</f>
        <v>48.585761597051039</v>
      </c>
      <c r="O53" s="3">
        <f>$J53*'Données Refashion France'!$K$15</f>
        <v>21.789082512501249</v>
      </c>
      <c r="P53" s="3">
        <f>$J53*'Données Refashion France'!$K$16</f>
        <v>2.497424846458328</v>
      </c>
      <c r="Q53" s="3">
        <f>$J53*'Données Refashion France'!$K$17</f>
        <v>71.514120553582089</v>
      </c>
      <c r="R53" s="3">
        <f>$J53*'Données Refashion France'!$K$18</f>
        <v>25.203276055348891</v>
      </c>
      <c r="S53" s="3">
        <f>$J53*'Données Refashion France'!$K$19</f>
        <v>21.449253313201812</v>
      </c>
      <c r="T53" s="3">
        <f>$J53*'Données Refashion France'!$K$20</f>
        <v>6.7217924058931606</v>
      </c>
      <c r="U53" s="3">
        <f>$J53*'Données Refashion France'!$K$21</f>
        <v>152.70678518137697</v>
      </c>
      <c r="V53" s="3">
        <f>$J53*'Données Refashion France'!$K$22</f>
        <v>107.54344243399387</v>
      </c>
      <c r="W53" s="3">
        <f>$J53*'Données Refashion France'!$K$23</f>
        <v>10.501636888985436</v>
      </c>
      <c r="X53" s="3">
        <f>$J53*'Données Refashion France'!$K$24</f>
        <v>23.964536913757119</v>
      </c>
      <c r="Y53" s="3">
        <f>$J53*('Données Refashion France'!$K$25 + 'Données Refashion France'!$K$26)</f>
        <v>85.921952144175066</v>
      </c>
      <c r="Z53" s="3">
        <f t="shared" si="5"/>
        <v>58.1</v>
      </c>
      <c r="AA53" s="3">
        <f t="shared" si="6"/>
        <v>45.18888888888889</v>
      </c>
      <c r="AB53" s="3">
        <f t="shared" si="7"/>
        <v>16.036388478995168</v>
      </c>
    </row>
    <row r="54" spans="2:28" x14ac:dyDescent="0.35">
      <c r="B54" s="1" t="s">
        <v>126</v>
      </c>
      <c r="C54" s="1" t="s">
        <v>127</v>
      </c>
      <c r="D54" s="3"/>
      <c r="E54" s="4">
        <f t="shared" si="0"/>
        <v>0</v>
      </c>
      <c r="F54" s="1">
        <v>82</v>
      </c>
      <c r="G54" s="35">
        <f t="shared" si="3"/>
        <v>63.777777777777779</v>
      </c>
      <c r="H54" s="4">
        <f t="shared" si="1"/>
        <v>3.4309623430962342E-3</v>
      </c>
      <c r="I54" s="3">
        <f>F54*'Données Refashion France'!$R$12</f>
        <v>901.43408779156334</v>
      </c>
      <c r="J54" s="3">
        <f>G54*'Données Refashion France'!$R$12</f>
        <v>701.1154016156604</v>
      </c>
      <c r="K54" s="3" t="e">
        <f t="shared" si="4"/>
        <v>#DIV/0!</v>
      </c>
      <c r="L54" s="3">
        <f>$J54*'Données Refashion France'!$K$12</f>
        <v>105.62119319498824</v>
      </c>
      <c r="M54" s="3">
        <f>$J54*'Données Refashion France'!$K$13</f>
        <v>24.06380700623048</v>
      </c>
      <c r="N54" s="3">
        <f>$J54*'Données Refashion France'!$K$14</f>
        <v>48.000390975399817</v>
      </c>
      <c r="O54" s="3">
        <f>$J54*'Données Refashion France'!$K$15</f>
        <v>21.526563446085571</v>
      </c>
      <c r="P54" s="3">
        <f>$J54*'Données Refashion France'!$K$16</f>
        <v>2.4673353904769022</v>
      </c>
      <c r="Q54" s="3">
        <f>$J54*'Données Refashion France'!$K$17</f>
        <v>70.652504643297959</v>
      </c>
      <c r="R54" s="3">
        <f>$J54*'Données Refashion France'!$K$18</f>
        <v>24.899622126971192</v>
      </c>
      <c r="S54" s="3">
        <f>$J54*'Données Refashion France'!$K$19</f>
        <v>21.190828574488538</v>
      </c>
      <c r="T54" s="3">
        <f>$J54*'Données Refashion France'!$K$20</f>
        <v>6.6408069552197491</v>
      </c>
      <c r="U54" s="3">
        <f>$J54*'Données Refashion France'!$K$21</f>
        <v>150.86694439605918</v>
      </c>
      <c r="V54" s="3">
        <f>$J54*'Données Refashion France'!$K$22</f>
        <v>106.2477383082831</v>
      </c>
      <c r="W54" s="3">
        <f>$J54*'Données Refashion France'!$K$23</f>
        <v>10.375111143335008</v>
      </c>
      <c r="X54" s="3">
        <f>$J54*'Données Refashion France'!$K$24</f>
        <v>23.675807553350406</v>
      </c>
      <c r="Y54" s="3">
        <f>$J54*('Données Refashion France'!$K$25 + 'Données Refashion France'!$K$26)</f>
        <v>84.886747901474152</v>
      </c>
      <c r="Z54" s="3">
        <f t="shared" si="5"/>
        <v>57.4</v>
      </c>
      <c r="AA54" s="3">
        <f t="shared" si="6"/>
        <v>44.644444444444446</v>
      </c>
      <c r="AB54" s="3">
        <f t="shared" si="7"/>
        <v>15.843178979248236</v>
      </c>
    </row>
    <row r="55" spans="2:28" x14ac:dyDescent="0.35">
      <c r="B55" s="1" t="s">
        <v>128</v>
      </c>
      <c r="C55" s="1" t="s">
        <v>129</v>
      </c>
      <c r="D55" s="3"/>
      <c r="E55" s="4">
        <f t="shared" si="0"/>
        <v>0</v>
      </c>
      <c r="F55" s="1">
        <v>78</v>
      </c>
      <c r="G55" s="35">
        <f t="shared" si="3"/>
        <v>60.666666666666664</v>
      </c>
      <c r="H55" s="4">
        <f t="shared" si="1"/>
        <v>3.2635983263598328E-3</v>
      </c>
      <c r="I55" s="3">
        <f>F55*'Données Refashion France'!$R$12</f>
        <v>857.46169326514564</v>
      </c>
      <c r="J55" s="3">
        <f>G55*'Données Refashion France'!$R$12</f>
        <v>666.91465031733549</v>
      </c>
      <c r="K55" s="3" t="e">
        <f t="shared" si="4"/>
        <v>#DIV/0!</v>
      </c>
      <c r="L55" s="3">
        <f>$J55*'Données Refashion France'!$K$12</f>
        <v>100.46893986840344</v>
      </c>
      <c r="M55" s="3">
        <f>$J55*'Données Refashion France'!$K$13</f>
        <v>22.889962762024116</v>
      </c>
      <c r="N55" s="3">
        <f>$J55*'Données Refashion France'!$K$14</f>
        <v>45.65890848879495</v>
      </c>
      <c r="O55" s="3">
        <f>$J55*'Données Refashion France'!$K$15</f>
        <v>20.476487180422858</v>
      </c>
      <c r="P55" s="3">
        <f>$J55*'Données Refashion France'!$K$16</f>
        <v>2.3469775665511996</v>
      </c>
      <c r="Q55" s="3">
        <f>$J55*'Données Refashion France'!$K$17</f>
        <v>67.20604100216147</v>
      </c>
      <c r="R55" s="3">
        <f>$J55*'Données Refashion France'!$K$18</f>
        <v>23.685006413460403</v>
      </c>
      <c r="S55" s="3">
        <f>$J55*'Données Refashion France'!$K$19</f>
        <v>20.157129619635437</v>
      </c>
      <c r="T55" s="3">
        <f>$J55*'Données Refashion France'!$K$20</f>
        <v>6.3168651525261028</v>
      </c>
      <c r="U55" s="3">
        <f>$J55*'Données Refashion France'!$K$21</f>
        <v>143.50758125478799</v>
      </c>
      <c r="V55" s="3">
        <f>$J55*'Données Refashion France'!$K$22</f>
        <v>101.06492180544002</v>
      </c>
      <c r="W55" s="3">
        <f>$J55*'Données Refashion France'!$K$23</f>
        <v>9.8690081607333013</v>
      </c>
      <c r="X55" s="3">
        <f>$J55*'Données Refashion France'!$K$24</f>
        <v>22.520890111723556</v>
      </c>
      <c r="Y55" s="3">
        <f>$J55*('Données Refashion France'!$K$25 + 'Données Refashion France'!$K$26)</f>
        <v>80.745930930670525</v>
      </c>
      <c r="Z55" s="3">
        <f t="shared" si="5"/>
        <v>54.6</v>
      </c>
      <c r="AA55" s="3">
        <f t="shared" si="6"/>
        <v>42.466666666666661</v>
      </c>
      <c r="AB55" s="3">
        <f t="shared" si="7"/>
        <v>15.070340980260514</v>
      </c>
    </row>
    <row r="56" spans="2:28" x14ac:dyDescent="0.35">
      <c r="B56" s="1" t="s">
        <v>130</v>
      </c>
      <c r="C56" s="1" t="s">
        <v>131</v>
      </c>
      <c r="D56" s="3"/>
      <c r="E56" s="4">
        <f t="shared" si="0"/>
        <v>0</v>
      </c>
      <c r="F56" s="1">
        <v>73</v>
      </c>
      <c r="G56" s="35">
        <f t="shared" si="3"/>
        <v>56.777777777777779</v>
      </c>
      <c r="H56" s="4">
        <f t="shared" si="1"/>
        <v>3.0543933054393304E-3</v>
      </c>
      <c r="I56" s="3">
        <f>F56*'Données Refashion France'!$R$12</f>
        <v>802.4962001071234</v>
      </c>
      <c r="J56" s="3">
        <f>G56*'Données Refashion France'!$R$12</f>
        <v>624.16371119442931</v>
      </c>
      <c r="K56" s="3" t="e">
        <f t="shared" si="4"/>
        <v>#DIV/0!</v>
      </c>
      <c r="L56" s="3">
        <f>$J56*'Données Refashion France'!$K$12</f>
        <v>94.028623210172441</v>
      </c>
      <c r="M56" s="3">
        <f>$J56*'Données Refashion France'!$K$13</f>
        <v>21.422657456766157</v>
      </c>
      <c r="N56" s="3">
        <f>$J56*'Données Refashion France'!$K$14</f>
        <v>42.73205538053886</v>
      </c>
      <c r="O56" s="3">
        <f>$J56*'Données Refashion France'!$K$15</f>
        <v>19.16389184834447</v>
      </c>
      <c r="P56" s="3">
        <f>$J56*'Données Refashion France'!$K$16</f>
        <v>2.1965302866440712</v>
      </c>
      <c r="Q56" s="3">
        <f>$J56*'Données Refashion France'!$K$17</f>
        <v>62.897961450740866</v>
      </c>
      <c r="R56" s="3">
        <f>$J56*'Données Refashion France'!$K$18</f>
        <v>22.166736771571912</v>
      </c>
      <c r="S56" s="3">
        <f>$J56*'Données Refashion France'!$K$19</f>
        <v>18.865005926069063</v>
      </c>
      <c r="T56" s="3">
        <f>$J56*'Données Refashion France'!$K$20</f>
        <v>5.9119378991590441</v>
      </c>
      <c r="U56" s="3">
        <f>$J56*'Données Refashion France'!$K$21</f>
        <v>134.30837732819901</v>
      </c>
      <c r="V56" s="3">
        <f>$J56*'Données Refashion France'!$K$22</f>
        <v>94.586401176886156</v>
      </c>
      <c r="W56" s="3">
        <f>$J56*'Données Refashion France'!$K$23</f>
        <v>9.236379432481165</v>
      </c>
      <c r="X56" s="3">
        <f>$J56*'Données Refashion France'!$K$24</f>
        <v>21.077243309689994</v>
      </c>
      <c r="Y56" s="3">
        <f>$J56*('Données Refashion France'!$K$25 + 'Données Refashion France'!$K$26)</f>
        <v>75.569909717165999</v>
      </c>
      <c r="Z56" s="3">
        <f t="shared" si="5"/>
        <v>51.1</v>
      </c>
      <c r="AA56" s="3">
        <f t="shared" si="6"/>
        <v>39.74444444444444</v>
      </c>
      <c r="AB56" s="3">
        <f t="shared" si="7"/>
        <v>14.104293481525868</v>
      </c>
    </row>
    <row r="57" spans="2:28" x14ac:dyDescent="0.35">
      <c r="B57" s="1" t="s">
        <v>132</v>
      </c>
      <c r="C57" s="1" t="s">
        <v>133</v>
      </c>
      <c r="D57" s="3"/>
      <c r="E57" s="4">
        <f t="shared" si="0"/>
        <v>0</v>
      </c>
      <c r="F57" s="1">
        <v>72</v>
      </c>
      <c r="G57" s="35">
        <f t="shared" si="3"/>
        <v>56</v>
      </c>
      <c r="H57" s="4">
        <f t="shared" si="1"/>
        <v>3.0125523012552303E-3</v>
      </c>
      <c r="I57" s="3">
        <f>F57*'Données Refashion France'!$R$12</f>
        <v>791.50310147551897</v>
      </c>
      <c r="J57" s="3">
        <f>G57*'Données Refashion France'!$R$12</f>
        <v>615.61352336984817</v>
      </c>
      <c r="K57" s="3" t="e">
        <f t="shared" si="4"/>
        <v>#DIV/0!</v>
      </c>
      <c r="L57" s="3">
        <f>$J57*'Données Refashion France'!$K$12</f>
        <v>92.740559878526255</v>
      </c>
      <c r="M57" s="3">
        <f>$J57*'Données Refashion France'!$K$13</f>
        <v>21.129196395714569</v>
      </c>
      <c r="N57" s="3">
        <f>$J57*'Données Refashion France'!$K$14</f>
        <v>42.146684758887645</v>
      </c>
      <c r="O57" s="3">
        <f>$J57*'Données Refashion France'!$K$15</f>
        <v>18.901372781928792</v>
      </c>
      <c r="P57" s="3">
        <f>$J57*'Données Refashion France'!$K$16</f>
        <v>2.1664408306626459</v>
      </c>
      <c r="Q57" s="3">
        <f>$J57*'Données Refashion France'!$K$17</f>
        <v>62.03634554045675</v>
      </c>
      <c r="R57" s="3">
        <f>$J57*'Données Refashion France'!$K$18</f>
        <v>21.863082843194221</v>
      </c>
      <c r="S57" s="3">
        <f>$J57*'Données Refashion France'!$K$19</f>
        <v>18.60658118735579</v>
      </c>
      <c r="T57" s="3">
        <f>$J57*'Données Refashion France'!$K$20</f>
        <v>5.8309524484856334</v>
      </c>
      <c r="U57" s="3">
        <f>$J57*'Données Refashion France'!$K$21</f>
        <v>132.46853654288122</v>
      </c>
      <c r="V57" s="3">
        <f>$J57*'Données Refashion France'!$K$22</f>
        <v>93.2906970511754</v>
      </c>
      <c r="W57" s="3">
        <f>$J57*'Données Refashion France'!$K$23</f>
        <v>9.1098536868307392</v>
      </c>
      <c r="X57" s="3">
        <f>$J57*'Données Refashion France'!$K$24</f>
        <v>20.788513949283285</v>
      </c>
      <c r="Y57" s="3">
        <f>$J57*('Données Refashion France'!$K$25 + 'Données Refashion France'!$K$26)</f>
        <v>74.534705474465113</v>
      </c>
      <c r="Z57" s="3">
        <f t="shared" si="5"/>
        <v>50.4</v>
      </c>
      <c r="AA57" s="3">
        <f t="shared" si="6"/>
        <v>39.200000000000003</v>
      </c>
      <c r="AB57" s="3">
        <f t="shared" si="7"/>
        <v>13.911083981778939</v>
      </c>
    </row>
    <row r="58" spans="2:28" x14ac:dyDescent="0.35">
      <c r="B58" s="1" t="s">
        <v>134</v>
      </c>
      <c r="C58" s="1" t="s">
        <v>135</v>
      </c>
      <c r="D58" s="3"/>
      <c r="E58" s="4">
        <f t="shared" si="0"/>
        <v>0</v>
      </c>
      <c r="F58" s="1">
        <v>64</v>
      </c>
      <c r="G58" s="35">
        <f t="shared" si="3"/>
        <v>49.777777777777779</v>
      </c>
      <c r="H58" s="4">
        <f t="shared" si="1"/>
        <v>2.677824267782427E-3</v>
      </c>
      <c r="I58" s="3">
        <f>F58*'Données Refashion France'!$R$12</f>
        <v>703.55831242268357</v>
      </c>
      <c r="J58" s="3">
        <f>G58*'Données Refashion France'!$R$12</f>
        <v>547.21202077319833</v>
      </c>
      <c r="K58" s="3" t="e">
        <f t="shared" si="4"/>
        <v>#DIV/0!</v>
      </c>
      <c r="L58" s="3">
        <f>$J58*'Données Refashion France'!$K$12</f>
        <v>82.436053225356659</v>
      </c>
      <c r="M58" s="3">
        <f>$J58*'Données Refashion France'!$K$13</f>
        <v>18.781507907301837</v>
      </c>
      <c r="N58" s="3">
        <f>$J58*'Données Refashion France'!$K$14</f>
        <v>37.463719785677903</v>
      </c>
      <c r="O58" s="3">
        <f>$J58*'Données Refashion France'!$K$15</f>
        <v>16.801220250603372</v>
      </c>
      <c r="P58" s="3">
        <f>$J58*'Données Refashion France'!$K$16</f>
        <v>1.9257251828112407</v>
      </c>
      <c r="Q58" s="3">
        <f>$J58*'Données Refashion France'!$K$17</f>
        <v>55.143418258183772</v>
      </c>
      <c r="R58" s="3">
        <f>$J58*'Données Refashion France'!$K$18</f>
        <v>19.433851416172637</v>
      </c>
      <c r="S58" s="3">
        <f>$J58*'Données Refashion France'!$K$19</f>
        <v>16.539183277649588</v>
      </c>
      <c r="T58" s="3">
        <f>$J58*'Données Refashion France'!$K$20</f>
        <v>5.18306884309834</v>
      </c>
      <c r="U58" s="3">
        <f>$J58*'Données Refashion France'!$K$21</f>
        <v>117.74981026033886</v>
      </c>
      <c r="V58" s="3">
        <f>$J58*'Données Refashion France'!$K$22</f>
        <v>82.925064045489236</v>
      </c>
      <c r="W58" s="3">
        <f>$J58*'Données Refashion France'!$K$23</f>
        <v>8.0976477216273235</v>
      </c>
      <c r="X58" s="3">
        <f>$J58*'Données Refashion France'!$K$24</f>
        <v>18.478679066029585</v>
      </c>
      <c r="Y58" s="3">
        <f>$J58*('Données Refashion France'!$K$25 + 'Données Refashion France'!$K$26)</f>
        <v>66.253071532857874</v>
      </c>
      <c r="Z58" s="3">
        <f t="shared" si="5"/>
        <v>44.8</v>
      </c>
      <c r="AA58" s="3">
        <f t="shared" si="6"/>
        <v>34.844444444444441</v>
      </c>
      <c r="AB58" s="3">
        <f t="shared" si="7"/>
        <v>12.365407983803497</v>
      </c>
    </row>
    <row r="59" spans="2:28" x14ac:dyDescent="0.35">
      <c r="B59" s="1" t="s">
        <v>136</v>
      </c>
      <c r="C59" s="1" t="s">
        <v>137</v>
      </c>
      <c r="D59" s="3"/>
      <c r="E59" s="4">
        <f t="shared" si="0"/>
        <v>0</v>
      </c>
      <c r="F59" s="1">
        <v>60</v>
      </c>
      <c r="G59" s="35">
        <f t="shared" si="3"/>
        <v>46.666666666666664</v>
      </c>
      <c r="H59" s="4">
        <f t="shared" si="1"/>
        <v>2.5104602510460251E-3</v>
      </c>
      <c r="I59" s="3">
        <f>F59*'Données Refashion France'!$R$12</f>
        <v>659.58591789626587</v>
      </c>
      <c r="J59" s="3">
        <f>G59*'Données Refashion France'!$R$12</f>
        <v>513.01126947487342</v>
      </c>
      <c r="K59" s="3" t="e">
        <f t="shared" si="4"/>
        <v>#DIV/0!</v>
      </c>
      <c r="L59" s="3">
        <f>$J59*'Données Refashion France'!$K$12</f>
        <v>77.283799898771875</v>
      </c>
      <c r="M59" s="3">
        <f>$J59*'Données Refashion France'!$K$13</f>
        <v>17.607663663095472</v>
      </c>
      <c r="N59" s="3">
        <f>$J59*'Données Refashion France'!$K$14</f>
        <v>35.122237299073035</v>
      </c>
      <c r="O59" s="3">
        <f>$J59*'Données Refashion France'!$K$15</f>
        <v>15.75114398494066</v>
      </c>
      <c r="P59" s="3">
        <f>$J59*'Données Refashion France'!$K$16</f>
        <v>1.8053673588855381</v>
      </c>
      <c r="Q59" s="3">
        <f>$J59*'Données Refashion France'!$K$17</f>
        <v>51.69695461704729</v>
      </c>
      <c r="R59" s="3">
        <f>$J59*'Données Refashion France'!$K$18</f>
        <v>18.219235702661848</v>
      </c>
      <c r="S59" s="3">
        <f>$J59*'Données Refashion France'!$K$19</f>
        <v>15.505484322796489</v>
      </c>
      <c r="T59" s="3">
        <f>$J59*'Données Refashion France'!$K$20</f>
        <v>4.8591270404046938</v>
      </c>
      <c r="U59" s="3">
        <f>$J59*'Données Refashion France'!$K$21</f>
        <v>110.39044711906769</v>
      </c>
      <c r="V59" s="3">
        <f>$J59*'Données Refashion France'!$K$22</f>
        <v>77.742247542646169</v>
      </c>
      <c r="W59" s="3">
        <f>$J59*'Données Refashion France'!$K$23</f>
        <v>7.5915447390256157</v>
      </c>
      <c r="X59" s="3">
        <f>$J59*'Données Refashion France'!$K$24</f>
        <v>17.323761624402735</v>
      </c>
      <c r="Y59" s="3">
        <f>$J59*('Données Refashion France'!$K$25 + 'Données Refashion France'!$K$26)</f>
        <v>62.112254562054254</v>
      </c>
      <c r="Z59" s="3">
        <f t="shared" si="5"/>
        <v>42</v>
      </c>
      <c r="AA59" s="3">
        <f t="shared" si="6"/>
        <v>32.666666666666664</v>
      </c>
      <c r="AB59" s="3">
        <f t="shared" si="7"/>
        <v>11.592569984815782</v>
      </c>
    </row>
    <row r="60" spans="2:28" x14ac:dyDescent="0.35">
      <c r="B60" s="1" t="s">
        <v>138</v>
      </c>
      <c r="C60" s="1" t="s">
        <v>139</v>
      </c>
      <c r="D60" s="3"/>
      <c r="E60" s="4">
        <f t="shared" si="0"/>
        <v>0</v>
      </c>
      <c r="F60" s="1">
        <v>59</v>
      </c>
      <c r="G60" s="35">
        <f t="shared" si="3"/>
        <v>45.888888888888893</v>
      </c>
      <c r="H60" s="4">
        <f t="shared" si="1"/>
        <v>2.4686192468619246E-3</v>
      </c>
      <c r="I60" s="3">
        <f>F60*'Données Refashion France'!$R$12</f>
        <v>648.59281926466144</v>
      </c>
      <c r="J60" s="3">
        <f>G60*'Données Refashion France'!$R$12</f>
        <v>504.46108165029227</v>
      </c>
      <c r="K60" s="3" t="e">
        <f t="shared" si="4"/>
        <v>#DIV/0!</v>
      </c>
      <c r="L60" s="3">
        <f>$J60*'Données Refashion France'!$K$12</f>
        <v>75.995736567125689</v>
      </c>
      <c r="M60" s="3">
        <f>$J60*'Données Refashion France'!$K$13</f>
        <v>17.314202602043885</v>
      </c>
      <c r="N60" s="3">
        <f>$J60*'Données Refashion France'!$K$14</f>
        <v>34.53686667742182</v>
      </c>
      <c r="O60" s="3">
        <f>$J60*'Données Refashion France'!$K$15</f>
        <v>15.488624918524984</v>
      </c>
      <c r="P60" s="3">
        <f>$J60*'Données Refashion France'!$K$16</f>
        <v>1.7752779029041128</v>
      </c>
      <c r="Q60" s="3">
        <f>$J60*'Données Refashion France'!$K$17</f>
        <v>50.835338706763174</v>
      </c>
      <c r="R60" s="3">
        <f>$J60*'Données Refashion France'!$K$18</f>
        <v>17.915581774284153</v>
      </c>
      <c r="S60" s="3">
        <f>$J60*'Données Refashion France'!$K$19</f>
        <v>15.247059584083217</v>
      </c>
      <c r="T60" s="3">
        <f>$J60*'Données Refashion France'!$K$20</f>
        <v>4.7781415897312831</v>
      </c>
      <c r="U60" s="3">
        <f>$J60*'Données Refashion France'!$K$21</f>
        <v>108.5506063337499</v>
      </c>
      <c r="V60" s="3">
        <f>$J60*'Données Refashion France'!$K$22</f>
        <v>76.446543416935398</v>
      </c>
      <c r="W60" s="3">
        <f>$J60*'Données Refashion France'!$K$23</f>
        <v>7.4650189933751898</v>
      </c>
      <c r="X60" s="3">
        <f>$J60*'Données Refashion France'!$K$24</f>
        <v>17.035032263996026</v>
      </c>
      <c r="Y60" s="3">
        <f>$J60*('Données Refashion France'!$K$25 + 'Données Refashion France'!$K$26)</f>
        <v>61.077050319353354</v>
      </c>
      <c r="Z60" s="3">
        <f t="shared" si="5"/>
        <v>41.3</v>
      </c>
      <c r="AA60" s="3">
        <f t="shared" si="6"/>
        <v>32.122222222222227</v>
      </c>
      <c r="AB60" s="3">
        <f t="shared" si="7"/>
        <v>11.399360485068854</v>
      </c>
    </row>
    <row r="61" spans="2:28" x14ac:dyDescent="0.35">
      <c r="B61" s="1" t="s">
        <v>140</v>
      </c>
      <c r="C61" s="1" t="s">
        <v>141</v>
      </c>
      <c r="D61" s="3"/>
      <c r="E61" s="4">
        <f t="shared" si="0"/>
        <v>0</v>
      </c>
      <c r="F61" s="1">
        <v>57</v>
      </c>
      <c r="G61" s="35">
        <f t="shared" si="3"/>
        <v>44.333333333333336</v>
      </c>
      <c r="H61" s="4">
        <f t="shared" si="1"/>
        <v>2.3849372384937236E-3</v>
      </c>
      <c r="I61" s="3">
        <f>F61*'Données Refashion France'!$R$12</f>
        <v>626.60662200145259</v>
      </c>
      <c r="J61" s="3">
        <f>G61*'Données Refashion France'!$R$12</f>
        <v>487.36070600112981</v>
      </c>
      <c r="K61" s="3" t="e">
        <f t="shared" si="4"/>
        <v>#DIV/0!</v>
      </c>
      <c r="L61" s="3">
        <f>$J61*'Données Refashion France'!$K$12</f>
        <v>73.41960990383329</v>
      </c>
      <c r="M61" s="3">
        <f>$J61*'Données Refashion France'!$K$13</f>
        <v>16.727280479940699</v>
      </c>
      <c r="N61" s="3">
        <f>$J61*'Données Refashion France'!$K$14</f>
        <v>33.36612543411939</v>
      </c>
      <c r="O61" s="3">
        <f>$J61*'Données Refashion France'!$K$15</f>
        <v>14.963586785693629</v>
      </c>
      <c r="P61" s="3">
        <f>$J61*'Données Refashion France'!$K$16</f>
        <v>1.7150989909412615</v>
      </c>
      <c r="Q61" s="3">
        <f>$J61*'Données Refashion France'!$K$17</f>
        <v>49.11210688619493</v>
      </c>
      <c r="R61" s="3">
        <f>$J61*'Données Refashion France'!$K$18</f>
        <v>17.308273917528759</v>
      </c>
      <c r="S61" s="3">
        <f>$J61*'Données Refashion France'!$K$19</f>
        <v>14.730210106656667</v>
      </c>
      <c r="T61" s="3">
        <f>$J61*'Données Refashion France'!$K$20</f>
        <v>4.61617068838446</v>
      </c>
      <c r="U61" s="3">
        <f>$J61*'Données Refashion France'!$K$21</f>
        <v>104.87092476311432</v>
      </c>
      <c r="V61" s="3">
        <f>$J61*'Données Refashion France'!$K$22</f>
        <v>73.855135165513857</v>
      </c>
      <c r="W61" s="3">
        <f>$J61*'Données Refashion France'!$K$23</f>
        <v>7.2119675020743355</v>
      </c>
      <c r="X61" s="3">
        <f>$J61*'Données Refashion France'!$K$24</f>
        <v>16.457573543182601</v>
      </c>
      <c r="Y61" s="3">
        <f>$J61*('Données Refashion France'!$K$25 + 'Données Refashion France'!$K$26)</f>
        <v>59.006641833951548</v>
      </c>
      <c r="Z61" s="3">
        <f t="shared" si="5"/>
        <v>39.9</v>
      </c>
      <c r="AA61" s="3">
        <f t="shared" si="6"/>
        <v>31.033333333333335</v>
      </c>
      <c r="AB61" s="3">
        <f t="shared" si="7"/>
        <v>11.012941485574993</v>
      </c>
    </row>
    <row r="62" spans="2:28" x14ac:dyDescent="0.35">
      <c r="B62" s="1" t="s">
        <v>142</v>
      </c>
      <c r="C62" s="1" t="s">
        <v>143</v>
      </c>
      <c r="D62" s="3"/>
      <c r="E62" s="4">
        <f t="shared" si="0"/>
        <v>0</v>
      </c>
      <c r="F62" s="1">
        <v>57</v>
      </c>
      <c r="G62" s="35">
        <f t="shared" si="3"/>
        <v>44.333333333333336</v>
      </c>
      <c r="H62" s="4">
        <f t="shared" si="1"/>
        <v>2.3849372384937236E-3</v>
      </c>
      <c r="I62" s="3">
        <f>F62*'Données Refashion France'!$R$12</f>
        <v>626.60662200145259</v>
      </c>
      <c r="J62" s="3">
        <f>G62*'Données Refashion France'!$R$12</f>
        <v>487.36070600112981</v>
      </c>
      <c r="K62" s="3" t="e">
        <f t="shared" si="4"/>
        <v>#DIV/0!</v>
      </c>
      <c r="L62" s="3">
        <f>$J62*'Données Refashion France'!$K$12</f>
        <v>73.41960990383329</v>
      </c>
      <c r="M62" s="3">
        <f>$J62*'Données Refashion France'!$K$13</f>
        <v>16.727280479940699</v>
      </c>
      <c r="N62" s="3">
        <f>$J62*'Données Refashion France'!$K$14</f>
        <v>33.36612543411939</v>
      </c>
      <c r="O62" s="3">
        <f>$J62*'Données Refashion France'!$K$15</f>
        <v>14.963586785693629</v>
      </c>
      <c r="P62" s="3">
        <f>$J62*'Données Refashion France'!$K$16</f>
        <v>1.7150989909412615</v>
      </c>
      <c r="Q62" s="3">
        <f>$J62*'Données Refashion France'!$K$17</f>
        <v>49.11210688619493</v>
      </c>
      <c r="R62" s="3">
        <f>$J62*'Données Refashion France'!$K$18</f>
        <v>17.308273917528759</v>
      </c>
      <c r="S62" s="3">
        <f>$J62*'Données Refashion France'!$K$19</f>
        <v>14.730210106656667</v>
      </c>
      <c r="T62" s="3">
        <f>$J62*'Données Refashion France'!$K$20</f>
        <v>4.61617068838446</v>
      </c>
      <c r="U62" s="3">
        <f>$J62*'Données Refashion France'!$K$21</f>
        <v>104.87092476311432</v>
      </c>
      <c r="V62" s="3">
        <f>$J62*'Données Refashion France'!$K$22</f>
        <v>73.855135165513857</v>
      </c>
      <c r="W62" s="3">
        <f>$J62*'Données Refashion France'!$K$23</f>
        <v>7.2119675020743355</v>
      </c>
      <c r="X62" s="3">
        <f>$J62*'Données Refashion France'!$K$24</f>
        <v>16.457573543182601</v>
      </c>
      <c r="Y62" s="3">
        <f>$J62*('Données Refashion France'!$K$25 + 'Données Refashion France'!$K$26)</f>
        <v>59.006641833951548</v>
      </c>
      <c r="Z62" s="3">
        <f t="shared" si="5"/>
        <v>39.9</v>
      </c>
      <c r="AA62" s="3">
        <f t="shared" si="6"/>
        <v>31.033333333333335</v>
      </c>
      <c r="AB62" s="3">
        <f t="shared" si="7"/>
        <v>11.012941485574993</v>
      </c>
    </row>
    <row r="63" spans="2:28" x14ac:dyDescent="0.35">
      <c r="B63" s="1" t="s">
        <v>144</v>
      </c>
      <c r="C63" s="1" t="s">
        <v>145</v>
      </c>
      <c r="D63" s="3"/>
      <c r="E63" s="4">
        <f t="shared" si="0"/>
        <v>0</v>
      </c>
      <c r="F63" s="1">
        <v>55</v>
      </c>
      <c r="G63" s="35">
        <f t="shared" si="3"/>
        <v>42.777777777777779</v>
      </c>
      <c r="H63" s="4">
        <f t="shared" si="1"/>
        <v>2.3012552301255231E-3</v>
      </c>
      <c r="I63" s="3">
        <f>F63*'Données Refashion France'!$R$12</f>
        <v>604.62042473824374</v>
      </c>
      <c r="J63" s="3">
        <f>G63*'Données Refashion France'!$R$12</f>
        <v>470.2603303519673</v>
      </c>
      <c r="K63" s="3" t="e">
        <f t="shared" si="4"/>
        <v>#DIV/0!</v>
      </c>
      <c r="L63" s="3">
        <f>$J63*'Données Refashion France'!$K$12</f>
        <v>70.843483240540877</v>
      </c>
      <c r="M63" s="3">
        <f>$J63*'Données Refashion France'!$K$13</f>
        <v>16.140358357837517</v>
      </c>
      <c r="N63" s="3">
        <f>$J63*'Données Refashion France'!$K$14</f>
        <v>32.195384190816945</v>
      </c>
      <c r="O63" s="3">
        <f>$J63*'Données Refashion France'!$K$15</f>
        <v>14.438548652862272</v>
      </c>
      <c r="P63" s="3">
        <f>$J63*'Données Refashion France'!$K$16</f>
        <v>1.65492007897841</v>
      </c>
      <c r="Q63" s="3">
        <f>$J63*'Données Refashion France'!$K$17</f>
        <v>47.388875065626678</v>
      </c>
      <c r="R63" s="3">
        <f>$J63*'Données Refashion France'!$K$18</f>
        <v>16.700966060773361</v>
      </c>
      <c r="S63" s="3">
        <f>$J63*'Données Refashion France'!$K$19</f>
        <v>14.213360629230115</v>
      </c>
      <c r="T63" s="3">
        <f>$J63*'Données Refashion France'!$K$20</f>
        <v>4.454199787037636</v>
      </c>
      <c r="U63" s="3">
        <f>$J63*'Données Refashion France'!$K$21</f>
        <v>101.19124319247871</v>
      </c>
      <c r="V63" s="3">
        <f>$J63*'Données Refashion France'!$K$22</f>
        <v>71.263726914092317</v>
      </c>
      <c r="W63" s="3">
        <f>$J63*'Données Refashion France'!$K$23</f>
        <v>6.9589160107734811</v>
      </c>
      <c r="X63" s="3">
        <f>$J63*'Données Refashion France'!$K$24</f>
        <v>15.880114822369174</v>
      </c>
      <c r="Y63" s="3">
        <f>$J63*('Données Refashion France'!$K$25 + 'Données Refashion France'!$K$26)</f>
        <v>56.936233348549727</v>
      </c>
      <c r="Z63" s="3">
        <f t="shared" si="5"/>
        <v>38.5</v>
      </c>
      <c r="AA63" s="3">
        <f t="shared" si="6"/>
        <v>29.944444444444443</v>
      </c>
      <c r="AB63" s="3">
        <f t="shared" si="7"/>
        <v>10.62652248608113</v>
      </c>
    </row>
    <row r="64" spans="2:28" x14ac:dyDescent="0.35">
      <c r="B64" s="1" t="s">
        <v>146</v>
      </c>
      <c r="C64" s="1" t="s">
        <v>147</v>
      </c>
      <c r="D64" s="3"/>
      <c r="E64" s="4">
        <f t="shared" si="0"/>
        <v>0</v>
      </c>
      <c r="F64" s="1">
        <v>53</v>
      </c>
      <c r="G64" s="35">
        <f t="shared" si="3"/>
        <v>41.222222222222221</v>
      </c>
      <c r="H64" s="4">
        <f t="shared" si="1"/>
        <v>2.2175732217573222E-3</v>
      </c>
      <c r="I64" s="3">
        <f>F64*'Données Refashion France'!$R$12</f>
        <v>582.63422747503478</v>
      </c>
      <c r="J64" s="3">
        <f>G64*'Données Refashion France'!$R$12</f>
        <v>453.15995470280484</v>
      </c>
      <c r="K64" s="3" t="e">
        <f t="shared" si="4"/>
        <v>#DIV/0!</v>
      </c>
      <c r="L64" s="3">
        <f>$J64*'Données Refashion France'!$K$12</f>
        <v>68.267356577248478</v>
      </c>
      <c r="M64" s="3">
        <f>$J64*'Données Refashion France'!$K$13</f>
        <v>15.553436235734333</v>
      </c>
      <c r="N64" s="3">
        <f>$J64*'Données Refashion France'!$K$14</f>
        <v>31.024642947514511</v>
      </c>
      <c r="O64" s="3">
        <f>$J64*'Données Refashion France'!$K$15</f>
        <v>13.913510520030917</v>
      </c>
      <c r="P64" s="3">
        <f>$J64*'Données Refashion France'!$K$16</f>
        <v>1.5947411670155587</v>
      </c>
      <c r="Q64" s="3">
        <f>$J64*'Données Refashion France'!$K$17</f>
        <v>45.665643245058433</v>
      </c>
      <c r="R64" s="3">
        <f>$J64*'Données Refashion France'!$K$18</f>
        <v>16.093658204017963</v>
      </c>
      <c r="S64" s="3">
        <f>$J64*'Données Refashion France'!$K$19</f>
        <v>13.696511151803564</v>
      </c>
      <c r="T64" s="3">
        <f>$J64*'Données Refashion France'!$K$20</f>
        <v>4.2922288856908128</v>
      </c>
      <c r="U64" s="3">
        <f>$J64*'Données Refashion France'!$K$21</f>
        <v>97.511561621843114</v>
      </c>
      <c r="V64" s="3">
        <f>$J64*'Données Refashion France'!$K$22</f>
        <v>68.672318662670776</v>
      </c>
      <c r="W64" s="3">
        <f>$J64*'Données Refashion France'!$K$23</f>
        <v>6.7058645194726267</v>
      </c>
      <c r="X64" s="3">
        <f>$J64*'Données Refashion France'!$K$24</f>
        <v>15.302656101555749</v>
      </c>
      <c r="Y64" s="3">
        <f>$J64*('Données Refashion France'!$K$25 + 'Données Refashion France'!$K$26)</f>
        <v>54.865824863147921</v>
      </c>
      <c r="Z64" s="3">
        <f t="shared" si="5"/>
        <v>37.1</v>
      </c>
      <c r="AA64" s="3">
        <f t="shared" si="6"/>
        <v>28.855555555555558</v>
      </c>
      <c r="AB64" s="3">
        <f t="shared" si="7"/>
        <v>10.240103486587273</v>
      </c>
    </row>
    <row r="65" spans="2:28" x14ac:dyDescent="0.35">
      <c r="B65" s="1" t="s">
        <v>148</v>
      </c>
      <c r="C65" s="1" t="s">
        <v>149</v>
      </c>
      <c r="D65" s="3"/>
      <c r="E65" s="4">
        <f t="shared" si="0"/>
        <v>0</v>
      </c>
      <c r="F65" s="1">
        <v>52</v>
      </c>
      <c r="G65" s="35">
        <f t="shared" si="3"/>
        <v>40.444444444444443</v>
      </c>
      <c r="H65" s="4">
        <f t="shared" si="1"/>
        <v>2.1757322175732217E-3</v>
      </c>
      <c r="I65" s="3">
        <f>F65*'Données Refashion France'!$R$12</f>
        <v>571.64112884343035</v>
      </c>
      <c r="J65" s="3">
        <f>G65*'Données Refashion France'!$R$12</f>
        <v>444.60976687822364</v>
      </c>
      <c r="K65" s="3" t="e">
        <f t="shared" si="4"/>
        <v>#DIV/0!</v>
      </c>
      <c r="L65" s="3">
        <f>$J65*'Données Refashion France'!$K$12</f>
        <v>66.979293245602292</v>
      </c>
      <c r="M65" s="3">
        <f>$J65*'Données Refashion France'!$K$13</f>
        <v>15.259975174682744</v>
      </c>
      <c r="N65" s="3">
        <f>$J65*'Données Refashion France'!$K$14</f>
        <v>30.439272325863296</v>
      </c>
      <c r="O65" s="3">
        <f>$J65*'Données Refashion France'!$K$15</f>
        <v>13.650991453615239</v>
      </c>
      <c r="P65" s="3">
        <f>$J65*'Données Refashion France'!$K$16</f>
        <v>1.5646517110341331</v>
      </c>
      <c r="Q65" s="3">
        <f>$J65*'Données Refashion France'!$K$17</f>
        <v>44.804027334774318</v>
      </c>
      <c r="R65" s="3">
        <f>$J65*'Données Refashion France'!$K$18</f>
        <v>15.790004275640268</v>
      </c>
      <c r="S65" s="3">
        <f>$J65*'Données Refashion France'!$K$19</f>
        <v>13.438086413090291</v>
      </c>
      <c r="T65" s="3">
        <f>$J65*'Données Refashion France'!$K$20</f>
        <v>4.2112434350174013</v>
      </c>
      <c r="U65" s="3">
        <f>$J65*'Données Refashion France'!$K$21</f>
        <v>95.671720836525324</v>
      </c>
      <c r="V65" s="3">
        <f>$J65*'Données Refashion France'!$K$22</f>
        <v>67.376614536960005</v>
      </c>
      <c r="W65" s="3">
        <f>$J65*'Données Refashion France'!$K$23</f>
        <v>6.5793387738222</v>
      </c>
      <c r="X65" s="3">
        <f>$J65*'Données Refashion France'!$K$24</f>
        <v>15.013926741149037</v>
      </c>
      <c r="Y65" s="3">
        <f>$J65*('Données Refashion France'!$K$25 + 'Données Refashion France'!$K$26)</f>
        <v>53.830620620447021</v>
      </c>
      <c r="Z65" s="3">
        <f t="shared" si="5"/>
        <v>36.4</v>
      </c>
      <c r="AA65" s="3">
        <f t="shared" si="6"/>
        <v>28.311111111111106</v>
      </c>
      <c r="AB65" s="3">
        <f t="shared" si="7"/>
        <v>10.046893986840344</v>
      </c>
    </row>
    <row r="66" spans="2:28" x14ac:dyDescent="0.35">
      <c r="B66" s="1" t="s">
        <v>150</v>
      </c>
      <c r="C66" s="1" t="s">
        <v>151</v>
      </c>
      <c r="D66" s="3"/>
      <c r="E66" s="4">
        <f t="shared" si="0"/>
        <v>0</v>
      </c>
      <c r="F66" s="1">
        <v>52</v>
      </c>
      <c r="G66" s="35">
        <f t="shared" si="3"/>
        <v>40.444444444444443</v>
      </c>
      <c r="H66" s="4">
        <f t="shared" si="1"/>
        <v>2.1757322175732217E-3</v>
      </c>
      <c r="I66" s="3">
        <f>F66*'Données Refashion France'!$R$12</f>
        <v>571.64112884343035</v>
      </c>
      <c r="J66" s="3">
        <f>G66*'Données Refashion France'!$R$12</f>
        <v>444.60976687822364</v>
      </c>
      <c r="K66" s="3" t="e">
        <f t="shared" si="4"/>
        <v>#DIV/0!</v>
      </c>
      <c r="L66" s="3">
        <f>$J66*'Données Refashion France'!$K$12</f>
        <v>66.979293245602292</v>
      </c>
      <c r="M66" s="3">
        <f>$J66*'Données Refashion France'!$K$13</f>
        <v>15.259975174682744</v>
      </c>
      <c r="N66" s="3">
        <f>$J66*'Données Refashion France'!$K$14</f>
        <v>30.439272325863296</v>
      </c>
      <c r="O66" s="3">
        <f>$J66*'Données Refashion France'!$K$15</f>
        <v>13.650991453615239</v>
      </c>
      <c r="P66" s="3">
        <f>$J66*'Données Refashion France'!$K$16</f>
        <v>1.5646517110341331</v>
      </c>
      <c r="Q66" s="3">
        <f>$J66*'Données Refashion France'!$K$17</f>
        <v>44.804027334774318</v>
      </c>
      <c r="R66" s="3">
        <f>$J66*'Données Refashion France'!$K$18</f>
        <v>15.790004275640268</v>
      </c>
      <c r="S66" s="3">
        <f>$J66*'Données Refashion France'!$K$19</f>
        <v>13.438086413090291</v>
      </c>
      <c r="T66" s="3">
        <f>$J66*'Données Refashion France'!$K$20</f>
        <v>4.2112434350174013</v>
      </c>
      <c r="U66" s="3">
        <f>$J66*'Données Refashion France'!$K$21</f>
        <v>95.671720836525324</v>
      </c>
      <c r="V66" s="3">
        <f>$J66*'Données Refashion France'!$K$22</f>
        <v>67.376614536960005</v>
      </c>
      <c r="W66" s="3">
        <f>$J66*'Données Refashion France'!$K$23</f>
        <v>6.5793387738222</v>
      </c>
      <c r="X66" s="3">
        <f>$J66*'Données Refashion France'!$K$24</f>
        <v>15.013926741149037</v>
      </c>
      <c r="Y66" s="3">
        <f>$J66*('Données Refashion France'!$K$25 + 'Données Refashion France'!$K$26)</f>
        <v>53.830620620447021</v>
      </c>
      <c r="Z66" s="3">
        <f t="shared" si="5"/>
        <v>36.4</v>
      </c>
      <c r="AA66" s="3">
        <f t="shared" si="6"/>
        <v>28.311111111111106</v>
      </c>
      <c r="AB66" s="3">
        <f t="shared" si="7"/>
        <v>10.046893986840344</v>
      </c>
    </row>
    <row r="67" spans="2:28" x14ac:dyDescent="0.35">
      <c r="B67" s="1" t="s">
        <v>152</v>
      </c>
      <c r="C67" s="1" t="s">
        <v>153</v>
      </c>
      <c r="D67" s="3"/>
      <c r="E67" s="4">
        <f t="shared" si="0"/>
        <v>0</v>
      </c>
      <c r="F67" s="1">
        <v>51</v>
      </c>
      <c r="G67" s="35">
        <f t="shared" si="3"/>
        <v>39.666666666666664</v>
      </c>
      <c r="H67" s="4">
        <f t="shared" si="1"/>
        <v>2.1338912133891212E-3</v>
      </c>
      <c r="I67" s="3">
        <f>F67*'Données Refashion France'!$R$12</f>
        <v>560.64803021182593</v>
      </c>
      <c r="J67" s="3">
        <f>G67*'Données Refashion France'!$R$12</f>
        <v>436.05957905364238</v>
      </c>
      <c r="K67" s="3" t="e">
        <f t="shared" si="4"/>
        <v>#DIV/0!</v>
      </c>
      <c r="L67" s="3">
        <f>$J67*'Données Refashion France'!$K$12</f>
        <v>65.691229913956093</v>
      </c>
      <c r="M67" s="3">
        <f>$J67*'Données Refashion France'!$K$13</f>
        <v>14.966514113631151</v>
      </c>
      <c r="N67" s="3">
        <f>$J67*'Données Refashion France'!$K$14</f>
        <v>29.853901704212078</v>
      </c>
      <c r="O67" s="3">
        <f>$J67*'Données Refashion France'!$K$15</f>
        <v>13.38847238719956</v>
      </c>
      <c r="P67" s="3">
        <f>$J67*'Données Refashion France'!$K$16</f>
        <v>1.5345622550527074</v>
      </c>
      <c r="Q67" s="3">
        <f>$J67*'Données Refashion France'!$K$17</f>
        <v>43.942411424490189</v>
      </c>
      <c r="R67" s="3">
        <f>$J67*'Données Refashion France'!$K$18</f>
        <v>15.486350347262569</v>
      </c>
      <c r="S67" s="3">
        <f>$J67*'Données Refashion France'!$K$19</f>
        <v>13.179661674377016</v>
      </c>
      <c r="T67" s="3">
        <f>$J67*'Données Refashion France'!$K$20</f>
        <v>4.1302579843439897</v>
      </c>
      <c r="U67" s="3">
        <f>$J67*'Données Refashion France'!$K$21</f>
        <v>93.83188005120752</v>
      </c>
      <c r="V67" s="3">
        <f>$J67*'Données Refashion France'!$K$22</f>
        <v>66.080910411249235</v>
      </c>
      <c r="W67" s="3">
        <f>$J67*'Données Refashion France'!$K$23</f>
        <v>6.4528130281717733</v>
      </c>
      <c r="X67" s="3">
        <f>$J67*'Données Refashion France'!$K$24</f>
        <v>14.725197380742324</v>
      </c>
      <c r="Y67" s="3">
        <f>$J67*('Données Refashion France'!$K$25 + 'Données Refashion France'!$K$26)</f>
        <v>52.795416377746108</v>
      </c>
      <c r="Z67" s="3">
        <f t="shared" si="5"/>
        <v>35.700000000000003</v>
      </c>
      <c r="AA67" s="3">
        <f t="shared" si="6"/>
        <v>27.766666666666666</v>
      </c>
      <c r="AB67" s="3">
        <f t="shared" si="7"/>
        <v>9.8536844870934139</v>
      </c>
    </row>
    <row r="68" spans="2:28" x14ac:dyDescent="0.35">
      <c r="B68" s="1" t="s">
        <v>154</v>
      </c>
      <c r="C68" s="1" t="s">
        <v>155</v>
      </c>
      <c r="D68" s="3"/>
      <c r="E68" s="4">
        <f t="shared" si="0"/>
        <v>0</v>
      </c>
      <c r="F68" s="1">
        <v>51</v>
      </c>
      <c r="G68" s="35">
        <f t="shared" si="3"/>
        <v>39.666666666666664</v>
      </c>
      <c r="H68" s="4">
        <f t="shared" si="1"/>
        <v>2.1338912133891212E-3</v>
      </c>
      <c r="I68" s="3">
        <f>F68*'Données Refashion France'!$R$12</f>
        <v>560.64803021182593</v>
      </c>
      <c r="J68" s="3">
        <f>G68*'Données Refashion France'!$R$12</f>
        <v>436.05957905364238</v>
      </c>
      <c r="K68" s="3" t="e">
        <f t="shared" si="4"/>
        <v>#DIV/0!</v>
      </c>
      <c r="L68" s="3">
        <f>$J68*'Données Refashion France'!$K$12</f>
        <v>65.691229913956093</v>
      </c>
      <c r="M68" s="3">
        <f>$J68*'Données Refashion France'!$K$13</f>
        <v>14.966514113631151</v>
      </c>
      <c r="N68" s="3">
        <f>$J68*'Données Refashion France'!$K$14</f>
        <v>29.853901704212078</v>
      </c>
      <c r="O68" s="3">
        <f>$J68*'Données Refashion France'!$K$15</f>
        <v>13.38847238719956</v>
      </c>
      <c r="P68" s="3">
        <f>$J68*'Données Refashion France'!$K$16</f>
        <v>1.5345622550527074</v>
      </c>
      <c r="Q68" s="3">
        <f>$J68*'Données Refashion France'!$K$17</f>
        <v>43.942411424490189</v>
      </c>
      <c r="R68" s="3">
        <f>$J68*'Données Refashion France'!$K$18</f>
        <v>15.486350347262569</v>
      </c>
      <c r="S68" s="3">
        <f>$J68*'Données Refashion France'!$K$19</f>
        <v>13.179661674377016</v>
      </c>
      <c r="T68" s="3">
        <f>$J68*'Données Refashion France'!$K$20</f>
        <v>4.1302579843439897</v>
      </c>
      <c r="U68" s="3">
        <f>$J68*'Données Refashion France'!$K$21</f>
        <v>93.83188005120752</v>
      </c>
      <c r="V68" s="3">
        <f>$J68*'Données Refashion France'!$K$22</f>
        <v>66.080910411249235</v>
      </c>
      <c r="W68" s="3">
        <f>$J68*'Données Refashion France'!$K$23</f>
        <v>6.4528130281717733</v>
      </c>
      <c r="X68" s="3">
        <f>$J68*'Données Refashion France'!$K$24</f>
        <v>14.725197380742324</v>
      </c>
      <c r="Y68" s="3">
        <f>$J68*('Données Refashion France'!$K$25 + 'Données Refashion France'!$K$26)</f>
        <v>52.795416377746108</v>
      </c>
      <c r="Z68" s="3">
        <f t="shared" si="5"/>
        <v>35.700000000000003</v>
      </c>
      <c r="AA68" s="3">
        <f t="shared" si="6"/>
        <v>27.766666666666666</v>
      </c>
      <c r="AB68" s="3">
        <f t="shared" si="7"/>
        <v>9.8536844870934139</v>
      </c>
    </row>
    <row r="69" spans="2:28" x14ac:dyDescent="0.35">
      <c r="B69" s="1" t="s">
        <v>156</v>
      </c>
      <c r="C69" s="1" t="s">
        <v>157</v>
      </c>
      <c r="D69" s="3"/>
      <c r="E69" s="4">
        <f t="shared" si="0"/>
        <v>0</v>
      </c>
      <c r="F69" s="1">
        <v>0</v>
      </c>
      <c r="G69" s="35">
        <f t="shared" si="3"/>
        <v>0</v>
      </c>
      <c r="H69" s="4">
        <f t="shared" si="1"/>
        <v>0</v>
      </c>
      <c r="I69" s="3">
        <f>F69*'Données Refashion France'!$R$12</f>
        <v>0</v>
      </c>
      <c r="J69" s="3">
        <f>G69*'Données Refashion France'!$R$12</f>
        <v>0</v>
      </c>
      <c r="K69" s="3" t="e">
        <f t="shared" si="4"/>
        <v>#DIV/0!</v>
      </c>
      <c r="L69" s="3">
        <f>$J69*'Données Refashion France'!$K$12</f>
        <v>0</v>
      </c>
      <c r="M69" s="3">
        <f>$J69*'Données Refashion France'!$K$13</f>
        <v>0</v>
      </c>
      <c r="N69" s="3">
        <f>$J69*'Données Refashion France'!$K$14</f>
        <v>0</v>
      </c>
      <c r="O69" s="3">
        <f>$J69*'Données Refashion France'!$K$15</f>
        <v>0</v>
      </c>
      <c r="P69" s="3">
        <f>$J69*'Données Refashion France'!$K$16</f>
        <v>0</v>
      </c>
      <c r="Q69" s="3">
        <f>$J69*'Données Refashion France'!$K$17</f>
        <v>0</v>
      </c>
      <c r="R69" s="3">
        <f>$J69*'Données Refashion France'!$K$18</f>
        <v>0</v>
      </c>
      <c r="S69" s="3">
        <f>$J69*'Données Refashion France'!$K$19</f>
        <v>0</v>
      </c>
      <c r="T69" s="3">
        <f>$J69*'Données Refashion France'!$K$20</f>
        <v>0</v>
      </c>
      <c r="U69" s="3">
        <f>$J69*'Données Refashion France'!$K$21</f>
        <v>0</v>
      </c>
      <c r="V69" s="3">
        <f>$J69*'Données Refashion France'!$K$22</f>
        <v>0</v>
      </c>
      <c r="W69" s="3">
        <f>$J69*'Données Refashion France'!$K$23</f>
        <v>0</v>
      </c>
      <c r="X69" s="3">
        <f>$J69*'Données Refashion France'!$K$24</f>
        <v>0</v>
      </c>
      <c r="Y69" s="3">
        <f>$J69*('Données Refashion France'!$K$25 + 'Données Refashion France'!$K$26)</f>
        <v>0</v>
      </c>
      <c r="Z69" s="3">
        <f t="shared" si="5"/>
        <v>0</v>
      </c>
      <c r="AA69" s="3">
        <f t="shared" si="6"/>
        <v>0</v>
      </c>
      <c r="AB69" s="3">
        <f t="shared" si="7"/>
        <v>0</v>
      </c>
    </row>
    <row r="70" spans="2:28" x14ac:dyDescent="0.35">
      <c r="B70" s="1" t="s">
        <v>158</v>
      </c>
      <c r="C70" s="1" t="s">
        <v>159</v>
      </c>
      <c r="D70" s="3"/>
      <c r="E70" s="4">
        <f t="shared" si="0"/>
        <v>0</v>
      </c>
      <c r="F70" s="1">
        <v>0</v>
      </c>
      <c r="G70" s="35">
        <f t="shared" si="3"/>
        <v>0</v>
      </c>
      <c r="H70" s="4">
        <f t="shared" si="1"/>
        <v>0</v>
      </c>
      <c r="I70" s="3">
        <f>F70*'Données Refashion France'!$R$12</f>
        <v>0</v>
      </c>
      <c r="J70" s="3">
        <f>G70*'Données Refashion France'!$R$12</f>
        <v>0</v>
      </c>
      <c r="K70" s="3" t="e">
        <f t="shared" si="4"/>
        <v>#DIV/0!</v>
      </c>
      <c r="L70" s="3">
        <f>$J70*'Données Refashion France'!$K$12</f>
        <v>0</v>
      </c>
      <c r="M70" s="3">
        <f>$J70*'Données Refashion France'!$K$13</f>
        <v>0</v>
      </c>
      <c r="N70" s="3">
        <f>$J70*'Données Refashion France'!$K$14</f>
        <v>0</v>
      </c>
      <c r="O70" s="3">
        <f>$J70*'Données Refashion France'!$K$15</f>
        <v>0</v>
      </c>
      <c r="P70" s="3">
        <f>$J70*'Données Refashion France'!$K$16</f>
        <v>0</v>
      </c>
      <c r="Q70" s="3">
        <f>$J70*'Données Refashion France'!$K$17</f>
        <v>0</v>
      </c>
      <c r="R70" s="3">
        <f>$J70*'Données Refashion France'!$K$18</f>
        <v>0</v>
      </c>
      <c r="S70" s="3">
        <f>$J70*'Données Refashion France'!$K$19</f>
        <v>0</v>
      </c>
      <c r="T70" s="3">
        <f>$J70*'Données Refashion France'!$K$20</f>
        <v>0</v>
      </c>
      <c r="U70" s="3">
        <f>$J70*'Données Refashion France'!$K$21</f>
        <v>0</v>
      </c>
      <c r="V70" s="3">
        <f>$J70*'Données Refashion France'!$K$22</f>
        <v>0</v>
      </c>
      <c r="W70" s="3">
        <f>$J70*'Données Refashion France'!$K$23</f>
        <v>0</v>
      </c>
      <c r="X70" s="3">
        <f>$J70*'Données Refashion France'!$K$24</f>
        <v>0</v>
      </c>
      <c r="Y70" s="3">
        <f>$J70*('Données Refashion France'!$K$25 + 'Données Refashion France'!$K$26)</f>
        <v>0</v>
      </c>
      <c r="Z70" s="3">
        <f t="shared" si="5"/>
        <v>0</v>
      </c>
      <c r="AA70" s="3">
        <f t="shared" si="6"/>
        <v>0</v>
      </c>
      <c r="AB70" s="3">
        <f t="shared" si="7"/>
        <v>0</v>
      </c>
    </row>
    <row r="71" spans="2:28" x14ac:dyDescent="0.35">
      <c r="B71" s="1" t="s">
        <v>160</v>
      </c>
      <c r="C71" s="1" t="s">
        <v>161</v>
      </c>
      <c r="D71" s="3"/>
      <c r="E71" s="4">
        <f t="shared" si="0"/>
        <v>0</v>
      </c>
      <c r="F71" s="1">
        <v>0</v>
      </c>
      <c r="G71" s="35">
        <f t="shared" si="3"/>
        <v>0</v>
      </c>
      <c r="H71" s="4">
        <f t="shared" si="1"/>
        <v>0</v>
      </c>
      <c r="I71" s="3">
        <f>F71*'Données Refashion France'!$R$12</f>
        <v>0</v>
      </c>
      <c r="J71" s="3">
        <f>G71*'Données Refashion France'!$R$12</f>
        <v>0</v>
      </c>
      <c r="K71" s="3" t="e">
        <f t="shared" si="4"/>
        <v>#DIV/0!</v>
      </c>
      <c r="L71" s="3">
        <f>$J71*'Données Refashion France'!$K$12</f>
        <v>0</v>
      </c>
      <c r="M71" s="3">
        <f>$J71*'Données Refashion France'!$K$13</f>
        <v>0</v>
      </c>
      <c r="N71" s="3">
        <f>$J71*'Données Refashion France'!$K$14</f>
        <v>0</v>
      </c>
      <c r="O71" s="3">
        <f>$J71*'Données Refashion France'!$K$15</f>
        <v>0</v>
      </c>
      <c r="P71" s="3">
        <f>$J71*'Données Refashion France'!$K$16</f>
        <v>0</v>
      </c>
      <c r="Q71" s="3">
        <f>$J71*'Données Refashion France'!$K$17</f>
        <v>0</v>
      </c>
      <c r="R71" s="3">
        <f>$J71*'Données Refashion France'!$K$18</f>
        <v>0</v>
      </c>
      <c r="S71" s="3">
        <f>$J71*'Données Refashion France'!$K$19</f>
        <v>0</v>
      </c>
      <c r="T71" s="3">
        <f>$J71*'Données Refashion France'!$K$20</f>
        <v>0</v>
      </c>
      <c r="U71" s="3">
        <f>$J71*'Données Refashion France'!$K$21</f>
        <v>0</v>
      </c>
      <c r="V71" s="3">
        <f>$J71*'Données Refashion France'!$K$22</f>
        <v>0</v>
      </c>
      <c r="W71" s="3">
        <f>$J71*'Données Refashion France'!$K$23</f>
        <v>0</v>
      </c>
      <c r="X71" s="3">
        <f>$J71*'Données Refashion France'!$K$24</f>
        <v>0</v>
      </c>
      <c r="Y71" s="3">
        <f>$J71*('Données Refashion France'!$K$25 + 'Données Refashion France'!$K$26)</f>
        <v>0</v>
      </c>
      <c r="Z71" s="3">
        <f t="shared" si="5"/>
        <v>0</v>
      </c>
      <c r="AA71" s="3">
        <f t="shared" si="6"/>
        <v>0</v>
      </c>
      <c r="AB71" s="3">
        <f t="shared" si="7"/>
        <v>0</v>
      </c>
    </row>
    <row r="72" spans="2:28" x14ac:dyDescent="0.35">
      <c r="B72" s="1" t="s">
        <v>162</v>
      </c>
      <c r="C72" s="1" t="s">
        <v>163</v>
      </c>
      <c r="D72" s="3"/>
      <c r="E72" s="4">
        <f t="shared" ref="E72:E135" si="8">D72/$D$8</f>
        <v>0</v>
      </c>
      <c r="F72" s="1">
        <v>0</v>
      </c>
      <c r="G72" s="35">
        <f t="shared" si="3"/>
        <v>0</v>
      </c>
      <c r="H72" s="4">
        <f t="shared" ref="H72:H135" si="9">F72/$F$8</f>
        <v>0</v>
      </c>
      <c r="I72" s="3">
        <f>F72*'Données Refashion France'!$R$12</f>
        <v>0</v>
      </c>
      <c r="J72" s="3">
        <f>G72*'Données Refashion France'!$R$12</f>
        <v>0</v>
      </c>
      <c r="K72" s="3" t="e">
        <f t="shared" si="4"/>
        <v>#DIV/0!</v>
      </c>
      <c r="L72" s="3">
        <f>$J72*'Données Refashion France'!$K$12</f>
        <v>0</v>
      </c>
      <c r="M72" s="3">
        <f>$J72*'Données Refashion France'!$K$13</f>
        <v>0</v>
      </c>
      <c r="N72" s="3">
        <f>$J72*'Données Refashion France'!$K$14</f>
        <v>0</v>
      </c>
      <c r="O72" s="3">
        <f>$J72*'Données Refashion France'!$K$15</f>
        <v>0</v>
      </c>
      <c r="P72" s="3">
        <f>$J72*'Données Refashion France'!$K$16</f>
        <v>0</v>
      </c>
      <c r="Q72" s="3">
        <f>$J72*'Données Refashion France'!$K$17</f>
        <v>0</v>
      </c>
      <c r="R72" s="3">
        <f>$J72*'Données Refashion France'!$K$18</f>
        <v>0</v>
      </c>
      <c r="S72" s="3">
        <f>$J72*'Données Refashion France'!$K$19</f>
        <v>0</v>
      </c>
      <c r="T72" s="3">
        <f>$J72*'Données Refashion France'!$K$20</f>
        <v>0</v>
      </c>
      <c r="U72" s="3">
        <f>$J72*'Données Refashion France'!$K$21</f>
        <v>0</v>
      </c>
      <c r="V72" s="3">
        <f>$J72*'Données Refashion France'!$K$22</f>
        <v>0</v>
      </c>
      <c r="W72" s="3">
        <f>$J72*'Données Refashion France'!$K$23</f>
        <v>0</v>
      </c>
      <c r="X72" s="3">
        <f>$J72*'Données Refashion France'!$K$24</f>
        <v>0</v>
      </c>
      <c r="Y72" s="3">
        <f>$J72*('Données Refashion France'!$K$25 + 'Données Refashion France'!$K$26)</f>
        <v>0</v>
      </c>
      <c r="Z72" s="3">
        <f t="shared" si="5"/>
        <v>0</v>
      </c>
      <c r="AA72" s="3">
        <f t="shared" si="6"/>
        <v>0</v>
      </c>
      <c r="AB72" s="3">
        <f t="shared" si="7"/>
        <v>0</v>
      </c>
    </row>
    <row r="73" spans="2:28" x14ac:dyDescent="0.35">
      <c r="B73" s="1" t="s">
        <v>164</v>
      </c>
      <c r="C73" s="1" t="s">
        <v>165</v>
      </c>
      <c r="D73" s="3"/>
      <c r="E73" s="4">
        <f t="shared" si="8"/>
        <v>0</v>
      </c>
      <c r="F73" s="1">
        <v>0</v>
      </c>
      <c r="G73" s="35">
        <f t="shared" si="3"/>
        <v>0</v>
      </c>
      <c r="H73" s="4">
        <f t="shared" si="9"/>
        <v>0</v>
      </c>
      <c r="I73" s="3">
        <f>F73*'Données Refashion France'!$R$12</f>
        <v>0</v>
      </c>
      <c r="J73" s="3">
        <f>G73*'Données Refashion France'!$R$12</f>
        <v>0</v>
      </c>
      <c r="K73" s="3" t="e">
        <f t="shared" si="4"/>
        <v>#DIV/0!</v>
      </c>
      <c r="L73" s="3">
        <f>$J73*'Données Refashion France'!$K$12</f>
        <v>0</v>
      </c>
      <c r="M73" s="3">
        <f>$J73*'Données Refashion France'!$K$13</f>
        <v>0</v>
      </c>
      <c r="N73" s="3">
        <f>$J73*'Données Refashion France'!$K$14</f>
        <v>0</v>
      </c>
      <c r="O73" s="3">
        <f>$J73*'Données Refashion France'!$K$15</f>
        <v>0</v>
      </c>
      <c r="P73" s="3">
        <f>$J73*'Données Refashion France'!$K$16</f>
        <v>0</v>
      </c>
      <c r="Q73" s="3">
        <f>$J73*'Données Refashion France'!$K$17</f>
        <v>0</v>
      </c>
      <c r="R73" s="3">
        <f>$J73*'Données Refashion France'!$K$18</f>
        <v>0</v>
      </c>
      <c r="S73" s="3">
        <f>$J73*'Données Refashion France'!$K$19</f>
        <v>0</v>
      </c>
      <c r="T73" s="3">
        <f>$J73*'Données Refashion France'!$K$20</f>
        <v>0</v>
      </c>
      <c r="U73" s="3">
        <f>$J73*'Données Refashion France'!$K$21</f>
        <v>0</v>
      </c>
      <c r="V73" s="3">
        <f>$J73*'Données Refashion France'!$K$22</f>
        <v>0</v>
      </c>
      <c r="W73" s="3">
        <f>$J73*'Données Refashion France'!$K$23</f>
        <v>0</v>
      </c>
      <c r="X73" s="3">
        <f>$J73*'Données Refashion France'!$K$24</f>
        <v>0</v>
      </c>
      <c r="Y73" s="3">
        <f>$J73*('Données Refashion France'!$K$25 + 'Données Refashion France'!$K$26)</f>
        <v>0</v>
      </c>
      <c r="Z73" s="3">
        <f t="shared" si="5"/>
        <v>0</v>
      </c>
      <c r="AA73" s="3">
        <f t="shared" si="6"/>
        <v>0</v>
      </c>
      <c r="AB73" s="3">
        <f t="shared" si="7"/>
        <v>0</v>
      </c>
    </row>
    <row r="74" spans="2:28" x14ac:dyDescent="0.35">
      <c r="B74" s="1" t="s">
        <v>166</v>
      </c>
      <c r="C74" s="1" t="s">
        <v>167</v>
      </c>
      <c r="D74" s="3"/>
      <c r="E74" s="4">
        <f t="shared" si="8"/>
        <v>0</v>
      </c>
      <c r="F74" s="1">
        <v>0</v>
      </c>
      <c r="G74" s="35">
        <f t="shared" si="3"/>
        <v>0</v>
      </c>
      <c r="H74" s="4">
        <f t="shared" si="9"/>
        <v>0</v>
      </c>
      <c r="I74" s="3">
        <f>F74*'Données Refashion France'!$R$12</f>
        <v>0</v>
      </c>
      <c r="J74" s="3">
        <f>G74*'Données Refashion France'!$R$12</f>
        <v>0</v>
      </c>
      <c r="K74" s="3" t="e">
        <f t="shared" si="4"/>
        <v>#DIV/0!</v>
      </c>
      <c r="L74" s="3">
        <f>$J74*'Données Refashion France'!$K$12</f>
        <v>0</v>
      </c>
      <c r="M74" s="3">
        <f>$J74*'Données Refashion France'!$K$13</f>
        <v>0</v>
      </c>
      <c r="N74" s="3">
        <f>$J74*'Données Refashion France'!$K$14</f>
        <v>0</v>
      </c>
      <c r="O74" s="3">
        <f>$J74*'Données Refashion France'!$K$15</f>
        <v>0</v>
      </c>
      <c r="P74" s="3">
        <f>$J74*'Données Refashion France'!$K$16</f>
        <v>0</v>
      </c>
      <c r="Q74" s="3">
        <f>$J74*'Données Refashion France'!$K$17</f>
        <v>0</v>
      </c>
      <c r="R74" s="3">
        <f>$J74*'Données Refashion France'!$K$18</f>
        <v>0</v>
      </c>
      <c r="S74" s="3">
        <f>$J74*'Données Refashion France'!$K$19</f>
        <v>0</v>
      </c>
      <c r="T74" s="3">
        <f>$J74*'Données Refashion France'!$K$20</f>
        <v>0</v>
      </c>
      <c r="U74" s="3">
        <f>$J74*'Données Refashion France'!$K$21</f>
        <v>0</v>
      </c>
      <c r="V74" s="3">
        <f>$J74*'Données Refashion France'!$K$22</f>
        <v>0</v>
      </c>
      <c r="W74" s="3">
        <f>$J74*'Données Refashion France'!$K$23</f>
        <v>0</v>
      </c>
      <c r="X74" s="3">
        <f>$J74*'Données Refashion France'!$K$24</f>
        <v>0</v>
      </c>
      <c r="Y74" s="3">
        <f>$J74*('Données Refashion France'!$K$25 + 'Données Refashion France'!$K$26)</f>
        <v>0</v>
      </c>
      <c r="Z74" s="3">
        <f t="shared" si="5"/>
        <v>0</v>
      </c>
      <c r="AA74" s="3">
        <f t="shared" si="6"/>
        <v>0</v>
      </c>
      <c r="AB74" s="3">
        <f t="shared" si="7"/>
        <v>0</v>
      </c>
    </row>
    <row r="75" spans="2:28" x14ac:dyDescent="0.35">
      <c r="B75" s="1" t="s">
        <v>168</v>
      </c>
      <c r="C75" s="1" t="s">
        <v>169</v>
      </c>
      <c r="D75" s="3"/>
      <c r="E75" s="4">
        <f t="shared" si="8"/>
        <v>0</v>
      </c>
      <c r="F75" s="1">
        <v>0</v>
      </c>
      <c r="G75" s="35">
        <f t="shared" ref="G75:G138" si="10">F75/$F$22*$G$22</f>
        <v>0</v>
      </c>
      <c r="H75" s="4">
        <f t="shared" si="9"/>
        <v>0</v>
      </c>
      <c r="I75" s="3">
        <f>F75*'Données Refashion France'!$R$12</f>
        <v>0</v>
      </c>
      <c r="J75" s="3">
        <f>G75*'Données Refashion France'!$R$12</f>
        <v>0</v>
      </c>
      <c r="K75" s="3" t="e">
        <f t="shared" ref="K75:K138" si="11">I75*10^6/(D75*10^3)</f>
        <v>#DIV/0!</v>
      </c>
      <c r="L75" s="3">
        <f>$J75*'Données Refashion France'!$K$12</f>
        <v>0</v>
      </c>
      <c r="M75" s="3">
        <f>$J75*'Données Refashion France'!$K$13</f>
        <v>0</v>
      </c>
      <c r="N75" s="3">
        <f>$J75*'Données Refashion France'!$K$14</f>
        <v>0</v>
      </c>
      <c r="O75" s="3">
        <f>$J75*'Données Refashion France'!$K$15</f>
        <v>0</v>
      </c>
      <c r="P75" s="3">
        <f>$J75*'Données Refashion France'!$K$16</f>
        <v>0</v>
      </c>
      <c r="Q75" s="3">
        <f>$J75*'Données Refashion France'!$K$17</f>
        <v>0</v>
      </c>
      <c r="R75" s="3">
        <f>$J75*'Données Refashion France'!$K$18</f>
        <v>0</v>
      </c>
      <c r="S75" s="3">
        <f>$J75*'Données Refashion France'!$K$19</f>
        <v>0</v>
      </c>
      <c r="T75" s="3">
        <f>$J75*'Données Refashion France'!$K$20</f>
        <v>0</v>
      </c>
      <c r="U75" s="3">
        <f>$J75*'Données Refashion France'!$K$21</f>
        <v>0</v>
      </c>
      <c r="V75" s="3">
        <f>$J75*'Données Refashion France'!$K$22</f>
        <v>0</v>
      </c>
      <c r="W75" s="3">
        <f>$J75*'Données Refashion France'!$K$23</f>
        <v>0</v>
      </c>
      <c r="X75" s="3">
        <f>$J75*'Données Refashion France'!$K$24</f>
        <v>0</v>
      </c>
      <c r="Y75" s="3">
        <f>$J75*('Données Refashion France'!$K$25 + 'Données Refashion France'!$K$26)</f>
        <v>0</v>
      </c>
      <c r="Z75" s="3">
        <f t="shared" ref="Z75:Z138" si="12">F75*10^6*masseChaussuresMoyennesPaire/10^9</f>
        <v>0</v>
      </c>
      <c r="AA75" s="3">
        <f t="shared" ref="AA75:AA138" si="13">G75*10^6*masseChaussuresMoyennesPaire/10^9</f>
        <v>0</v>
      </c>
      <c r="AB75" s="3">
        <f t="shared" ref="AB75:AB138" si="14">L75*10^6*masseTshirt/10^9</f>
        <v>0</v>
      </c>
    </row>
    <row r="76" spans="2:28" x14ac:dyDescent="0.35">
      <c r="B76" s="1" t="s">
        <v>170</v>
      </c>
      <c r="C76" s="1" t="s">
        <v>171</v>
      </c>
      <c r="D76" s="3"/>
      <c r="E76" s="4">
        <f t="shared" si="8"/>
        <v>0</v>
      </c>
      <c r="F76" s="1">
        <v>0</v>
      </c>
      <c r="G76" s="35">
        <f t="shared" si="10"/>
        <v>0</v>
      </c>
      <c r="H76" s="4">
        <f t="shared" si="9"/>
        <v>0</v>
      </c>
      <c r="I76" s="3">
        <f>F76*'Données Refashion France'!$R$12</f>
        <v>0</v>
      </c>
      <c r="J76" s="3">
        <f>G76*'Données Refashion France'!$R$12</f>
        <v>0</v>
      </c>
      <c r="K76" s="3" t="e">
        <f t="shared" si="11"/>
        <v>#DIV/0!</v>
      </c>
      <c r="L76" s="3">
        <f>$J76*'Données Refashion France'!$K$12</f>
        <v>0</v>
      </c>
      <c r="M76" s="3">
        <f>$J76*'Données Refashion France'!$K$13</f>
        <v>0</v>
      </c>
      <c r="N76" s="3">
        <f>$J76*'Données Refashion France'!$K$14</f>
        <v>0</v>
      </c>
      <c r="O76" s="3">
        <f>$J76*'Données Refashion France'!$K$15</f>
        <v>0</v>
      </c>
      <c r="P76" s="3">
        <f>$J76*'Données Refashion France'!$K$16</f>
        <v>0</v>
      </c>
      <c r="Q76" s="3">
        <f>$J76*'Données Refashion France'!$K$17</f>
        <v>0</v>
      </c>
      <c r="R76" s="3">
        <f>$J76*'Données Refashion France'!$K$18</f>
        <v>0</v>
      </c>
      <c r="S76" s="3">
        <f>$J76*'Données Refashion France'!$K$19</f>
        <v>0</v>
      </c>
      <c r="T76" s="3">
        <f>$J76*'Données Refashion France'!$K$20</f>
        <v>0</v>
      </c>
      <c r="U76" s="3">
        <f>$J76*'Données Refashion France'!$K$21</f>
        <v>0</v>
      </c>
      <c r="V76" s="3">
        <f>$J76*'Données Refashion France'!$K$22</f>
        <v>0</v>
      </c>
      <c r="W76" s="3">
        <f>$J76*'Données Refashion France'!$K$23</f>
        <v>0</v>
      </c>
      <c r="X76" s="3">
        <f>$J76*'Données Refashion France'!$K$24</f>
        <v>0</v>
      </c>
      <c r="Y76" s="3">
        <f>$J76*('Données Refashion France'!$K$25 + 'Données Refashion France'!$K$26)</f>
        <v>0</v>
      </c>
      <c r="Z76" s="3">
        <f t="shared" si="12"/>
        <v>0</v>
      </c>
      <c r="AA76" s="3">
        <f t="shared" si="13"/>
        <v>0</v>
      </c>
      <c r="AB76" s="3">
        <f t="shared" si="14"/>
        <v>0</v>
      </c>
    </row>
    <row r="77" spans="2:28" x14ac:dyDescent="0.35">
      <c r="B77" s="1" t="s">
        <v>172</v>
      </c>
      <c r="C77" s="1" t="s">
        <v>173</v>
      </c>
      <c r="D77" s="3"/>
      <c r="E77" s="4">
        <f t="shared" si="8"/>
        <v>0</v>
      </c>
      <c r="F77" s="1">
        <v>0</v>
      </c>
      <c r="G77" s="35">
        <f t="shared" si="10"/>
        <v>0</v>
      </c>
      <c r="H77" s="4">
        <f t="shared" si="9"/>
        <v>0</v>
      </c>
      <c r="I77" s="3">
        <f>F77*'Données Refashion France'!$R$12</f>
        <v>0</v>
      </c>
      <c r="J77" s="3">
        <f>G77*'Données Refashion France'!$R$12</f>
        <v>0</v>
      </c>
      <c r="K77" s="3" t="e">
        <f t="shared" si="11"/>
        <v>#DIV/0!</v>
      </c>
      <c r="L77" s="3">
        <f>$J77*'Données Refashion France'!$K$12</f>
        <v>0</v>
      </c>
      <c r="M77" s="3">
        <f>$J77*'Données Refashion France'!$K$13</f>
        <v>0</v>
      </c>
      <c r="N77" s="3">
        <f>$J77*'Données Refashion France'!$K$14</f>
        <v>0</v>
      </c>
      <c r="O77" s="3">
        <f>$J77*'Données Refashion France'!$K$15</f>
        <v>0</v>
      </c>
      <c r="P77" s="3">
        <f>$J77*'Données Refashion France'!$K$16</f>
        <v>0</v>
      </c>
      <c r="Q77" s="3">
        <f>$J77*'Données Refashion France'!$K$17</f>
        <v>0</v>
      </c>
      <c r="R77" s="3">
        <f>$J77*'Données Refashion France'!$K$18</f>
        <v>0</v>
      </c>
      <c r="S77" s="3">
        <f>$J77*'Données Refashion France'!$K$19</f>
        <v>0</v>
      </c>
      <c r="T77" s="3">
        <f>$J77*'Données Refashion France'!$K$20</f>
        <v>0</v>
      </c>
      <c r="U77" s="3">
        <f>$J77*'Données Refashion France'!$K$21</f>
        <v>0</v>
      </c>
      <c r="V77" s="3">
        <f>$J77*'Données Refashion France'!$K$22</f>
        <v>0</v>
      </c>
      <c r="W77" s="3">
        <f>$J77*'Données Refashion France'!$K$23</f>
        <v>0</v>
      </c>
      <c r="X77" s="3">
        <f>$J77*'Données Refashion France'!$K$24</f>
        <v>0</v>
      </c>
      <c r="Y77" s="3">
        <f>$J77*('Données Refashion France'!$K$25 + 'Données Refashion France'!$K$26)</f>
        <v>0</v>
      </c>
      <c r="Z77" s="3">
        <f t="shared" si="12"/>
        <v>0</v>
      </c>
      <c r="AA77" s="3">
        <f t="shared" si="13"/>
        <v>0</v>
      </c>
      <c r="AB77" s="3">
        <f t="shared" si="14"/>
        <v>0</v>
      </c>
    </row>
    <row r="78" spans="2:28" x14ac:dyDescent="0.35">
      <c r="B78" s="1" t="s">
        <v>174</v>
      </c>
      <c r="C78" s="1" t="s">
        <v>175</v>
      </c>
      <c r="D78" s="3"/>
      <c r="E78" s="4">
        <f t="shared" si="8"/>
        <v>0</v>
      </c>
      <c r="F78" s="1">
        <v>0</v>
      </c>
      <c r="G78" s="35">
        <f t="shared" si="10"/>
        <v>0</v>
      </c>
      <c r="H78" s="4">
        <f t="shared" si="9"/>
        <v>0</v>
      </c>
      <c r="I78" s="3">
        <f>F78*'Données Refashion France'!$R$12</f>
        <v>0</v>
      </c>
      <c r="J78" s="3">
        <f>G78*'Données Refashion France'!$R$12</f>
        <v>0</v>
      </c>
      <c r="K78" s="3" t="e">
        <f t="shared" si="11"/>
        <v>#DIV/0!</v>
      </c>
      <c r="L78" s="3">
        <f>$J78*'Données Refashion France'!$K$12</f>
        <v>0</v>
      </c>
      <c r="M78" s="3">
        <f>$J78*'Données Refashion France'!$K$13</f>
        <v>0</v>
      </c>
      <c r="N78" s="3">
        <f>$J78*'Données Refashion France'!$K$14</f>
        <v>0</v>
      </c>
      <c r="O78" s="3">
        <f>$J78*'Données Refashion France'!$K$15</f>
        <v>0</v>
      </c>
      <c r="P78" s="3">
        <f>$J78*'Données Refashion France'!$K$16</f>
        <v>0</v>
      </c>
      <c r="Q78" s="3">
        <f>$J78*'Données Refashion France'!$K$17</f>
        <v>0</v>
      </c>
      <c r="R78" s="3">
        <f>$J78*'Données Refashion France'!$K$18</f>
        <v>0</v>
      </c>
      <c r="S78" s="3">
        <f>$J78*'Données Refashion France'!$K$19</f>
        <v>0</v>
      </c>
      <c r="T78" s="3">
        <f>$J78*'Données Refashion France'!$K$20</f>
        <v>0</v>
      </c>
      <c r="U78" s="3">
        <f>$J78*'Données Refashion France'!$K$21</f>
        <v>0</v>
      </c>
      <c r="V78" s="3">
        <f>$J78*'Données Refashion France'!$K$22</f>
        <v>0</v>
      </c>
      <c r="W78" s="3">
        <f>$J78*'Données Refashion France'!$K$23</f>
        <v>0</v>
      </c>
      <c r="X78" s="3">
        <f>$J78*'Données Refashion France'!$K$24</f>
        <v>0</v>
      </c>
      <c r="Y78" s="3">
        <f>$J78*('Données Refashion France'!$K$25 + 'Données Refashion France'!$K$26)</f>
        <v>0</v>
      </c>
      <c r="Z78" s="3">
        <f t="shared" si="12"/>
        <v>0</v>
      </c>
      <c r="AA78" s="3">
        <f t="shared" si="13"/>
        <v>0</v>
      </c>
      <c r="AB78" s="3">
        <f t="shared" si="14"/>
        <v>0</v>
      </c>
    </row>
    <row r="79" spans="2:28" x14ac:dyDescent="0.35">
      <c r="B79" s="1" t="s">
        <v>176</v>
      </c>
      <c r="C79" s="1" t="s">
        <v>177</v>
      </c>
      <c r="D79" s="3"/>
      <c r="E79" s="4">
        <f t="shared" si="8"/>
        <v>0</v>
      </c>
      <c r="F79" s="1">
        <v>0</v>
      </c>
      <c r="G79" s="35">
        <f t="shared" si="10"/>
        <v>0</v>
      </c>
      <c r="H79" s="4">
        <f t="shared" si="9"/>
        <v>0</v>
      </c>
      <c r="I79" s="3">
        <f>F79*'Données Refashion France'!$R$12</f>
        <v>0</v>
      </c>
      <c r="J79" s="3">
        <f>G79*'Données Refashion France'!$R$12</f>
        <v>0</v>
      </c>
      <c r="K79" s="3" t="e">
        <f t="shared" si="11"/>
        <v>#DIV/0!</v>
      </c>
      <c r="L79" s="3">
        <f>$J79*'Données Refashion France'!$K$12</f>
        <v>0</v>
      </c>
      <c r="M79" s="3">
        <f>$J79*'Données Refashion France'!$K$13</f>
        <v>0</v>
      </c>
      <c r="N79" s="3">
        <f>$J79*'Données Refashion France'!$K$14</f>
        <v>0</v>
      </c>
      <c r="O79" s="3">
        <f>$J79*'Données Refashion France'!$K$15</f>
        <v>0</v>
      </c>
      <c r="P79" s="3">
        <f>$J79*'Données Refashion France'!$K$16</f>
        <v>0</v>
      </c>
      <c r="Q79" s="3">
        <f>$J79*'Données Refashion France'!$K$17</f>
        <v>0</v>
      </c>
      <c r="R79" s="3">
        <f>$J79*'Données Refashion France'!$K$18</f>
        <v>0</v>
      </c>
      <c r="S79" s="3">
        <f>$J79*'Données Refashion France'!$K$19</f>
        <v>0</v>
      </c>
      <c r="T79" s="3">
        <f>$J79*'Données Refashion France'!$K$20</f>
        <v>0</v>
      </c>
      <c r="U79" s="3">
        <f>$J79*'Données Refashion France'!$K$21</f>
        <v>0</v>
      </c>
      <c r="V79" s="3">
        <f>$J79*'Données Refashion France'!$K$22</f>
        <v>0</v>
      </c>
      <c r="W79" s="3">
        <f>$J79*'Données Refashion France'!$K$23</f>
        <v>0</v>
      </c>
      <c r="X79" s="3">
        <f>$J79*'Données Refashion France'!$K$24</f>
        <v>0</v>
      </c>
      <c r="Y79" s="3">
        <f>$J79*('Données Refashion France'!$K$25 + 'Données Refashion France'!$K$26)</f>
        <v>0</v>
      </c>
      <c r="Z79" s="3">
        <f t="shared" si="12"/>
        <v>0</v>
      </c>
      <c r="AA79" s="3">
        <f t="shared" si="13"/>
        <v>0</v>
      </c>
      <c r="AB79" s="3">
        <f t="shared" si="14"/>
        <v>0</v>
      </c>
    </row>
    <row r="80" spans="2:28" x14ac:dyDescent="0.35">
      <c r="B80" s="1" t="s">
        <v>178</v>
      </c>
      <c r="C80" s="1" t="s">
        <v>179</v>
      </c>
      <c r="D80" s="3"/>
      <c r="E80" s="4">
        <f t="shared" si="8"/>
        <v>0</v>
      </c>
      <c r="F80" s="1">
        <v>0</v>
      </c>
      <c r="G80" s="35">
        <f t="shared" si="10"/>
        <v>0</v>
      </c>
      <c r="H80" s="4">
        <f t="shared" si="9"/>
        <v>0</v>
      </c>
      <c r="I80" s="3">
        <f>F80*'Données Refashion France'!$R$12</f>
        <v>0</v>
      </c>
      <c r="J80" s="3">
        <f>G80*'Données Refashion France'!$R$12</f>
        <v>0</v>
      </c>
      <c r="K80" s="3" t="e">
        <f t="shared" si="11"/>
        <v>#DIV/0!</v>
      </c>
      <c r="L80" s="3">
        <f>$J80*'Données Refashion France'!$K$12</f>
        <v>0</v>
      </c>
      <c r="M80" s="3">
        <f>$J80*'Données Refashion France'!$K$13</f>
        <v>0</v>
      </c>
      <c r="N80" s="3">
        <f>$J80*'Données Refashion France'!$K$14</f>
        <v>0</v>
      </c>
      <c r="O80" s="3">
        <f>$J80*'Données Refashion France'!$K$15</f>
        <v>0</v>
      </c>
      <c r="P80" s="3">
        <f>$J80*'Données Refashion France'!$K$16</f>
        <v>0</v>
      </c>
      <c r="Q80" s="3">
        <f>$J80*'Données Refashion France'!$K$17</f>
        <v>0</v>
      </c>
      <c r="R80" s="3">
        <f>$J80*'Données Refashion France'!$K$18</f>
        <v>0</v>
      </c>
      <c r="S80" s="3">
        <f>$J80*'Données Refashion France'!$K$19</f>
        <v>0</v>
      </c>
      <c r="T80" s="3">
        <f>$J80*'Données Refashion France'!$K$20</f>
        <v>0</v>
      </c>
      <c r="U80" s="3">
        <f>$J80*'Données Refashion France'!$K$21</f>
        <v>0</v>
      </c>
      <c r="V80" s="3">
        <f>$J80*'Données Refashion France'!$K$22</f>
        <v>0</v>
      </c>
      <c r="W80" s="3">
        <f>$J80*'Données Refashion France'!$K$23</f>
        <v>0</v>
      </c>
      <c r="X80" s="3">
        <f>$J80*'Données Refashion France'!$K$24</f>
        <v>0</v>
      </c>
      <c r="Y80" s="3">
        <f>$J80*('Données Refashion France'!$K$25 + 'Données Refashion France'!$K$26)</f>
        <v>0</v>
      </c>
      <c r="Z80" s="3">
        <f t="shared" si="12"/>
        <v>0</v>
      </c>
      <c r="AA80" s="3">
        <f t="shared" si="13"/>
        <v>0</v>
      </c>
      <c r="AB80" s="3">
        <f t="shared" si="14"/>
        <v>0</v>
      </c>
    </row>
    <row r="81" spans="2:28" x14ac:dyDescent="0.35">
      <c r="B81" s="1" t="s">
        <v>180</v>
      </c>
      <c r="C81" s="1" t="s">
        <v>181</v>
      </c>
      <c r="D81" s="3"/>
      <c r="E81" s="4">
        <f t="shared" si="8"/>
        <v>0</v>
      </c>
      <c r="F81" s="1">
        <v>0</v>
      </c>
      <c r="G81" s="35">
        <f t="shared" si="10"/>
        <v>0</v>
      </c>
      <c r="H81" s="4">
        <f t="shared" si="9"/>
        <v>0</v>
      </c>
      <c r="I81" s="3">
        <f>F81*'Données Refashion France'!$R$12</f>
        <v>0</v>
      </c>
      <c r="J81" s="3">
        <f>G81*'Données Refashion France'!$R$12</f>
        <v>0</v>
      </c>
      <c r="K81" s="3" t="e">
        <f t="shared" si="11"/>
        <v>#DIV/0!</v>
      </c>
      <c r="L81" s="3">
        <f>$J81*'Données Refashion France'!$K$12</f>
        <v>0</v>
      </c>
      <c r="M81" s="3">
        <f>$J81*'Données Refashion France'!$K$13</f>
        <v>0</v>
      </c>
      <c r="N81" s="3">
        <f>$J81*'Données Refashion France'!$K$14</f>
        <v>0</v>
      </c>
      <c r="O81" s="3">
        <f>$J81*'Données Refashion France'!$K$15</f>
        <v>0</v>
      </c>
      <c r="P81" s="3">
        <f>$J81*'Données Refashion France'!$K$16</f>
        <v>0</v>
      </c>
      <c r="Q81" s="3">
        <f>$J81*'Données Refashion France'!$K$17</f>
        <v>0</v>
      </c>
      <c r="R81" s="3">
        <f>$J81*'Données Refashion France'!$K$18</f>
        <v>0</v>
      </c>
      <c r="S81" s="3">
        <f>$J81*'Données Refashion France'!$K$19</f>
        <v>0</v>
      </c>
      <c r="T81" s="3">
        <f>$J81*'Données Refashion France'!$K$20</f>
        <v>0</v>
      </c>
      <c r="U81" s="3">
        <f>$J81*'Données Refashion France'!$K$21</f>
        <v>0</v>
      </c>
      <c r="V81" s="3">
        <f>$J81*'Données Refashion France'!$K$22</f>
        <v>0</v>
      </c>
      <c r="W81" s="3">
        <f>$J81*'Données Refashion France'!$K$23</f>
        <v>0</v>
      </c>
      <c r="X81" s="3">
        <f>$J81*'Données Refashion France'!$K$24</f>
        <v>0</v>
      </c>
      <c r="Y81" s="3">
        <f>$J81*('Données Refashion France'!$K$25 + 'Données Refashion France'!$K$26)</f>
        <v>0</v>
      </c>
      <c r="Z81" s="3">
        <f t="shared" si="12"/>
        <v>0</v>
      </c>
      <c r="AA81" s="3">
        <f t="shared" si="13"/>
        <v>0</v>
      </c>
      <c r="AB81" s="3">
        <f t="shared" si="14"/>
        <v>0</v>
      </c>
    </row>
    <row r="82" spans="2:28" x14ac:dyDescent="0.35">
      <c r="B82" s="1" t="s">
        <v>182</v>
      </c>
      <c r="C82" s="1" t="s">
        <v>183</v>
      </c>
      <c r="D82" s="3"/>
      <c r="E82" s="4">
        <f t="shared" si="8"/>
        <v>0</v>
      </c>
      <c r="F82" s="1">
        <v>0</v>
      </c>
      <c r="G82" s="35">
        <f t="shared" si="10"/>
        <v>0</v>
      </c>
      <c r="H82" s="4">
        <f t="shared" si="9"/>
        <v>0</v>
      </c>
      <c r="I82" s="3">
        <f>F82*'Données Refashion France'!$R$12</f>
        <v>0</v>
      </c>
      <c r="J82" s="3">
        <f>G82*'Données Refashion France'!$R$12</f>
        <v>0</v>
      </c>
      <c r="K82" s="3" t="e">
        <f t="shared" si="11"/>
        <v>#DIV/0!</v>
      </c>
      <c r="L82" s="3">
        <f>$J82*'Données Refashion France'!$K$12</f>
        <v>0</v>
      </c>
      <c r="M82" s="3">
        <f>$J82*'Données Refashion France'!$K$13</f>
        <v>0</v>
      </c>
      <c r="N82" s="3">
        <f>$J82*'Données Refashion France'!$K$14</f>
        <v>0</v>
      </c>
      <c r="O82" s="3">
        <f>$J82*'Données Refashion France'!$K$15</f>
        <v>0</v>
      </c>
      <c r="P82" s="3">
        <f>$J82*'Données Refashion France'!$K$16</f>
        <v>0</v>
      </c>
      <c r="Q82" s="3">
        <f>$J82*'Données Refashion France'!$K$17</f>
        <v>0</v>
      </c>
      <c r="R82" s="3">
        <f>$J82*'Données Refashion France'!$K$18</f>
        <v>0</v>
      </c>
      <c r="S82" s="3">
        <f>$J82*'Données Refashion France'!$K$19</f>
        <v>0</v>
      </c>
      <c r="T82" s="3">
        <f>$J82*'Données Refashion France'!$K$20</f>
        <v>0</v>
      </c>
      <c r="U82" s="3">
        <f>$J82*'Données Refashion France'!$K$21</f>
        <v>0</v>
      </c>
      <c r="V82" s="3">
        <f>$J82*'Données Refashion France'!$K$22</f>
        <v>0</v>
      </c>
      <c r="W82" s="3">
        <f>$J82*'Données Refashion France'!$K$23</f>
        <v>0</v>
      </c>
      <c r="X82" s="3">
        <f>$J82*'Données Refashion France'!$K$24</f>
        <v>0</v>
      </c>
      <c r="Y82" s="3">
        <f>$J82*('Données Refashion France'!$K$25 + 'Données Refashion France'!$K$26)</f>
        <v>0</v>
      </c>
      <c r="Z82" s="3">
        <f t="shared" si="12"/>
        <v>0</v>
      </c>
      <c r="AA82" s="3">
        <f t="shared" si="13"/>
        <v>0</v>
      </c>
      <c r="AB82" s="3">
        <f t="shared" si="14"/>
        <v>0</v>
      </c>
    </row>
    <row r="83" spans="2:28" x14ac:dyDescent="0.35">
      <c r="B83" s="1" t="s">
        <v>184</v>
      </c>
      <c r="C83" s="1" t="s">
        <v>185</v>
      </c>
      <c r="D83" s="3"/>
      <c r="E83" s="4">
        <f t="shared" si="8"/>
        <v>0</v>
      </c>
      <c r="F83" s="1">
        <v>0</v>
      </c>
      <c r="G83" s="35">
        <f t="shared" si="10"/>
        <v>0</v>
      </c>
      <c r="H83" s="4">
        <f t="shared" si="9"/>
        <v>0</v>
      </c>
      <c r="I83" s="3">
        <f>F83*'Données Refashion France'!$R$12</f>
        <v>0</v>
      </c>
      <c r="J83" s="3">
        <f>G83*'Données Refashion France'!$R$12</f>
        <v>0</v>
      </c>
      <c r="K83" s="3" t="e">
        <f t="shared" si="11"/>
        <v>#DIV/0!</v>
      </c>
      <c r="L83" s="3">
        <f>$J83*'Données Refashion France'!$K$12</f>
        <v>0</v>
      </c>
      <c r="M83" s="3">
        <f>$J83*'Données Refashion France'!$K$13</f>
        <v>0</v>
      </c>
      <c r="N83" s="3">
        <f>$J83*'Données Refashion France'!$K$14</f>
        <v>0</v>
      </c>
      <c r="O83" s="3">
        <f>$J83*'Données Refashion France'!$K$15</f>
        <v>0</v>
      </c>
      <c r="P83" s="3">
        <f>$J83*'Données Refashion France'!$K$16</f>
        <v>0</v>
      </c>
      <c r="Q83" s="3">
        <f>$J83*'Données Refashion France'!$K$17</f>
        <v>0</v>
      </c>
      <c r="R83" s="3">
        <f>$J83*'Données Refashion France'!$K$18</f>
        <v>0</v>
      </c>
      <c r="S83" s="3">
        <f>$J83*'Données Refashion France'!$K$19</f>
        <v>0</v>
      </c>
      <c r="T83" s="3">
        <f>$J83*'Données Refashion France'!$K$20</f>
        <v>0</v>
      </c>
      <c r="U83" s="3">
        <f>$J83*'Données Refashion France'!$K$21</f>
        <v>0</v>
      </c>
      <c r="V83" s="3">
        <f>$J83*'Données Refashion France'!$K$22</f>
        <v>0</v>
      </c>
      <c r="W83" s="3">
        <f>$J83*'Données Refashion France'!$K$23</f>
        <v>0</v>
      </c>
      <c r="X83" s="3">
        <f>$J83*'Données Refashion France'!$K$24</f>
        <v>0</v>
      </c>
      <c r="Y83" s="3">
        <f>$J83*('Données Refashion France'!$K$25 + 'Données Refashion France'!$K$26)</f>
        <v>0</v>
      </c>
      <c r="Z83" s="3">
        <f t="shared" si="12"/>
        <v>0</v>
      </c>
      <c r="AA83" s="3">
        <f t="shared" si="13"/>
        <v>0</v>
      </c>
      <c r="AB83" s="3">
        <f t="shared" si="14"/>
        <v>0</v>
      </c>
    </row>
    <row r="84" spans="2:28" x14ac:dyDescent="0.35">
      <c r="B84" s="1" t="s">
        <v>186</v>
      </c>
      <c r="C84" s="1" t="s">
        <v>187</v>
      </c>
      <c r="D84" s="3"/>
      <c r="E84" s="4">
        <f t="shared" si="8"/>
        <v>0</v>
      </c>
      <c r="F84" s="1">
        <v>0</v>
      </c>
      <c r="G84" s="35">
        <f t="shared" si="10"/>
        <v>0</v>
      </c>
      <c r="H84" s="4">
        <f t="shared" si="9"/>
        <v>0</v>
      </c>
      <c r="I84" s="3">
        <f>F84*'Données Refashion France'!$R$12</f>
        <v>0</v>
      </c>
      <c r="J84" s="3">
        <f>G84*'Données Refashion France'!$R$12</f>
        <v>0</v>
      </c>
      <c r="K84" s="3" t="e">
        <f t="shared" si="11"/>
        <v>#DIV/0!</v>
      </c>
      <c r="L84" s="3">
        <f>$J84*'Données Refashion France'!$K$12</f>
        <v>0</v>
      </c>
      <c r="M84" s="3">
        <f>$J84*'Données Refashion France'!$K$13</f>
        <v>0</v>
      </c>
      <c r="N84" s="3">
        <f>$J84*'Données Refashion France'!$K$14</f>
        <v>0</v>
      </c>
      <c r="O84" s="3">
        <f>$J84*'Données Refashion France'!$K$15</f>
        <v>0</v>
      </c>
      <c r="P84" s="3">
        <f>$J84*'Données Refashion France'!$K$16</f>
        <v>0</v>
      </c>
      <c r="Q84" s="3">
        <f>$J84*'Données Refashion France'!$K$17</f>
        <v>0</v>
      </c>
      <c r="R84" s="3">
        <f>$J84*'Données Refashion France'!$K$18</f>
        <v>0</v>
      </c>
      <c r="S84" s="3">
        <f>$J84*'Données Refashion France'!$K$19</f>
        <v>0</v>
      </c>
      <c r="T84" s="3">
        <f>$J84*'Données Refashion France'!$K$20</f>
        <v>0</v>
      </c>
      <c r="U84" s="3">
        <f>$J84*'Données Refashion France'!$K$21</f>
        <v>0</v>
      </c>
      <c r="V84" s="3">
        <f>$J84*'Données Refashion France'!$K$22</f>
        <v>0</v>
      </c>
      <c r="W84" s="3">
        <f>$J84*'Données Refashion France'!$K$23</f>
        <v>0</v>
      </c>
      <c r="X84" s="3">
        <f>$J84*'Données Refashion France'!$K$24</f>
        <v>0</v>
      </c>
      <c r="Y84" s="3">
        <f>$J84*('Données Refashion France'!$K$25 + 'Données Refashion France'!$K$26)</f>
        <v>0</v>
      </c>
      <c r="Z84" s="3">
        <f t="shared" si="12"/>
        <v>0</v>
      </c>
      <c r="AA84" s="3">
        <f t="shared" si="13"/>
        <v>0</v>
      </c>
      <c r="AB84" s="3">
        <f t="shared" si="14"/>
        <v>0</v>
      </c>
    </row>
    <row r="85" spans="2:28" x14ac:dyDescent="0.35">
      <c r="B85" s="1" t="s">
        <v>188</v>
      </c>
      <c r="C85" s="1" t="s">
        <v>189</v>
      </c>
      <c r="D85" s="3"/>
      <c r="E85" s="4">
        <f t="shared" si="8"/>
        <v>0</v>
      </c>
      <c r="F85" s="1">
        <v>0</v>
      </c>
      <c r="G85" s="35">
        <f t="shared" si="10"/>
        <v>0</v>
      </c>
      <c r="H85" s="4">
        <f t="shared" si="9"/>
        <v>0</v>
      </c>
      <c r="I85" s="3">
        <f>F85*'Données Refashion France'!$R$12</f>
        <v>0</v>
      </c>
      <c r="J85" s="3">
        <f>G85*'Données Refashion France'!$R$12</f>
        <v>0</v>
      </c>
      <c r="K85" s="3" t="e">
        <f t="shared" si="11"/>
        <v>#DIV/0!</v>
      </c>
      <c r="L85" s="3">
        <f>$J85*'Données Refashion France'!$K$12</f>
        <v>0</v>
      </c>
      <c r="M85" s="3">
        <f>$J85*'Données Refashion France'!$K$13</f>
        <v>0</v>
      </c>
      <c r="N85" s="3">
        <f>$J85*'Données Refashion France'!$K$14</f>
        <v>0</v>
      </c>
      <c r="O85" s="3">
        <f>$J85*'Données Refashion France'!$K$15</f>
        <v>0</v>
      </c>
      <c r="P85" s="3">
        <f>$J85*'Données Refashion France'!$K$16</f>
        <v>0</v>
      </c>
      <c r="Q85" s="3">
        <f>$J85*'Données Refashion France'!$K$17</f>
        <v>0</v>
      </c>
      <c r="R85" s="3">
        <f>$J85*'Données Refashion France'!$K$18</f>
        <v>0</v>
      </c>
      <c r="S85" s="3">
        <f>$J85*'Données Refashion France'!$K$19</f>
        <v>0</v>
      </c>
      <c r="T85" s="3">
        <f>$J85*'Données Refashion France'!$K$20</f>
        <v>0</v>
      </c>
      <c r="U85" s="3">
        <f>$J85*'Données Refashion France'!$K$21</f>
        <v>0</v>
      </c>
      <c r="V85" s="3">
        <f>$J85*'Données Refashion France'!$K$22</f>
        <v>0</v>
      </c>
      <c r="W85" s="3">
        <f>$J85*'Données Refashion France'!$K$23</f>
        <v>0</v>
      </c>
      <c r="X85" s="3">
        <f>$J85*'Données Refashion France'!$K$24</f>
        <v>0</v>
      </c>
      <c r="Y85" s="3">
        <f>$J85*('Données Refashion France'!$K$25 + 'Données Refashion France'!$K$26)</f>
        <v>0</v>
      </c>
      <c r="Z85" s="3">
        <f t="shared" si="12"/>
        <v>0</v>
      </c>
      <c r="AA85" s="3">
        <f t="shared" si="13"/>
        <v>0</v>
      </c>
      <c r="AB85" s="3">
        <f t="shared" si="14"/>
        <v>0</v>
      </c>
    </row>
    <row r="86" spans="2:28" x14ac:dyDescent="0.35">
      <c r="B86" s="1" t="s">
        <v>190</v>
      </c>
      <c r="C86" s="1" t="s">
        <v>191</v>
      </c>
      <c r="D86" s="3"/>
      <c r="E86" s="4">
        <f t="shared" si="8"/>
        <v>0</v>
      </c>
      <c r="F86" s="1">
        <v>0</v>
      </c>
      <c r="G86" s="35">
        <f t="shared" si="10"/>
        <v>0</v>
      </c>
      <c r="H86" s="4">
        <f t="shared" si="9"/>
        <v>0</v>
      </c>
      <c r="I86" s="3">
        <f>F86*'Données Refashion France'!$R$12</f>
        <v>0</v>
      </c>
      <c r="J86" s="3">
        <f>G86*'Données Refashion France'!$R$12</f>
        <v>0</v>
      </c>
      <c r="K86" s="3" t="e">
        <f t="shared" si="11"/>
        <v>#DIV/0!</v>
      </c>
      <c r="L86" s="3">
        <f>$J86*'Données Refashion France'!$K$12</f>
        <v>0</v>
      </c>
      <c r="M86" s="3">
        <f>$J86*'Données Refashion France'!$K$13</f>
        <v>0</v>
      </c>
      <c r="N86" s="3">
        <f>$J86*'Données Refashion France'!$K$14</f>
        <v>0</v>
      </c>
      <c r="O86" s="3">
        <f>$J86*'Données Refashion France'!$K$15</f>
        <v>0</v>
      </c>
      <c r="P86" s="3">
        <f>$J86*'Données Refashion France'!$K$16</f>
        <v>0</v>
      </c>
      <c r="Q86" s="3">
        <f>$J86*'Données Refashion France'!$K$17</f>
        <v>0</v>
      </c>
      <c r="R86" s="3">
        <f>$J86*'Données Refashion France'!$K$18</f>
        <v>0</v>
      </c>
      <c r="S86" s="3">
        <f>$J86*'Données Refashion France'!$K$19</f>
        <v>0</v>
      </c>
      <c r="T86" s="3">
        <f>$J86*'Données Refashion France'!$K$20</f>
        <v>0</v>
      </c>
      <c r="U86" s="3">
        <f>$J86*'Données Refashion France'!$K$21</f>
        <v>0</v>
      </c>
      <c r="V86" s="3">
        <f>$J86*'Données Refashion France'!$K$22</f>
        <v>0</v>
      </c>
      <c r="W86" s="3">
        <f>$J86*'Données Refashion France'!$K$23</f>
        <v>0</v>
      </c>
      <c r="X86" s="3">
        <f>$J86*'Données Refashion France'!$K$24</f>
        <v>0</v>
      </c>
      <c r="Y86" s="3">
        <f>$J86*('Données Refashion France'!$K$25 + 'Données Refashion France'!$K$26)</f>
        <v>0</v>
      </c>
      <c r="Z86" s="3">
        <f t="shared" si="12"/>
        <v>0</v>
      </c>
      <c r="AA86" s="3">
        <f t="shared" si="13"/>
        <v>0</v>
      </c>
      <c r="AB86" s="3">
        <f t="shared" si="14"/>
        <v>0</v>
      </c>
    </row>
    <row r="87" spans="2:28" x14ac:dyDescent="0.35">
      <c r="B87" s="1" t="s">
        <v>192</v>
      </c>
      <c r="C87" s="1" t="s">
        <v>193</v>
      </c>
      <c r="D87" s="3"/>
      <c r="E87" s="4">
        <f t="shared" si="8"/>
        <v>0</v>
      </c>
      <c r="F87" s="1">
        <v>0</v>
      </c>
      <c r="G87" s="35">
        <f t="shared" si="10"/>
        <v>0</v>
      </c>
      <c r="H87" s="4">
        <f t="shared" si="9"/>
        <v>0</v>
      </c>
      <c r="I87" s="3">
        <f>F87*'Données Refashion France'!$R$12</f>
        <v>0</v>
      </c>
      <c r="J87" s="3">
        <f>G87*'Données Refashion France'!$R$12</f>
        <v>0</v>
      </c>
      <c r="K87" s="3" t="e">
        <f t="shared" si="11"/>
        <v>#DIV/0!</v>
      </c>
      <c r="L87" s="3">
        <f>$J87*'Données Refashion France'!$K$12</f>
        <v>0</v>
      </c>
      <c r="M87" s="3">
        <f>$J87*'Données Refashion France'!$K$13</f>
        <v>0</v>
      </c>
      <c r="N87" s="3">
        <f>$J87*'Données Refashion France'!$K$14</f>
        <v>0</v>
      </c>
      <c r="O87" s="3">
        <f>$J87*'Données Refashion France'!$K$15</f>
        <v>0</v>
      </c>
      <c r="P87" s="3">
        <f>$J87*'Données Refashion France'!$K$16</f>
        <v>0</v>
      </c>
      <c r="Q87" s="3">
        <f>$J87*'Données Refashion France'!$K$17</f>
        <v>0</v>
      </c>
      <c r="R87" s="3">
        <f>$J87*'Données Refashion France'!$K$18</f>
        <v>0</v>
      </c>
      <c r="S87" s="3">
        <f>$J87*'Données Refashion France'!$K$19</f>
        <v>0</v>
      </c>
      <c r="T87" s="3">
        <f>$J87*'Données Refashion France'!$K$20</f>
        <v>0</v>
      </c>
      <c r="U87" s="3">
        <f>$J87*'Données Refashion France'!$K$21</f>
        <v>0</v>
      </c>
      <c r="V87" s="3">
        <f>$J87*'Données Refashion France'!$K$22</f>
        <v>0</v>
      </c>
      <c r="W87" s="3">
        <f>$J87*'Données Refashion France'!$K$23</f>
        <v>0</v>
      </c>
      <c r="X87" s="3">
        <f>$J87*'Données Refashion France'!$K$24</f>
        <v>0</v>
      </c>
      <c r="Y87" s="3">
        <f>$J87*('Données Refashion France'!$K$25 + 'Données Refashion France'!$K$26)</f>
        <v>0</v>
      </c>
      <c r="Z87" s="3">
        <f t="shared" si="12"/>
        <v>0</v>
      </c>
      <c r="AA87" s="3">
        <f t="shared" si="13"/>
        <v>0</v>
      </c>
      <c r="AB87" s="3">
        <f t="shared" si="14"/>
        <v>0</v>
      </c>
    </row>
    <row r="88" spans="2:28" x14ac:dyDescent="0.35">
      <c r="B88" s="1" t="s">
        <v>194</v>
      </c>
      <c r="C88" s="1" t="s">
        <v>195</v>
      </c>
      <c r="D88" s="3"/>
      <c r="E88" s="4">
        <f t="shared" si="8"/>
        <v>0</v>
      </c>
      <c r="F88" s="1">
        <v>0</v>
      </c>
      <c r="G88" s="35">
        <f t="shared" si="10"/>
        <v>0</v>
      </c>
      <c r="H88" s="4">
        <f t="shared" si="9"/>
        <v>0</v>
      </c>
      <c r="I88" s="3">
        <f>F88*'Données Refashion France'!$R$12</f>
        <v>0</v>
      </c>
      <c r="J88" s="3">
        <f>G88*'Données Refashion France'!$R$12</f>
        <v>0</v>
      </c>
      <c r="K88" s="3" t="e">
        <f t="shared" si="11"/>
        <v>#DIV/0!</v>
      </c>
      <c r="L88" s="3">
        <f>$J88*'Données Refashion France'!$K$12</f>
        <v>0</v>
      </c>
      <c r="M88" s="3">
        <f>$J88*'Données Refashion France'!$K$13</f>
        <v>0</v>
      </c>
      <c r="N88" s="3">
        <f>$J88*'Données Refashion France'!$K$14</f>
        <v>0</v>
      </c>
      <c r="O88" s="3">
        <f>$J88*'Données Refashion France'!$K$15</f>
        <v>0</v>
      </c>
      <c r="P88" s="3">
        <f>$J88*'Données Refashion France'!$K$16</f>
        <v>0</v>
      </c>
      <c r="Q88" s="3">
        <f>$J88*'Données Refashion France'!$K$17</f>
        <v>0</v>
      </c>
      <c r="R88" s="3">
        <f>$J88*'Données Refashion France'!$K$18</f>
        <v>0</v>
      </c>
      <c r="S88" s="3">
        <f>$J88*'Données Refashion France'!$K$19</f>
        <v>0</v>
      </c>
      <c r="T88" s="3">
        <f>$J88*'Données Refashion France'!$K$20</f>
        <v>0</v>
      </c>
      <c r="U88" s="3">
        <f>$J88*'Données Refashion France'!$K$21</f>
        <v>0</v>
      </c>
      <c r="V88" s="3">
        <f>$J88*'Données Refashion France'!$K$22</f>
        <v>0</v>
      </c>
      <c r="W88" s="3">
        <f>$J88*'Données Refashion France'!$K$23</f>
        <v>0</v>
      </c>
      <c r="X88" s="3">
        <f>$J88*'Données Refashion France'!$K$24</f>
        <v>0</v>
      </c>
      <c r="Y88" s="3">
        <f>$J88*('Données Refashion France'!$K$25 + 'Données Refashion France'!$K$26)</f>
        <v>0</v>
      </c>
      <c r="Z88" s="3">
        <f t="shared" si="12"/>
        <v>0</v>
      </c>
      <c r="AA88" s="3">
        <f t="shared" si="13"/>
        <v>0</v>
      </c>
      <c r="AB88" s="3">
        <f t="shared" si="14"/>
        <v>0</v>
      </c>
    </row>
    <row r="89" spans="2:28" x14ac:dyDescent="0.35">
      <c r="B89" s="1" t="s">
        <v>196</v>
      </c>
      <c r="C89" s="1" t="s">
        <v>197</v>
      </c>
      <c r="D89" s="3"/>
      <c r="E89" s="4">
        <f t="shared" si="8"/>
        <v>0</v>
      </c>
      <c r="F89" s="1">
        <v>0</v>
      </c>
      <c r="G89" s="35">
        <f t="shared" si="10"/>
        <v>0</v>
      </c>
      <c r="H89" s="4">
        <f t="shared" si="9"/>
        <v>0</v>
      </c>
      <c r="I89" s="3">
        <f>F89*'Données Refashion France'!$R$12</f>
        <v>0</v>
      </c>
      <c r="J89" s="3">
        <f>G89*'Données Refashion France'!$R$12</f>
        <v>0</v>
      </c>
      <c r="K89" s="3" t="e">
        <f t="shared" si="11"/>
        <v>#DIV/0!</v>
      </c>
      <c r="L89" s="3">
        <f>$J89*'Données Refashion France'!$K$12</f>
        <v>0</v>
      </c>
      <c r="M89" s="3">
        <f>$J89*'Données Refashion France'!$K$13</f>
        <v>0</v>
      </c>
      <c r="N89" s="3">
        <f>$J89*'Données Refashion France'!$K$14</f>
        <v>0</v>
      </c>
      <c r="O89" s="3">
        <f>$J89*'Données Refashion France'!$K$15</f>
        <v>0</v>
      </c>
      <c r="P89" s="3">
        <f>$J89*'Données Refashion France'!$K$16</f>
        <v>0</v>
      </c>
      <c r="Q89" s="3">
        <f>$J89*'Données Refashion France'!$K$17</f>
        <v>0</v>
      </c>
      <c r="R89" s="3">
        <f>$J89*'Données Refashion France'!$K$18</f>
        <v>0</v>
      </c>
      <c r="S89" s="3">
        <f>$J89*'Données Refashion France'!$K$19</f>
        <v>0</v>
      </c>
      <c r="T89" s="3">
        <f>$J89*'Données Refashion France'!$K$20</f>
        <v>0</v>
      </c>
      <c r="U89" s="3">
        <f>$J89*'Données Refashion France'!$K$21</f>
        <v>0</v>
      </c>
      <c r="V89" s="3">
        <f>$J89*'Données Refashion France'!$K$22</f>
        <v>0</v>
      </c>
      <c r="W89" s="3">
        <f>$J89*'Données Refashion France'!$K$23</f>
        <v>0</v>
      </c>
      <c r="X89" s="3">
        <f>$J89*'Données Refashion France'!$K$24</f>
        <v>0</v>
      </c>
      <c r="Y89" s="3">
        <f>$J89*('Données Refashion France'!$K$25 + 'Données Refashion France'!$K$26)</f>
        <v>0</v>
      </c>
      <c r="Z89" s="3">
        <f t="shared" si="12"/>
        <v>0</v>
      </c>
      <c r="AA89" s="3">
        <f t="shared" si="13"/>
        <v>0</v>
      </c>
      <c r="AB89" s="3">
        <f t="shared" si="14"/>
        <v>0</v>
      </c>
    </row>
    <row r="90" spans="2:28" x14ac:dyDescent="0.35">
      <c r="B90" s="1" t="s">
        <v>198</v>
      </c>
      <c r="C90" s="1" t="s">
        <v>199</v>
      </c>
      <c r="D90" s="3"/>
      <c r="E90" s="4">
        <f t="shared" si="8"/>
        <v>0</v>
      </c>
      <c r="F90" s="1">
        <v>0</v>
      </c>
      <c r="G90" s="35">
        <f t="shared" si="10"/>
        <v>0</v>
      </c>
      <c r="H90" s="4">
        <f t="shared" si="9"/>
        <v>0</v>
      </c>
      <c r="I90" s="3">
        <f>F90*'Données Refashion France'!$R$12</f>
        <v>0</v>
      </c>
      <c r="J90" s="3">
        <f>G90*'Données Refashion France'!$R$12</f>
        <v>0</v>
      </c>
      <c r="K90" s="3" t="e">
        <f t="shared" si="11"/>
        <v>#DIV/0!</v>
      </c>
      <c r="L90" s="3">
        <f>$J90*'Données Refashion France'!$K$12</f>
        <v>0</v>
      </c>
      <c r="M90" s="3">
        <f>$J90*'Données Refashion France'!$K$13</f>
        <v>0</v>
      </c>
      <c r="N90" s="3">
        <f>$J90*'Données Refashion France'!$K$14</f>
        <v>0</v>
      </c>
      <c r="O90" s="3">
        <f>$J90*'Données Refashion France'!$K$15</f>
        <v>0</v>
      </c>
      <c r="P90" s="3">
        <f>$J90*'Données Refashion France'!$K$16</f>
        <v>0</v>
      </c>
      <c r="Q90" s="3">
        <f>$J90*'Données Refashion France'!$K$17</f>
        <v>0</v>
      </c>
      <c r="R90" s="3">
        <f>$J90*'Données Refashion France'!$K$18</f>
        <v>0</v>
      </c>
      <c r="S90" s="3">
        <f>$J90*'Données Refashion France'!$K$19</f>
        <v>0</v>
      </c>
      <c r="T90" s="3">
        <f>$J90*'Données Refashion France'!$K$20</f>
        <v>0</v>
      </c>
      <c r="U90" s="3">
        <f>$J90*'Données Refashion France'!$K$21</f>
        <v>0</v>
      </c>
      <c r="V90" s="3">
        <f>$J90*'Données Refashion France'!$K$22</f>
        <v>0</v>
      </c>
      <c r="W90" s="3">
        <f>$J90*'Données Refashion France'!$K$23</f>
        <v>0</v>
      </c>
      <c r="X90" s="3">
        <f>$J90*'Données Refashion France'!$K$24</f>
        <v>0</v>
      </c>
      <c r="Y90" s="3">
        <f>$J90*('Données Refashion France'!$K$25 + 'Données Refashion France'!$K$26)</f>
        <v>0</v>
      </c>
      <c r="Z90" s="3">
        <f t="shared" si="12"/>
        <v>0</v>
      </c>
      <c r="AA90" s="3">
        <f t="shared" si="13"/>
        <v>0</v>
      </c>
      <c r="AB90" s="3">
        <f t="shared" si="14"/>
        <v>0</v>
      </c>
    </row>
    <row r="91" spans="2:28" x14ac:dyDescent="0.35">
      <c r="B91" s="1" t="s">
        <v>200</v>
      </c>
      <c r="C91" s="1" t="s">
        <v>201</v>
      </c>
      <c r="D91" s="3"/>
      <c r="E91" s="4">
        <f t="shared" si="8"/>
        <v>0</v>
      </c>
      <c r="F91" s="1">
        <v>0</v>
      </c>
      <c r="G91" s="35">
        <f t="shared" si="10"/>
        <v>0</v>
      </c>
      <c r="H91" s="4">
        <f t="shared" si="9"/>
        <v>0</v>
      </c>
      <c r="I91" s="3">
        <f>F91*'Données Refashion France'!$R$12</f>
        <v>0</v>
      </c>
      <c r="J91" s="3">
        <f>G91*'Données Refashion France'!$R$12</f>
        <v>0</v>
      </c>
      <c r="K91" s="3" t="e">
        <f t="shared" si="11"/>
        <v>#DIV/0!</v>
      </c>
      <c r="L91" s="3">
        <f>$J91*'Données Refashion France'!$K$12</f>
        <v>0</v>
      </c>
      <c r="M91" s="3">
        <f>$J91*'Données Refashion France'!$K$13</f>
        <v>0</v>
      </c>
      <c r="N91" s="3">
        <f>$J91*'Données Refashion France'!$K$14</f>
        <v>0</v>
      </c>
      <c r="O91" s="3">
        <f>$J91*'Données Refashion France'!$K$15</f>
        <v>0</v>
      </c>
      <c r="P91" s="3">
        <f>$J91*'Données Refashion France'!$K$16</f>
        <v>0</v>
      </c>
      <c r="Q91" s="3">
        <f>$J91*'Données Refashion France'!$K$17</f>
        <v>0</v>
      </c>
      <c r="R91" s="3">
        <f>$J91*'Données Refashion France'!$K$18</f>
        <v>0</v>
      </c>
      <c r="S91" s="3">
        <f>$J91*'Données Refashion France'!$K$19</f>
        <v>0</v>
      </c>
      <c r="T91" s="3">
        <f>$J91*'Données Refashion France'!$K$20</f>
        <v>0</v>
      </c>
      <c r="U91" s="3">
        <f>$J91*'Données Refashion France'!$K$21</f>
        <v>0</v>
      </c>
      <c r="V91" s="3">
        <f>$J91*'Données Refashion France'!$K$22</f>
        <v>0</v>
      </c>
      <c r="W91" s="3">
        <f>$J91*'Données Refashion France'!$K$23</f>
        <v>0</v>
      </c>
      <c r="X91" s="3">
        <f>$J91*'Données Refashion France'!$K$24</f>
        <v>0</v>
      </c>
      <c r="Y91" s="3">
        <f>$J91*('Données Refashion France'!$K$25 + 'Données Refashion France'!$K$26)</f>
        <v>0</v>
      </c>
      <c r="Z91" s="3">
        <f t="shared" si="12"/>
        <v>0</v>
      </c>
      <c r="AA91" s="3">
        <f t="shared" si="13"/>
        <v>0</v>
      </c>
      <c r="AB91" s="3">
        <f t="shared" si="14"/>
        <v>0</v>
      </c>
    </row>
    <row r="92" spans="2:28" x14ac:dyDescent="0.35">
      <c r="B92" s="1" t="s">
        <v>202</v>
      </c>
      <c r="C92" s="1" t="s">
        <v>203</v>
      </c>
      <c r="D92" s="3"/>
      <c r="E92" s="4">
        <f t="shared" si="8"/>
        <v>0</v>
      </c>
      <c r="F92" s="1">
        <v>0</v>
      </c>
      <c r="G92" s="35">
        <f t="shared" si="10"/>
        <v>0</v>
      </c>
      <c r="H92" s="4">
        <f t="shared" si="9"/>
        <v>0</v>
      </c>
      <c r="I92" s="3">
        <f>F92*'Données Refashion France'!$R$12</f>
        <v>0</v>
      </c>
      <c r="J92" s="3">
        <f>G92*'Données Refashion France'!$R$12</f>
        <v>0</v>
      </c>
      <c r="K92" s="3" t="e">
        <f t="shared" si="11"/>
        <v>#DIV/0!</v>
      </c>
      <c r="L92" s="3">
        <f>$J92*'Données Refashion France'!$K$12</f>
        <v>0</v>
      </c>
      <c r="M92" s="3">
        <f>$J92*'Données Refashion France'!$K$13</f>
        <v>0</v>
      </c>
      <c r="N92" s="3">
        <f>$J92*'Données Refashion France'!$K$14</f>
        <v>0</v>
      </c>
      <c r="O92" s="3">
        <f>$J92*'Données Refashion France'!$K$15</f>
        <v>0</v>
      </c>
      <c r="P92" s="3">
        <f>$J92*'Données Refashion France'!$K$16</f>
        <v>0</v>
      </c>
      <c r="Q92" s="3">
        <f>$J92*'Données Refashion France'!$K$17</f>
        <v>0</v>
      </c>
      <c r="R92" s="3">
        <f>$J92*'Données Refashion France'!$K$18</f>
        <v>0</v>
      </c>
      <c r="S92" s="3">
        <f>$J92*'Données Refashion France'!$K$19</f>
        <v>0</v>
      </c>
      <c r="T92" s="3">
        <f>$J92*'Données Refashion France'!$K$20</f>
        <v>0</v>
      </c>
      <c r="U92" s="3">
        <f>$J92*'Données Refashion France'!$K$21</f>
        <v>0</v>
      </c>
      <c r="V92" s="3">
        <f>$J92*'Données Refashion France'!$K$22</f>
        <v>0</v>
      </c>
      <c r="W92" s="3">
        <f>$J92*'Données Refashion France'!$K$23</f>
        <v>0</v>
      </c>
      <c r="X92" s="3">
        <f>$J92*'Données Refashion France'!$K$24</f>
        <v>0</v>
      </c>
      <c r="Y92" s="3">
        <f>$J92*('Données Refashion France'!$K$25 + 'Données Refashion France'!$K$26)</f>
        <v>0</v>
      </c>
      <c r="Z92" s="3">
        <f t="shared" si="12"/>
        <v>0</v>
      </c>
      <c r="AA92" s="3">
        <f t="shared" si="13"/>
        <v>0</v>
      </c>
      <c r="AB92" s="3">
        <f t="shared" si="14"/>
        <v>0</v>
      </c>
    </row>
    <row r="93" spans="2:28" x14ac:dyDescent="0.35">
      <c r="B93" s="1" t="s">
        <v>204</v>
      </c>
      <c r="C93" s="1" t="s">
        <v>205</v>
      </c>
      <c r="D93" s="3"/>
      <c r="E93" s="4">
        <f t="shared" si="8"/>
        <v>0</v>
      </c>
      <c r="F93" s="1">
        <v>0</v>
      </c>
      <c r="G93" s="35">
        <f t="shared" si="10"/>
        <v>0</v>
      </c>
      <c r="H93" s="4">
        <f t="shared" si="9"/>
        <v>0</v>
      </c>
      <c r="I93" s="3">
        <f>F93*'Données Refashion France'!$R$12</f>
        <v>0</v>
      </c>
      <c r="J93" s="3">
        <f>G93*'Données Refashion France'!$R$12</f>
        <v>0</v>
      </c>
      <c r="K93" s="3" t="e">
        <f t="shared" si="11"/>
        <v>#DIV/0!</v>
      </c>
      <c r="L93" s="3">
        <f>$J93*'Données Refashion France'!$K$12</f>
        <v>0</v>
      </c>
      <c r="M93" s="3">
        <f>$J93*'Données Refashion France'!$K$13</f>
        <v>0</v>
      </c>
      <c r="N93" s="3">
        <f>$J93*'Données Refashion France'!$K$14</f>
        <v>0</v>
      </c>
      <c r="O93" s="3">
        <f>$J93*'Données Refashion France'!$K$15</f>
        <v>0</v>
      </c>
      <c r="P93" s="3">
        <f>$J93*'Données Refashion France'!$K$16</f>
        <v>0</v>
      </c>
      <c r="Q93" s="3">
        <f>$J93*'Données Refashion France'!$K$17</f>
        <v>0</v>
      </c>
      <c r="R93" s="3">
        <f>$J93*'Données Refashion France'!$K$18</f>
        <v>0</v>
      </c>
      <c r="S93" s="3">
        <f>$J93*'Données Refashion France'!$K$19</f>
        <v>0</v>
      </c>
      <c r="T93" s="3">
        <f>$J93*'Données Refashion France'!$K$20</f>
        <v>0</v>
      </c>
      <c r="U93" s="3">
        <f>$J93*'Données Refashion France'!$K$21</f>
        <v>0</v>
      </c>
      <c r="V93" s="3">
        <f>$J93*'Données Refashion France'!$K$22</f>
        <v>0</v>
      </c>
      <c r="W93" s="3">
        <f>$J93*'Données Refashion France'!$K$23</f>
        <v>0</v>
      </c>
      <c r="X93" s="3">
        <f>$J93*'Données Refashion France'!$K$24</f>
        <v>0</v>
      </c>
      <c r="Y93" s="3">
        <f>$J93*('Données Refashion France'!$K$25 + 'Données Refashion France'!$K$26)</f>
        <v>0</v>
      </c>
      <c r="Z93" s="3">
        <f t="shared" si="12"/>
        <v>0</v>
      </c>
      <c r="AA93" s="3">
        <f t="shared" si="13"/>
        <v>0</v>
      </c>
      <c r="AB93" s="3">
        <f t="shared" si="14"/>
        <v>0</v>
      </c>
    </row>
    <row r="94" spans="2:28" x14ac:dyDescent="0.35">
      <c r="B94" s="1" t="s">
        <v>206</v>
      </c>
      <c r="C94" s="1" t="s">
        <v>207</v>
      </c>
      <c r="D94" s="3"/>
      <c r="E94" s="4">
        <f t="shared" si="8"/>
        <v>0</v>
      </c>
      <c r="F94" s="1">
        <v>0</v>
      </c>
      <c r="G94" s="35">
        <f t="shared" si="10"/>
        <v>0</v>
      </c>
      <c r="H94" s="4">
        <f t="shared" si="9"/>
        <v>0</v>
      </c>
      <c r="I94" s="3">
        <f>F94*'Données Refashion France'!$R$12</f>
        <v>0</v>
      </c>
      <c r="J94" s="3">
        <f>G94*'Données Refashion France'!$R$12</f>
        <v>0</v>
      </c>
      <c r="K94" s="3" t="e">
        <f t="shared" si="11"/>
        <v>#DIV/0!</v>
      </c>
      <c r="L94" s="3">
        <f>$J94*'Données Refashion France'!$K$12</f>
        <v>0</v>
      </c>
      <c r="M94" s="3">
        <f>$J94*'Données Refashion France'!$K$13</f>
        <v>0</v>
      </c>
      <c r="N94" s="3">
        <f>$J94*'Données Refashion France'!$K$14</f>
        <v>0</v>
      </c>
      <c r="O94" s="3">
        <f>$J94*'Données Refashion France'!$K$15</f>
        <v>0</v>
      </c>
      <c r="P94" s="3">
        <f>$J94*'Données Refashion France'!$K$16</f>
        <v>0</v>
      </c>
      <c r="Q94" s="3">
        <f>$J94*'Données Refashion France'!$K$17</f>
        <v>0</v>
      </c>
      <c r="R94" s="3">
        <f>$J94*'Données Refashion France'!$K$18</f>
        <v>0</v>
      </c>
      <c r="S94" s="3">
        <f>$J94*'Données Refashion France'!$K$19</f>
        <v>0</v>
      </c>
      <c r="T94" s="3">
        <f>$J94*'Données Refashion France'!$K$20</f>
        <v>0</v>
      </c>
      <c r="U94" s="3">
        <f>$J94*'Données Refashion France'!$K$21</f>
        <v>0</v>
      </c>
      <c r="V94" s="3">
        <f>$J94*'Données Refashion France'!$K$22</f>
        <v>0</v>
      </c>
      <c r="W94" s="3">
        <f>$J94*'Données Refashion France'!$K$23</f>
        <v>0</v>
      </c>
      <c r="X94" s="3">
        <f>$J94*'Données Refashion France'!$K$24</f>
        <v>0</v>
      </c>
      <c r="Y94" s="3">
        <f>$J94*('Données Refashion France'!$K$25 + 'Données Refashion France'!$K$26)</f>
        <v>0</v>
      </c>
      <c r="Z94" s="3">
        <f t="shared" si="12"/>
        <v>0</v>
      </c>
      <c r="AA94" s="3">
        <f t="shared" si="13"/>
        <v>0</v>
      </c>
      <c r="AB94" s="3">
        <f t="shared" si="14"/>
        <v>0</v>
      </c>
    </row>
    <row r="95" spans="2:28" x14ac:dyDescent="0.35">
      <c r="B95" s="1" t="s">
        <v>208</v>
      </c>
      <c r="C95" s="1" t="s">
        <v>209</v>
      </c>
      <c r="D95" s="3"/>
      <c r="E95" s="4">
        <f t="shared" si="8"/>
        <v>0</v>
      </c>
      <c r="F95" s="1">
        <v>0</v>
      </c>
      <c r="G95" s="35">
        <f t="shared" si="10"/>
        <v>0</v>
      </c>
      <c r="H95" s="4">
        <f t="shared" si="9"/>
        <v>0</v>
      </c>
      <c r="I95" s="3">
        <f>F95*'Données Refashion France'!$R$12</f>
        <v>0</v>
      </c>
      <c r="J95" s="3">
        <f>G95*'Données Refashion France'!$R$12</f>
        <v>0</v>
      </c>
      <c r="K95" s="3" t="e">
        <f t="shared" si="11"/>
        <v>#DIV/0!</v>
      </c>
      <c r="L95" s="3">
        <f>$J95*'Données Refashion France'!$K$12</f>
        <v>0</v>
      </c>
      <c r="M95" s="3">
        <f>$J95*'Données Refashion France'!$K$13</f>
        <v>0</v>
      </c>
      <c r="N95" s="3">
        <f>$J95*'Données Refashion France'!$K$14</f>
        <v>0</v>
      </c>
      <c r="O95" s="3">
        <f>$J95*'Données Refashion France'!$K$15</f>
        <v>0</v>
      </c>
      <c r="P95" s="3">
        <f>$J95*'Données Refashion France'!$K$16</f>
        <v>0</v>
      </c>
      <c r="Q95" s="3">
        <f>$J95*'Données Refashion France'!$K$17</f>
        <v>0</v>
      </c>
      <c r="R95" s="3">
        <f>$J95*'Données Refashion France'!$K$18</f>
        <v>0</v>
      </c>
      <c r="S95" s="3">
        <f>$J95*'Données Refashion France'!$K$19</f>
        <v>0</v>
      </c>
      <c r="T95" s="3">
        <f>$J95*'Données Refashion France'!$K$20</f>
        <v>0</v>
      </c>
      <c r="U95" s="3">
        <f>$J95*'Données Refashion France'!$K$21</f>
        <v>0</v>
      </c>
      <c r="V95" s="3">
        <f>$J95*'Données Refashion France'!$K$22</f>
        <v>0</v>
      </c>
      <c r="W95" s="3">
        <f>$J95*'Données Refashion France'!$K$23</f>
        <v>0</v>
      </c>
      <c r="X95" s="3">
        <f>$J95*'Données Refashion France'!$K$24</f>
        <v>0</v>
      </c>
      <c r="Y95" s="3">
        <f>$J95*('Données Refashion France'!$K$25 + 'Données Refashion France'!$K$26)</f>
        <v>0</v>
      </c>
      <c r="Z95" s="3">
        <f t="shared" si="12"/>
        <v>0</v>
      </c>
      <c r="AA95" s="3">
        <f t="shared" si="13"/>
        <v>0</v>
      </c>
      <c r="AB95" s="3">
        <f t="shared" si="14"/>
        <v>0</v>
      </c>
    </row>
    <row r="96" spans="2:28" x14ac:dyDescent="0.35">
      <c r="B96" s="1" t="s">
        <v>210</v>
      </c>
      <c r="C96" s="1" t="s">
        <v>211</v>
      </c>
      <c r="D96" s="3"/>
      <c r="E96" s="4">
        <f t="shared" si="8"/>
        <v>0</v>
      </c>
      <c r="F96" s="1">
        <v>0</v>
      </c>
      <c r="G96" s="35">
        <f t="shared" si="10"/>
        <v>0</v>
      </c>
      <c r="H96" s="4">
        <f t="shared" si="9"/>
        <v>0</v>
      </c>
      <c r="I96" s="3">
        <f>F96*'Données Refashion France'!$R$12</f>
        <v>0</v>
      </c>
      <c r="J96" s="3">
        <f>G96*'Données Refashion France'!$R$12</f>
        <v>0</v>
      </c>
      <c r="K96" s="3" t="e">
        <f t="shared" si="11"/>
        <v>#DIV/0!</v>
      </c>
      <c r="L96" s="3">
        <f>$J96*'Données Refashion France'!$K$12</f>
        <v>0</v>
      </c>
      <c r="M96" s="3">
        <f>$J96*'Données Refashion France'!$K$13</f>
        <v>0</v>
      </c>
      <c r="N96" s="3">
        <f>$J96*'Données Refashion France'!$K$14</f>
        <v>0</v>
      </c>
      <c r="O96" s="3">
        <f>$J96*'Données Refashion France'!$K$15</f>
        <v>0</v>
      </c>
      <c r="P96" s="3">
        <f>$J96*'Données Refashion France'!$K$16</f>
        <v>0</v>
      </c>
      <c r="Q96" s="3">
        <f>$J96*'Données Refashion France'!$K$17</f>
        <v>0</v>
      </c>
      <c r="R96" s="3">
        <f>$J96*'Données Refashion France'!$K$18</f>
        <v>0</v>
      </c>
      <c r="S96" s="3">
        <f>$J96*'Données Refashion France'!$K$19</f>
        <v>0</v>
      </c>
      <c r="T96" s="3">
        <f>$J96*'Données Refashion France'!$K$20</f>
        <v>0</v>
      </c>
      <c r="U96" s="3">
        <f>$J96*'Données Refashion France'!$K$21</f>
        <v>0</v>
      </c>
      <c r="V96" s="3">
        <f>$J96*'Données Refashion France'!$K$22</f>
        <v>0</v>
      </c>
      <c r="W96" s="3">
        <f>$J96*'Données Refashion France'!$K$23</f>
        <v>0</v>
      </c>
      <c r="X96" s="3">
        <f>$J96*'Données Refashion France'!$K$24</f>
        <v>0</v>
      </c>
      <c r="Y96" s="3">
        <f>$J96*('Données Refashion France'!$K$25 + 'Données Refashion France'!$K$26)</f>
        <v>0</v>
      </c>
      <c r="Z96" s="3">
        <f t="shared" si="12"/>
        <v>0</v>
      </c>
      <c r="AA96" s="3">
        <f t="shared" si="13"/>
        <v>0</v>
      </c>
      <c r="AB96" s="3">
        <f t="shared" si="14"/>
        <v>0</v>
      </c>
    </row>
    <row r="97" spans="2:28" x14ac:dyDescent="0.35">
      <c r="B97" s="1" t="s">
        <v>212</v>
      </c>
      <c r="C97" s="1" t="s">
        <v>213</v>
      </c>
      <c r="D97" s="3"/>
      <c r="E97" s="4">
        <f t="shared" si="8"/>
        <v>0</v>
      </c>
      <c r="F97" s="1">
        <v>0</v>
      </c>
      <c r="G97" s="35">
        <f t="shared" si="10"/>
        <v>0</v>
      </c>
      <c r="H97" s="4">
        <f t="shared" si="9"/>
        <v>0</v>
      </c>
      <c r="I97" s="3">
        <f>F97*'Données Refashion France'!$R$12</f>
        <v>0</v>
      </c>
      <c r="J97" s="3">
        <f>G97*'Données Refashion France'!$R$12</f>
        <v>0</v>
      </c>
      <c r="K97" s="3" t="e">
        <f t="shared" si="11"/>
        <v>#DIV/0!</v>
      </c>
      <c r="L97" s="3">
        <f>$J97*'Données Refashion France'!$K$12</f>
        <v>0</v>
      </c>
      <c r="M97" s="3">
        <f>$J97*'Données Refashion France'!$K$13</f>
        <v>0</v>
      </c>
      <c r="N97" s="3">
        <f>$J97*'Données Refashion France'!$K$14</f>
        <v>0</v>
      </c>
      <c r="O97" s="3">
        <f>$J97*'Données Refashion France'!$K$15</f>
        <v>0</v>
      </c>
      <c r="P97" s="3">
        <f>$J97*'Données Refashion France'!$K$16</f>
        <v>0</v>
      </c>
      <c r="Q97" s="3">
        <f>$J97*'Données Refashion France'!$K$17</f>
        <v>0</v>
      </c>
      <c r="R97" s="3">
        <f>$J97*'Données Refashion France'!$K$18</f>
        <v>0</v>
      </c>
      <c r="S97" s="3">
        <f>$J97*'Données Refashion France'!$K$19</f>
        <v>0</v>
      </c>
      <c r="T97" s="3">
        <f>$J97*'Données Refashion France'!$K$20</f>
        <v>0</v>
      </c>
      <c r="U97" s="3">
        <f>$J97*'Données Refashion France'!$K$21</f>
        <v>0</v>
      </c>
      <c r="V97" s="3">
        <f>$J97*'Données Refashion France'!$K$22</f>
        <v>0</v>
      </c>
      <c r="W97" s="3">
        <f>$J97*'Données Refashion France'!$K$23</f>
        <v>0</v>
      </c>
      <c r="X97" s="3">
        <f>$J97*'Données Refashion France'!$K$24</f>
        <v>0</v>
      </c>
      <c r="Y97" s="3">
        <f>$J97*('Données Refashion France'!$K$25 + 'Données Refashion France'!$K$26)</f>
        <v>0</v>
      </c>
      <c r="Z97" s="3">
        <f t="shared" si="12"/>
        <v>0</v>
      </c>
      <c r="AA97" s="3">
        <f t="shared" si="13"/>
        <v>0</v>
      </c>
      <c r="AB97" s="3">
        <f t="shared" si="14"/>
        <v>0</v>
      </c>
    </row>
    <row r="98" spans="2:28" x14ac:dyDescent="0.35">
      <c r="B98" s="1" t="s">
        <v>214</v>
      </c>
      <c r="C98" s="1" t="s">
        <v>215</v>
      </c>
      <c r="D98" s="3"/>
      <c r="E98" s="4">
        <f t="shared" si="8"/>
        <v>0</v>
      </c>
      <c r="F98" s="1">
        <v>0</v>
      </c>
      <c r="G98" s="35">
        <f t="shared" si="10"/>
        <v>0</v>
      </c>
      <c r="H98" s="4">
        <f t="shared" si="9"/>
        <v>0</v>
      </c>
      <c r="I98" s="3">
        <f>F98*'Données Refashion France'!$R$12</f>
        <v>0</v>
      </c>
      <c r="J98" s="3">
        <f>G98*'Données Refashion France'!$R$12</f>
        <v>0</v>
      </c>
      <c r="K98" s="3" t="e">
        <f t="shared" si="11"/>
        <v>#DIV/0!</v>
      </c>
      <c r="L98" s="3">
        <f>$J98*'Données Refashion France'!$K$12</f>
        <v>0</v>
      </c>
      <c r="M98" s="3">
        <f>$J98*'Données Refashion France'!$K$13</f>
        <v>0</v>
      </c>
      <c r="N98" s="3">
        <f>$J98*'Données Refashion France'!$K$14</f>
        <v>0</v>
      </c>
      <c r="O98" s="3">
        <f>$J98*'Données Refashion France'!$K$15</f>
        <v>0</v>
      </c>
      <c r="P98" s="3">
        <f>$J98*'Données Refashion France'!$K$16</f>
        <v>0</v>
      </c>
      <c r="Q98" s="3">
        <f>$J98*'Données Refashion France'!$K$17</f>
        <v>0</v>
      </c>
      <c r="R98" s="3">
        <f>$J98*'Données Refashion France'!$K$18</f>
        <v>0</v>
      </c>
      <c r="S98" s="3">
        <f>$J98*'Données Refashion France'!$K$19</f>
        <v>0</v>
      </c>
      <c r="T98" s="3">
        <f>$J98*'Données Refashion France'!$K$20</f>
        <v>0</v>
      </c>
      <c r="U98" s="3">
        <f>$J98*'Données Refashion France'!$K$21</f>
        <v>0</v>
      </c>
      <c r="V98" s="3">
        <f>$J98*'Données Refashion France'!$K$22</f>
        <v>0</v>
      </c>
      <c r="W98" s="3">
        <f>$J98*'Données Refashion France'!$K$23</f>
        <v>0</v>
      </c>
      <c r="X98" s="3">
        <f>$J98*'Données Refashion France'!$K$24</f>
        <v>0</v>
      </c>
      <c r="Y98" s="3">
        <f>$J98*('Données Refashion France'!$K$25 + 'Données Refashion France'!$K$26)</f>
        <v>0</v>
      </c>
      <c r="Z98" s="3">
        <f t="shared" si="12"/>
        <v>0</v>
      </c>
      <c r="AA98" s="3">
        <f t="shared" si="13"/>
        <v>0</v>
      </c>
      <c r="AB98" s="3">
        <f t="shared" si="14"/>
        <v>0</v>
      </c>
    </row>
    <row r="99" spans="2:28" x14ac:dyDescent="0.35">
      <c r="B99" s="1" t="s">
        <v>216</v>
      </c>
      <c r="C99" s="1" t="s">
        <v>217</v>
      </c>
      <c r="D99" s="3"/>
      <c r="E99" s="4">
        <f t="shared" si="8"/>
        <v>0</v>
      </c>
      <c r="F99" s="1">
        <v>0</v>
      </c>
      <c r="G99" s="35">
        <f t="shared" si="10"/>
        <v>0</v>
      </c>
      <c r="H99" s="4">
        <f t="shared" si="9"/>
        <v>0</v>
      </c>
      <c r="I99" s="3">
        <f>F99*'Données Refashion France'!$R$12</f>
        <v>0</v>
      </c>
      <c r="J99" s="3">
        <f>G99*'Données Refashion France'!$R$12</f>
        <v>0</v>
      </c>
      <c r="K99" s="3" t="e">
        <f t="shared" si="11"/>
        <v>#DIV/0!</v>
      </c>
      <c r="L99" s="3">
        <f>$J99*'Données Refashion France'!$K$12</f>
        <v>0</v>
      </c>
      <c r="M99" s="3">
        <f>$J99*'Données Refashion France'!$K$13</f>
        <v>0</v>
      </c>
      <c r="N99" s="3">
        <f>$J99*'Données Refashion France'!$K$14</f>
        <v>0</v>
      </c>
      <c r="O99" s="3">
        <f>$J99*'Données Refashion France'!$K$15</f>
        <v>0</v>
      </c>
      <c r="P99" s="3">
        <f>$J99*'Données Refashion France'!$K$16</f>
        <v>0</v>
      </c>
      <c r="Q99" s="3">
        <f>$J99*'Données Refashion France'!$K$17</f>
        <v>0</v>
      </c>
      <c r="R99" s="3">
        <f>$J99*'Données Refashion France'!$K$18</f>
        <v>0</v>
      </c>
      <c r="S99" s="3">
        <f>$J99*'Données Refashion France'!$K$19</f>
        <v>0</v>
      </c>
      <c r="T99" s="3">
        <f>$J99*'Données Refashion France'!$K$20</f>
        <v>0</v>
      </c>
      <c r="U99" s="3">
        <f>$J99*'Données Refashion France'!$K$21</f>
        <v>0</v>
      </c>
      <c r="V99" s="3">
        <f>$J99*'Données Refashion France'!$K$22</f>
        <v>0</v>
      </c>
      <c r="W99" s="3">
        <f>$J99*'Données Refashion France'!$K$23</f>
        <v>0</v>
      </c>
      <c r="X99" s="3">
        <f>$J99*'Données Refashion France'!$K$24</f>
        <v>0</v>
      </c>
      <c r="Y99" s="3">
        <f>$J99*('Données Refashion France'!$K$25 + 'Données Refashion France'!$K$26)</f>
        <v>0</v>
      </c>
      <c r="Z99" s="3">
        <f t="shared" si="12"/>
        <v>0</v>
      </c>
      <c r="AA99" s="3">
        <f t="shared" si="13"/>
        <v>0</v>
      </c>
      <c r="AB99" s="3">
        <f t="shared" si="14"/>
        <v>0</v>
      </c>
    </row>
    <row r="100" spans="2:28" x14ac:dyDescent="0.35">
      <c r="B100" s="1" t="s">
        <v>218</v>
      </c>
      <c r="C100" s="1" t="s">
        <v>219</v>
      </c>
      <c r="D100" s="3"/>
      <c r="E100" s="4">
        <f t="shared" si="8"/>
        <v>0</v>
      </c>
      <c r="F100" s="1">
        <v>0</v>
      </c>
      <c r="G100" s="35">
        <f t="shared" si="10"/>
        <v>0</v>
      </c>
      <c r="H100" s="4">
        <f t="shared" si="9"/>
        <v>0</v>
      </c>
      <c r="I100" s="3">
        <f>F100*'Données Refashion France'!$R$12</f>
        <v>0</v>
      </c>
      <c r="J100" s="3">
        <f>G100*'Données Refashion France'!$R$12</f>
        <v>0</v>
      </c>
      <c r="K100" s="3" t="e">
        <f t="shared" si="11"/>
        <v>#DIV/0!</v>
      </c>
      <c r="L100" s="3">
        <f>$J100*'Données Refashion France'!$K$12</f>
        <v>0</v>
      </c>
      <c r="M100" s="3">
        <f>$J100*'Données Refashion France'!$K$13</f>
        <v>0</v>
      </c>
      <c r="N100" s="3">
        <f>$J100*'Données Refashion France'!$K$14</f>
        <v>0</v>
      </c>
      <c r="O100" s="3">
        <f>$J100*'Données Refashion France'!$K$15</f>
        <v>0</v>
      </c>
      <c r="P100" s="3">
        <f>$J100*'Données Refashion France'!$K$16</f>
        <v>0</v>
      </c>
      <c r="Q100" s="3">
        <f>$J100*'Données Refashion France'!$K$17</f>
        <v>0</v>
      </c>
      <c r="R100" s="3">
        <f>$J100*'Données Refashion France'!$K$18</f>
        <v>0</v>
      </c>
      <c r="S100" s="3">
        <f>$J100*'Données Refashion France'!$K$19</f>
        <v>0</v>
      </c>
      <c r="T100" s="3">
        <f>$J100*'Données Refashion France'!$K$20</f>
        <v>0</v>
      </c>
      <c r="U100" s="3">
        <f>$J100*'Données Refashion France'!$K$21</f>
        <v>0</v>
      </c>
      <c r="V100" s="3">
        <f>$J100*'Données Refashion France'!$K$22</f>
        <v>0</v>
      </c>
      <c r="W100" s="3">
        <f>$J100*'Données Refashion France'!$K$23</f>
        <v>0</v>
      </c>
      <c r="X100" s="3">
        <f>$J100*'Données Refashion France'!$K$24</f>
        <v>0</v>
      </c>
      <c r="Y100" s="3">
        <f>$J100*('Données Refashion France'!$K$25 + 'Données Refashion France'!$K$26)</f>
        <v>0</v>
      </c>
      <c r="Z100" s="3">
        <f t="shared" si="12"/>
        <v>0</v>
      </c>
      <c r="AA100" s="3">
        <f t="shared" si="13"/>
        <v>0</v>
      </c>
      <c r="AB100" s="3">
        <f t="shared" si="14"/>
        <v>0</v>
      </c>
    </row>
    <row r="101" spans="2:28" x14ac:dyDescent="0.35">
      <c r="B101" s="1" t="s">
        <v>220</v>
      </c>
      <c r="C101" s="1" t="s">
        <v>221</v>
      </c>
      <c r="D101" s="3"/>
      <c r="E101" s="4">
        <f t="shared" si="8"/>
        <v>0</v>
      </c>
      <c r="F101" s="1">
        <v>0</v>
      </c>
      <c r="G101" s="35">
        <f t="shared" si="10"/>
        <v>0</v>
      </c>
      <c r="H101" s="4">
        <f t="shared" si="9"/>
        <v>0</v>
      </c>
      <c r="I101" s="3">
        <f>F101*'Données Refashion France'!$R$12</f>
        <v>0</v>
      </c>
      <c r="J101" s="3">
        <f>G101*'Données Refashion France'!$R$12</f>
        <v>0</v>
      </c>
      <c r="K101" s="3" t="e">
        <f t="shared" si="11"/>
        <v>#DIV/0!</v>
      </c>
      <c r="L101" s="3">
        <f>$J101*'Données Refashion France'!$K$12</f>
        <v>0</v>
      </c>
      <c r="M101" s="3">
        <f>$J101*'Données Refashion France'!$K$13</f>
        <v>0</v>
      </c>
      <c r="N101" s="3">
        <f>$J101*'Données Refashion France'!$K$14</f>
        <v>0</v>
      </c>
      <c r="O101" s="3">
        <f>$J101*'Données Refashion France'!$K$15</f>
        <v>0</v>
      </c>
      <c r="P101" s="3">
        <f>$J101*'Données Refashion France'!$K$16</f>
        <v>0</v>
      </c>
      <c r="Q101" s="3">
        <f>$J101*'Données Refashion France'!$K$17</f>
        <v>0</v>
      </c>
      <c r="R101" s="3">
        <f>$J101*'Données Refashion France'!$K$18</f>
        <v>0</v>
      </c>
      <c r="S101" s="3">
        <f>$J101*'Données Refashion France'!$K$19</f>
        <v>0</v>
      </c>
      <c r="T101" s="3">
        <f>$J101*'Données Refashion France'!$K$20</f>
        <v>0</v>
      </c>
      <c r="U101" s="3">
        <f>$J101*'Données Refashion France'!$K$21</f>
        <v>0</v>
      </c>
      <c r="V101" s="3">
        <f>$J101*'Données Refashion France'!$K$22</f>
        <v>0</v>
      </c>
      <c r="W101" s="3">
        <f>$J101*'Données Refashion France'!$K$23</f>
        <v>0</v>
      </c>
      <c r="X101" s="3">
        <f>$J101*'Données Refashion France'!$K$24</f>
        <v>0</v>
      </c>
      <c r="Y101" s="3">
        <f>$J101*('Données Refashion France'!$K$25 + 'Données Refashion France'!$K$26)</f>
        <v>0</v>
      </c>
      <c r="Z101" s="3">
        <f t="shared" si="12"/>
        <v>0</v>
      </c>
      <c r="AA101" s="3">
        <f t="shared" si="13"/>
        <v>0</v>
      </c>
      <c r="AB101" s="3">
        <f t="shared" si="14"/>
        <v>0</v>
      </c>
    </row>
    <row r="102" spans="2:28" x14ac:dyDescent="0.35">
      <c r="B102" s="1" t="s">
        <v>222</v>
      </c>
      <c r="C102" s="1" t="s">
        <v>223</v>
      </c>
      <c r="D102" s="3"/>
      <c r="E102" s="4">
        <f t="shared" si="8"/>
        <v>0</v>
      </c>
      <c r="F102" s="1">
        <v>0</v>
      </c>
      <c r="G102" s="35">
        <f t="shared" si="10"/>
        <v>0</v>
      </c>
      <c r="H102" s="4">
        <f t="shared" si="9"/>
        <v>0</v>
      </c>
      <c r="I102" s="3">
        <f>F102*'Données Refashion France'!$R$12</f>
        <v>0</v>
      </c>
      <c r="J102" s="3">
        <f>G102*'Données Refashion France'!$R$12</f>
        <v>0</v>
      </c>
      <c r="K102" s="3" t="e">
        <f t="shared" si="11"/>
        <v>#DIV/0!</v>
      </c>
      <c r="L102" s="3">
        <f>$J102*'Données Refashion France'!$K$12</f>
        <v>0</v>
      </c>
      <c r="M102" s="3">
        <f>$J102*'Données Refashion France'!$K$13</f>
        <v>0</v>
      </c>
      <c r="N102" s="3">
        <f>$J102*'Données Refashion France'!$K$14</f>
        <v>0</v>
      </c>
      <c r="O102" s="3">
        <f>$J102*'Données Refashion France'!$K$15</f>
        <v>0</v>
      </c>
      <c r="P102" s="3">
        <f>$J102*'Données Refashion France'!$K$16</f>
        <v>0</v>
      </c>
      <c r="Q102" s="3">
        <f>$J102*'Données Refashion France'!$K$17</f>
        <v>0</v>
      </c>
      <c r="R102" s="3">
        <f>$J102*'Données Refashion France'!$K$18</f>
        <v>0</v>
      </c>
      <c r="S102" s="3">
        <f>$J102*'Données Refashion France'!$K$19</f>
        <v>0</v>
      </c>
      <c r="T102" s="3">
        <f>$J102*'Données Refashion France'!$K$20</f>
        <v>0</v>
      </c>
      <c r="U102" s="3">
        <f>$J102*'Données Refashion France'!$K$21</f>
        <v>0</v>
      </c>
      <c r="V102" s="3">
        <f>$J102*'Données Refashion France'!$K$22</f>
        <v>0</v>
      </c>
      <c r="W102" s="3">
        <f>$J102*'Données Refashion France'!$K$23</f>
        <v>0</v>
      </c>
      <c r="X102" s="3">
        <f>$J102*'Données Refashion France'!$K$24</f>
        <v>0</v>
      </c>
      <c r="Y102" s="3">
        <f>$J102*('Données Refashion France'!$K$25 + 'Données Refashion France'!$K$26)</f>
        <v>0</v>
      </c>
      <c r="Z102" s="3">
        <f t="shared" si="12"/>
        <v>0</v>
      </c>
      <c r="AA102" s="3">
        <f t="shared" si="13"/>
        <v>0</v>
      </c>
      <c r="AB102" s="3">
        <f t="shared" si="14"/>
        <v>0</v>
      </c>
    </row>
    <row r="103" spans="2:28" x14ac:dyDescent="0.35">
      <c r="B103" s="1" t="s">
        <v>224</v>
      </c>
      <c r="C103" s="1" t="s">
        <v>225</v>
      </c>
      <c r="D103" s="3"/>
      <c r="E103" s="4">
        <f t="shared" si="8"/>
        <v>0</v>
      </c>
      <c r="F103" s="1">
        <v>0</v>
      </c>
      <c r="G103" s="35">
        <f t="shared" si="10"/>
        <v>0</v>
      </c>
      <c r="H103" s="4">
        <f t="shared" si="9"/>
        <v>0</v>
      </c>
      <c r="I103" s="3">
        <f>F103*'Données Refashion France'!$R$12</f>
        <v>0</v>
      </c>
      <c r="J103" s="3">
        <f>G103*'Données Refashion France'!$R$12</f>
        <v>0</v>
      </c>
      <c r="K103" s="3" t="e">
        <f t="shared" si="11"/>
        <v>#DIV/0!</v>
      </c>
      <c r="L103" s="3">
        <f>$J103*'Données Refashion France'!$K$12</f>
        <v>0</v>
      </c>
      <c r="M103" s="3">
        <f>$J103*'Données Refashion France'!$K$13</f>
        <v>0</v>
      </c>
      <c r="N103" s="3">
        <f>$J103*'Données Refashion France'!$K$14</f>
        <v>0</v>
      </c>
      <c r="O103" s="3">
        <f>$J103*'Données Refashion France'!$K$15</f>
        <v>0</v>
      </c>
      <c r="P103" s="3">
        <f>$J103*'Données Refashion France'!$K$16</f>
        <v>0</v>
      </c>
      <c r="Q103" s="3">
        <f>$J103*'Données Refashion France'!$K$17</f>
        <v>0</v>
      </c>
      <c r="R103" s="3">
        <f>$J103*'Données Refashion France'!$K$18</f>
        <v>0</v>
      </c>
      <c r="S103" s="3">
        <f>$J103*'Données Refashion France'!$K$19</f>
        <v>0</v>
      </c>
      <c r="T103" s="3">
        <f>$J103*'Données Refashion France'!$K$20</f>
        <v>0</v>
      </c>
      <c r="U103" s="3">
        <f>$J103*'Données Refashion France'!$K$21</f>
        <v>0</v>
      </c>
      <c r="V103" s="3">
        <f>$J103*'Données Refashion France'!$K$22</f>
        <v>0</v>
      </c>
      <c r="W103" s="3">
        <f>$J103*'Données Refashion France'!$K$23</f>
        <v>0</v>
      </c>
      <c r="X103" s="3">
        <f>$J103*'Données Refashion France'!$K$24</f>
        <v>0</v>
      </c>
      <c r="Y103" s="3">
        <f>$J103*('Données Refashion France'!$K$25 + 'Données Refashion France'!$K$26)</f>
        <v>0</v>
      </c>
      <c r="Z103" s="3">
        <f t="shared" si="12"/>
        <v>0</v>
      </c>
      <c r="AA103" s="3">
        <f t="shared" si="13"/>
        <v>0</v>
      </c>
      <c r="AB103" s="3">
        <f t="shared" si="14"/>
        <v>0</v>
      </c>
    </row>
    <row r="104" spans="2:28" x14ac:dyDescent="0.35">
      <c r="B104" s="1" t="s">
        <v>226</v>
      </c>
      <c r="C104" s="1" t="s">
        <v>227</v>
      </c>
      <c r="D104" s="3"/>
      <c r="E104" s="4">
        <f t="shared" si="8"/>
        <v>0</v>
      </c>
      <c r="F104" s="1">
        <v>0</v>
      </c>
      <c r="G104" s="35">
        <f t="shared" si="10"/>
        <v>0</v>
      </c>
      <c r="H104" s="4">
        <f t="shared" si="9"/>
        <v>0</v>
      </c>
      <c r="I104" s="3">
        <f>F104*'Données Refashion France'!$R$12</f>
        <v>0</v>
      </c>
      <c r="J104" s="3">
        <f>G104*'Données Refashion France'!$R$12</f>
        <v>0</v>
      </c>
      <c r="K104" s="3" t="e">
        <f t="shared" si="11"/>
        <v>#DIV/0!</v>
      </c>
      <c r="L104" s="3">
        <f>$J104*'Données Refashion France'!$K$12</f>
        <v>0</v>
      </c>
      <c r="M104" s="3">
        <f>$J104*'Données Refashion France'!$K$13</f>
        <v>0</v>
      </c>
      <c r="N104" s="3">
        <f>$J104*'Données Refashion France'!$K$14</f>
        <v>0</v>
      </c>
      <c r="O104" s="3">
        <f>$J104*'Données Refashion France'!$K$15</f>
        <v>0</v>
      </c>
      <c r="P104" s="3">
        <f>$J104*'Données Refashion France'!$K$16</f>
        <v>0</v>
      </c>
      <c r="Q104" s="3">
        <f>$J104*'Données Refashion France'!$K$17</f>
        <v>0</v>
      </c>
      <c r="R104" s="3">
        <f>$J104*'Données Refashion France'!$K$18</f>
        <v>0</v>
      </c>
      <c r="S104" s="3">
        <f>$J104*'Données Refashion France'!$K$19</f>
        <v>0</v>
      </c>
      <c r="T104" s="3">
        <f>$J104*'Données Refashion France'!$K$20</f>
        <v>0</v>
      </c>
      <c r="U104" s="3">
        <f>$J104*'Données Refashion France'!$K$21</f>
        <v>0</v>
      </c>
      <c r="V104" s="3">
        <f>$J104*'Données Refashion France'!$K$22</f>
        <v>0</v>
      </c>
      <c r="W104" s="3">
        <f>$J104*'Données Refashion France'!$K$23</f>
        <v>0</v>
      </c>
      <c r="X104" s="3">
        <f>$J104*'Données Refashion France'!$K$24</f>
        <v>0</v>
      </c>
      <c r="Y104" s="3">
        <f>$J104*('Données Refashion France'!$K$25 + 'Données Refashion France'!$K$26)</f>
        <v>0</v>
      </c>
      <c r="Z104" s="3">
        <f t="shared" si="12"/>
        <v>0</v>
      </c>
      <c r="AA104" s="3">
        <f t="shared" si="13"/>
        <v>0</v>
      </c>
      <c r="AB104" s="3">
        <f t="shared" si="14"/>
        <v>0</v>
      </c>
    </row>
    <row r="105" spans="2:28" x14ac:dyDescent="0.35">
      <c r="B105" s="1" t="s">
        <v>228</v>
      </c>
      <c r="C105" s="1" t="s">
        <v>229</v>
      </c>
      <c r="D105" s="3"/>
      <c r="E105" s="4">
        <f t="shared" si="8"/>
        <v>0</v>
      </c>
      <c r="F105" s="1">
        <v>0</v>
      </c>
      <c r="G105" s="35">
        <f t="shared" si="10"/>
        <v>0</v>
      </c>
      <c r="H105" s="4">
        <f t="shared" si="9"/>
        <v>0</v>
      </c>
      <c r="I105" s="3">
        <f>F105*'Données Refashion France'!$R$12</f>
        <v>0</v>
      </c>
      <c r="J105" s="3">
        <f>G105*'Données Refashion France'!$R$12</f>
        <v>0</v>
      </c>
      <c r="K105" s="3" t="e">
        <f t="shared" si="11"/>
        <v>#DIV/0!</v>
      </c>
      <c r="L105" s="3">
        <f>$J105*'Données Refashion France'!$K$12</f>
        <v>0</v>
      </c>
      <c r="M105" s="3">
        <f>$J105*'Données Refashion France'!$K$13</f>
        <v>0</v>
      </c>
      <c r="N105" s="3">
        <f>$J105*'Données Refashion France'!$K$14</f>
        <v>0</v>
      </c>
      <c r="O105" s="3">
        <f>$J105*'Données Refashion France'!$K$15</f>
        <v>0</v>
      </c>
      <c r="P105" s="3">
        <f>$J105*'Données Refashion France'!$K$16</f>
        <v>0</v>
      </c>
      <c r="Q105" s="3">
        <f>$J105*'Données Refashion France'!$K$17</f>
        <v>0</v>
      </c>
      <c r="R105" s="3">
        <f>$J105*'Données Refashion France'!$K$18</f>
        <v>0</v>
      </c>
      <c r="S105" s="3">
        <f>$J105*'Données Refashion France'!$K$19</f>
        <v>0</v>
      </c>
      <c r="T105" s="3">
        <f>$J105*'Données Refashion France'!$K$20</f>
        <v>0</v>
      </c>
      <c r="U105" s="3">
        <f>$J105*'Données Refashion France'!$K$21</f>
        <v>0</v>
      </c>
      <c r="V105" s="3">
        <f>$J105*'Données Refashion France'!$K$22</f>
        <v>0</v>
      </c>
      <c r="W105" s="3">
        <f>$J105*'Données Refashion France'!$K$23</f>
        <v>0</v>
      </c>
      <c r="X105" s="3">
        <f>$J105*'Données Refashion France'!$K$24</f>
        <v>0</v>
      </c>
      <c r="Y105" s="3">
        <f>$J105*('Données Refashion France'!$K$25 + 'Données Refashion France'!$K$26)</f>
        <v>0</v>
      </c>
      <c r="Z105" s="3">
        <f t="shared" si="12"/>
        <v>0</v>
      </c>
      <c r="AA105" s="3">
        <f t="shared" si="13"/>
        <v>0</v>
      </c>
      <c r="AB105" s="3">
        <f t="shared" si="14"/>
        <v>0</v>
      </c>
    </row>
    <row r="106" spans="2:28" x14ac:dyDescent="0.35">
      <c r="B106" s="1" t="s">
        <v>230</v>
      </c>
      <c r="C106" s="1" t="s">
        <v>231</v>
      </c>
      <c r="D106" s="3"/>
      <c r="E106" s="4">
        <f t="shared" si="8"/>
        <v>0</v>
      </c>
      <c r="F106" s="1">
        <v>0</v>
      </c>
      <c r="G106" s="35">
        <f t="shared" si="10"/>
        <v>0</v>
      </c>
      <c r="H106" s="4">
        <f t="shared" si="9"/>
        <v>0</v>
      </c>
      <c r="I106" s="3">
        <f>F106*'Données Refashion France'!$R$12</f>
        <v>0</v>
      </c>
      <c r="J106" s="3">
        <f>G106*'Données Refashion France'!$R$12</f>
        <v>0</v>
      </c>
      <c r="K106" s="3" t="e">
        <f t="shared" si="11"/>
        <v>#DIV/0!</v>
      </c>
      <c r="L106" s="3">
        <f>$J106*'Données Refashion France'!$K$12</f>
        <v>0</v>
      </c>
      <c r="M106" s="3">
        <f>$J106*'Données Refashion France'!$K$13</f>
        <v>0</v>
      </c>
      <c r="N106" s="3">
        <f>$J106*'Données Refashion France'!$K$14</f>
        <v>0</v>
      </c>
      <c r="O106" s="3">
        <f>$J106*'Données Refashion France'!$K$15</f>
        <v>0</v>
      </c>
      <c r="P106" s="3">
        <f>$J106*'Données Refashion France'!$K$16</f>
        <v>0</v>
      </c>
      <c r="Q106" s="3">
        <f>$J106*'Données Refashion France'!$K$17</f>
        <v>0</v>
      </c>
      <c r="R106" s="3">
        <f>$J106*'Données Refashion France'!$K$18</f>
        <v>0</v>
      </c>
      <c r="S106" s="3">
        <f>$J106*'Données Refashion France'!$K$19</f>
        <v>0</v>
      </c>
      <c r="T106" s="3">
        <f>$J106*'Données Refashion France'!$K$20</f>
        <v>0</v>
      </c>
      <c r="U106" s="3">
        <f>$J106*'Données Refashion France'!$K$21</f>
        <v>0</v>
      </c>
      <c r="V106" s="3">
        <f>$J106*'Données Refashion France'!$K$22</f>
        <v>0</v>
      </c>
      <c r="W106" s="3">
        <f>$J106*'Données Refashion France'!$K$23</f>
        <v>0</v>
      </c>
      <c r="X106" s="3">
        <f>$J106*'Données Refashion France'!$K$24</f>
        <v>0</v>
      </c>
      <c r="Y106" s="3">
        <f>$J106*('Données Refashion France'!$K$25 + 'Données Refashion France'!$K$26)</f>
        <v>0</v>
      </c>
      <c r="Z106" s="3">
        <f t="shared" si="12"/>
        <v>0</v>
      </c>
      <c r="AA106" s="3">
        <f t="shared" si="13"/>
        <v>0</v>
      </c>
      <c r="AB106" s="3">
        <f t="shared" si="14"/>
        <v>0</v>
      </c>
    </row>
    <row r="107" spans="2:28" x14ac:dyDescent="0.35">
      <c r="B107" s="1" t="s">
        <v>232</v>
      </c>
      <c r="C107" s="1" t="s">
        <v>233</v>
      </c>
      <c r="D107" s="3"/>
      <c r="E107" s="4">
        <f t="shared" si="8"/>
        <v>0</v>
      </c>
      <c r="F107" s="1">
        <v>0</v>
      </c>
      <c r="G107" s="35">
        <f t="shared" si="10"/>
        <v>0</v>
      </c>
      <c r="H107" s="4">
        <f t="shared" si="9"/>
        <v>0</v>
      </c>
      <c r="I107" s="3">
        <f>F107*'Données Refashion France'!$R$12</f>
        <v>0</v>
      </c>
      <c r="J107" s="3">
        <f>G107*'Données Refashion France'!$R$12</f>
        <v>0</v>
      </c>
      <c r="K107" s="3" t="e">
        <f t="shared" si="11"/>
        <v>#DIV/0!</v>
      </c>
      <c r="L107" s="3">
        <f>$J107*'Données Refashion France'!$K$12</f>
        <v>0</v>
      </c>
      <c r="M107" s="3">
        <f>$J107*'Données Refashion France'!$K$13</f>
        <v>0</v>
      </c>
      <c r="N107" s="3">
        <f>$J107*'Données Refashion France'!$K$14</f>
        <v>0</v>
      </c>
      <c r="O107" s="3">
        <f>$J107*'Données Refashion France'!$K$15</f>
        <v>0</v>
      </c>
      <c r="P107" s="3">
        <f>$J107*'Données Refashion France'!$K$16</f>
        <v>0</v>
      </c>
      <c r="Q107" s="3">
        <f>$J107*'Données Refashion France'!$K$17</f>
        <v>0</v>
      </c>
      <c r="R107" s="3">
        <f>$J107*'Données Refashion France'!$K$18</f>
        <v>0</v>
      </c>
      <c r="S107" s="3">
        <f>$J107*'Données Refashion France'!$K$19</f>
        <v>0</v>
      </c>
      <c r="T107" s="3">
        <f>$J107*'Données Refashion France'!$K$20</f>
        <v>0</v>
      </c>
      <c r="U107" s="3">
        <f>$J107*'Données Refashion France'!$K$21</f>
        <v>0</v>
      </c>
      <c r="V107" s="3">
        <f>$J107*'Données Refashion France'!$K$22</f>
        <v>0</v>
      </c>
      <c r="W107" s="3">
        <f>$J107*'Données Refashion France'!$K$23</f>
        <v>0</v>
      </c>
      <c r="X107" s="3">
        <f>$J107*'Données Refashion France'!$K$24</f>
        <v>0</v>
      </c>
      <c r="Y107" s="3">
        <f>$J107*('Données Refashion France'!$K$25 + 'Données Refashion France'!$K$26)</f>
        <v>0</v>
      </c>
      <c r="Z107" s="3">
        <f t="shared" si="12"/>
        <v>0</v>
      </c>
      <c r="AA107" s="3">
        <f t="shared" si="13"/>
        <v>0</v>
      </c>
      <c r="AB107" s="3">
        <f t="shared" si="14"/>
        <v>0</v>
      </c>
    </row>
    <row r="108" spans="2:28" x14ac:dyDescent="0.35">
      <c r="B108" s="1" t="s">
        <v>234</v>
      </c>
      <c r="C108" s="1" t="s">
        <v>235</v>
      </c>
      <c r="D108" s="3"/>
      <c r="E108" s="4">
        <f t="shared" si="8"/>
        <v>0</v>
      </c>
      <c r="F108" s="1">
        <v>0</v>
      </c>
      <c r="G108" s="35">
        <f t="shared" si="10"/>
        <v>0</v>
      </c>
      <c r="H108" s="4">
        <f t="shared" si="9"/>
        <v>0</v>
      </c>
      <c r="I108" s="3">
        <f>F108*'Données Refashion France'!$R$12</f>
        <v>0</v>
      </c>
      <c r="J108" s="3">
        <f>G108*'Données Refashion France'!$R$12</f>
        <v>0</v>
      </c>
      <c r="K108" s="3" t="e">
        <f t="shared" si="11"/>
        <v>#DIV/0!</v>
      </c>
      <c r="L108" s="3">
        <f>$J108*'Données Refashion France'!$K$12</f>
        <v>0</v>
      </c>
      <c r="M108" s="3">
        <f>$J108*'Données Refashion France'!$K$13</f>
        <v>0</v>
      </c>
      <c r="N108" s="3">
        <f>$J108*'Données Refashion France'!$K$14</f>
        <v>0</v>
      </c>
      <c r="O108" s="3">
        <f>$J108*'Données Refashion France'!$K$15</f>
        <v>0</v>
      </c>
      <c r="P108" s="3">
        <f>$J108*'Données Refashion France'!$K$16</f>
        <v>0</v>
      </c>
      <c r="Q108" s="3">
        <f>$J108*'Données Refashion France'!$K$17</f>
        <v>0</v>
      </c>
      <c r="R108" s="3">
        <f>$J108*'Données Refashion France'!$K$18</f>
        <v>0</v>
      </c>
      <c r="S108" s="3">
        <f>$J108*'Données Refashion France'!$K$19</f>
        <v>0</v>
      </c>
      <c r="T108" s="3">
        <f>$J108*'Données Refashion France'!$K$20</f>
        <v>0</v>
      </c>
      <c r="U108" s="3">
        <f>$J108*'Données Refashion France'!$K$21</f>
        <v>0</v>
      </c>
      <c r="V108" s="3">
        <f>$J108*'Données Refashion France'!$K$22</f>
        <v>0</v>
      </c>
      <c r="W108" s="3">
        <f>$J108*'Données Refashion France'!$K$23</f>
        <v>0</v>
      </c>
      <c r="X108" s="3">
        <f>$J108*'Données Refashion France'!$K$24</f>
        <v>0</v>
      </c>
      <c r="Y108" s="3">
        <f>$J108*('Données Refashion France'!$K$25 + 'Données Refashion France'!$K$26)</f>
        <v>0</v>
      </c>
      <c r="Z108" s="3">
        <f t="shared" si="12"/>
        <v>0</v>
      </c>
      <c r="AA108" s="3">
        <f t="shared" si="13"/>
        <v>0</v>
      </c>
      <c r="AB108" s="3">
        <f t="shared" si="14"/>
        <v>0</v>
      </c>
    </row>
    <row r="109" spans="2:28" x14ac:dyDescent="0.35">
      <c r="B109" s="1" t="s">
        <v>236</v>
      </c>
      <c r="C109" s="1" t="s">
        <v>237</v>
      </c>
      <c r="D109" s="3"/>
      <c r="E109" s="4">
        <f t="shared" si="8"/>
        <v>0</v>
      </c>
      <c r="F109" s="1">
        <v>0</v>
      </c>
      <c r="G109" s="35">
        <f t="shared" si="10"/>
        <v>0</v>
      </c>
      <c r="H109" s="4">
        <f t="shared" si="9"/>
        <v>0</v>
      </c>
      <c r="I109" s="3">
        <f>F109*'Données Refashion France'!$R$12</f>
        <v>0</v>
      </c>
      <c r="J109" s="3">
        <f>G109*'Données Refashion France'!$R$12</f>
        <v>0</v>
      </c>
      <c r="K109" s="3" t="e">
        <f t="shared" si="11"/>
        <v>#DIV/0!</v>
      </c>
      <c r="L109" s="3">
        <f>$J109*'Données Refashion France'!$K$12</f>
        <v>0</v>
      </c>
      <c r="M109" s="3">
        <f>$J109*'Données Refashion France'!$K$13</f>
        <v>0</v>
      </c>
      <c r="N109" s="3">
        <f>$J109*'Données Refashion France'!$K$14</f>
        <v>0</v>
      </c>
      <c r="O109" s="3">
        <f>$J109*'Données Refashion France'!$K$15</f>
        <v>0</v>
      </c>
      <c r="P109" s="3">
        <f>$J109*'Données Refashion France'!$K$16</f>
        <v>0</v>
      </c>
      <c r="Q109" s="3">
        <f>$J109*'Données Refashion France'!$K$17</f>
        <v>0</v>
      </c>
      <c r="R109" s="3">
        <f>$J109*'Données Refashion France'!$K$18</f>
        <v>0</v>
      </c>
      <c r="S109" s="3">
        <f>$J109*'Données Refashion France'!$K$19</f>
        <v>0</v>
      </c>
      <c r="T109" s="3">
        <f>$J109*'Données Refashion France'!$K$20</f>
        <v>0</v>
      </c>
      <c r="U109" s="3">
        <f>$J109*'Données Refashion France'!$K$21</f>
        <v>0</v>
      </c>
      <c r="V109" s="3">
        <f>$J109*'Données Refashion France'!$K$22</f>
        <v>0</v>
      </c>
      <c r="W109" s="3">
        <f>$J109*'Données Refashion France'!$K$23</f>
        <v>0</v>
      </c>
      <c r="X109" s="3">
        <f>$J109*'Données Refashion France'!$K$24</f>
        <v>0</v>
      </c>
      <c r="Y109" s="3">
        <f>$J109*('Données Refashion France'!$K$25 + 'Données Refashion France'!$K$26)</f>
        <v>0</v>
      </c>
      <c r="Z109" s="3">
        <f t="shared" si="12"/>
        <v>0</v>
      </c>
      <c r="AA109" s="3">
        <f t="shared" si="13"/>
        <v>0</v>
      </c>
      <c r="AB109" s="3">
        <f t="shared" si="14"/>
        <v>0</v>
      </c>
    </row>
    <row r="110" spans="2:28" x14ac:dyDescent="0.35">
      <c r="B110" s="1" t="s">
        <v>238</v>
      </c>
      <c r="C110" s="1" t="s">
        <v>239</v>
      </c>
      <c r="D110" s="3"/>
      <c r="E110" s="4">
        <f t="shared" si="8"/>
        <v>0</v>
      </c>
      <c r="F110" s="1">
        <v>0</v>
      </c>
      <c r="G110" s="35">
        <f t="shared" si="10"/>
        <v>0</v>
      </c>
      <c r="H110" s="4">
        <f t="shared" si="9"/>
        <v>0</v>
      </c>
      <c r="I110" s="3">
        <f>F110*'Données Refashion France'!$R$12</f>
        <v>0</v>
      </c>
      <c r="J110" s="3">
        <f>G110*'Données Refashion France'!$R$12</f>
        <v>0</v>
      </c>
      <c r="K110" s="3" t="e">
        <f t="shared" si="11"/>
        <v>#DIV/0!</v>
      </c>
      <c r="L110" s="3">
        <f>$J110*'Données Refashion France'!$K$12</f>
        <v>0</v>
      </c>
      <c r="M110" s="3">
        <f>$J110*'Données Refashion France'!$K$13</f>
        <v>0</v>
      </c>
      <c r="N110" s="3">
        <f>$J110*'Données Refashion France'!$K$14</f>
        <v>0</v>
      </c>
      <c r="O110" s="3">
        <f>$J110*'Données Refashion France'!$K$15</f>
        <v>0</v>
      </c>
      <c r="P110" s="3">
        <f>$J110*'Données Refashion France'!$K$16</f>
        <v>0</v>
      </c>
      <c r="Q110" s="3">
        <f>$J110*'Données Refashion France'!$K$17</f>
        <v>0</v>
      </c>
      <c r="R110" s="3">
        <f>$J110*'Données Refashion France'!$K$18</f>
        <v>0</v>
      </c>
      <c r="S110" s="3">
        <f>$J110*'Données Refashion France'!$K$19</f>
        <v>0</v>
      </c>
      <c r="T110" s="3">
        <f>$J110*'Données Refashion France'!$K$20</f>
        <v>0</v>
      </c>
      <c r="U110" s="3">
        <f>$J110*'Données Refashion France'!$K$21</f>
        <v>0</v>
      </c>
      <c r="V110" s="3">
        <f>$J110*'Données Refashion France'!$K$22</f>
        <v>0</v>
      </c>
      <c r="W110" s="3">
        <f>$J110*'Données Refashion France'!$K$23</f>
        <v>0</v>
      </c>
      <c r="X110" s="3">
        <f>$J110*'Données Refashion France'!$K$24</f>
        <v>0</v>
      </c>
      <c r="Y110" s="3">
        <f>$J110*('Données Refashion France'!$K$25 + 'Données Refashion France'!$K$26)</f>
        <v>0</v>
      </c>
      <c r="Z110" s="3">
        <f t="shared" si="12"/>
        <v>0</v>
      </c>
      <c r="AA110" s="3">
        <f t="shared" si="13"/>
        <v>0</v>
      </c>
      <c r="AB110" s="3">
        <f t="shared" si="14"/>
        <v>0</v>
      </c>
    </row>
    <row r="111" spans="2:28" x14ac:dyDescent="0.35">
      <c r="B111" s="1" t="s">
        <v>240</v>
      </c>
      <c r="C111" s="1" t="s">
        <v>241</v>
      </c>
      <c r="D111" s="3"/>
      <c r="E111" s="4">
        <f t="shared" si="8"/>
        <v>0</v>
      </c>
      <c r="F111" s="1">
        <v>0</v>
      </c>
      <c r="G111" s="35">
        <f t="shared" si="10"/>
        <v>0</v>
      </c>
      <c r="H111" s="4">
        <f t="shared" si="9"/>
        <v>0</v>
      </c>
      <c r="I111" s="3">
        <f>F111*'Données Refashion France'!$R$12</f>
        <v>0</v>
      </c>
      <c r="J111" s="3">
        <f>G111*'Données Refashion France'!$R$12</f>
        <v>0</v>
      </c>
      <c r="K111" s="3" t="e">
        <f t="shared" si="11"/>
        <v>#DIV/0!</v>
      </c>
      <c r="L111" s="3">
        <f>$J111*'Données Refashion France'!$K$12</f>
        <v>0</v>
      </c>
      <c r="M111" s="3">
        <f>$J111*'Données Refashion France'!$K$13</f>
        <v>0</v>
      </c>
      <c r="N111" s="3">
        <f>$J111*'Données Refashion France'!$K$14</f>
        <v>0</v>
      </c>
      <c r="O111" s="3">
        <f>$J111*'Données Refashion France'!$K$15</f>
        <v>0</v>
      </c>
      <c r="P111" s="3">
        <f>$J111*'Données Refashion France'!$K$16</f>
        <v>0</v>
      </c>
      <c r="Q111" s="3">
        <f>$J111*'Données Refashion France'!$K$17</f>
        <v>0</v>
      </c>
      <c r="R111" s="3">
        <f>$J111*'Données Refashion France'!$K$18</f>
        <v>0</v>
      </c>
      <c r="S111" s="3">
        <f>$J111*'Données Refashion France'!$K$19</f>
        <v>0</v>
      </c>
      <c r="T111" s="3">
        <f>$J111*'Données Refashion France'!$K$20</f>
        <v>0</v>
      </c>
      <c r="U111" s="3">
        <f>$J111*'Données Refashion France'!$K$21</f>
        <v>0</v>
      </c>
      <c r="V111" s="3">
        <f>$J111*'Données Refashion France'!$K$22</f>
        <v>0</v>
      </c>
      <c r="W111" s="3">
        <f>$J111*'Données Refashion France'!$K$23</f>
        <v>0</v>
      </c>
      <c r="X111" s="3">
        <f>$J111*'Données Refashion France'!$K$24</f>
        <v>0</v>
      </c>
      <c r="Y111" s="3">
        <f>$J111*('Données Refashion France'!$K$25 + 'Données Refashion France'!$K$26)</f>
        <v>0</v>
      </c>
      <c r="Z111" s="3">
        <f t="shared" si="12"/>
        <v>0</v>
      </c>
      <c r="AA111" s="3">
        <f t="shared" si="13"/>
        <v>0</v>
      </c>
      <c r="AB111" s="3">
        <f t="shared" si="14"/>
        <v>0</v>
      </c>
    </row>
    <row r="112" spans="2:28" x14ac:dyDescent="0.35">
      <c r="B112" s="1" t="s">
        <v>242</v>
      </c>
      <c r="C112" s="1" t="s">
        <v>243</v>
      </c>
      <c r="D112" s="3"/>
      <c r="E112" s="4">
        <f t="shared" si="8"/>
        <v>0</v>
      </c>
      <c r="F112" s="1">
        <v>0</v>
      </c>
      <c r="G112" s="35">
        <f t="shared" si="10"/>
        <v>0</v>
      </c>
      <c r="H112" s="4">
        <f t="shared" si="9"/>
        <v>0</v>
      </c>
      <c r="I112" s="3">
        <f>F112*'Données Refashion France'!$R$12</f>
        <v>0</v>
      </c>
      <c r="J112" s="3">
        <f>G112*'Données Refashion France'!$R$12</f>
        <v>0</v>
      </c>
      <c r="K112" s="3" t="e">
        <f t="shared" si="11"/>
        <v>#DIV/0!</v>
      </c>
      <c r="L112" s="3">
        <f>$J112*'Données Refashion France'!$K$12</f>
        <v>0</v>
      </c>
      <c r="M112" s="3">
        <f>$J112*'Données Refashion France'!$K$13</f>
        <v>0</v>
      </c>
      <c r="N112" s="3">
        <f>$J112*'Données Refashion France'!$K$14</f>
        <v>0</v>
      </c>
      <c r="O112" s="3">
        <f>$J112*'Données Refashion France'!$K$15</f>
        <v>0</v>
      </c>
      <c r="P112" s="3">
        <f>$J112*'Données Refashion France'!$K$16</f>
        <v>0</v>
      </c>
      <c r="Q112" s="3">
        <f>$J112*'Données Refashion France'!$K$17</f>
        <v>0</v>
      </c>
      <c r="R112" s="3">
        <f>$J112*'Données Refashion France'!$K$18</f>
        <v>0</v>
      </c>
      <c r="S112" s="3">
        <f>$J112*'Données Refashion France'!$K$19</f>
        <v>0</v>
      </c>
      <c r="T112" s="3">
        <f>$J112*'Données Refashion France'!$K$20</f>
        <v>0</v>
      </c>
      <c r="U112" s="3">
        <f>$J112*'Données Refashion France'!$K$21</f>
        <v>0</v>
      </c>
      <c r="V112" s="3">
        <f>$J112*'Données Refashion France'!$K$22</f>
        <v>0</v>
      </c>
      <c r="W112" s="3">
        <f>$J112*'Données Refashion France'!$K$23</f>
        <v>0</v>
      </c>
      <c r="X112" s="3">
        <f>$J112*'Données Refashion France'!$K$24</f>
        <v>0</v>
      </c>
      <c r="Y112" s="3">
        <f>$J112*('Données Refashion France'!$K$25 + 'Données Refashion France'!$K$26)</f>
        <v>0</v>
      </c>
      <c r="Z112" s="3">
        <f t="shared" si="12"/>
        <v>0</v>
      </c>
      <c r="AA112" s="3">
        <f t="shared" si="13"/>
        <v>0</v>
      </c>
      <c r="AB112" s="3">
        <f t="shared" si="14"/>
        <v>0</v>
      </c>
    </row>
    <row r="113" spans="2:28" x14ac:dyDescent="0.35">
      <c r="B113" s="1" t="s">
        <v>244</v>
      </c>
      <c r="C113" s="1" t="s">
        <v>245</v>
      </c>
      <c r="D113" s="3"/>
      <c r="E113" s="4">
        <f t="shared" si="8"/>
        <v>0</v>
      </c>
      <c r="F113" s="1">
        <v>0</v>
      </c>
      <c r="G113" s="35">
        <f t="shared" si="10"/>
        <v>0</v>
      </c>
      <c r="H113" s="4">
        <f t="shared" si="9"/>
        <v>0</v>
      </c>
      <c r="I113" s="3">
        <f>F113*'Données Refashion France'!$R$12</f>
        <v>0</v>
      </c>
      <c r="J113" s="3">
        <f>G113*'Données Refashion France'!$R$12</f>
        <v>0</v>
      </c>
      <c r="K113" s="3" t="e">
        <f t="shared" si="11"/>
        <v>#DIV/0!</v>
      </c>
      <c r="L113" s="3">
        <f>$J113*'Données Refashion France'!$K$12</f>
        <v>0</v>
      </c>
      <c r="M113" s="3">
        <f>$J113*'Données Refashion France'!$K$13</f>
        <v>0</v>
      </c>
      <c r="N113" s="3">
        <f>$J113*'Données Refashion France'!$K$14</f>
        <v>0</v>
      </c>
      <c r="O113" s="3">
        <f>$J113*'Données Refashion France'!$K$15</f>
        <v>0</v>
      </c>
      <c r="P113" s="3">
        <f>$J113*'Données Refashion France'!$K$16</f>
        <v>0</v>
      </c>
      <c r="Q113" s="3">
        <f>$J113*'Données Refashion France'!$K$17</f>
        <v>0</v>
      </c>
      <c r="R113" s="3">
        <f>$J113*'Données Refashion France'!$K$18</f>
        <v>0</v>
      </c>
      <c r="S113" s="3">
        <f>$J113*'Données Refashion France'!$K$19</f>
        <v>0</v>
      </c>
      <c r="T113" s="3">
        <f>$J113*'Données Refashion France'!$K$20</f>
        <v>0</v>
      </c>
      <c r="U113" s="3">
        <f>$J113*'Données Refashion France'!$K$21</f>
        <v>0</v>
      </c>
      <c r="V113" s="3">
        <f>$J113*'Données Refashion France'!$K$22</f>
        <v>0</v>
      </c>
      <c r="W113" s="3">
        <f>$J113*'Données Refashion France'!$K$23</f>
        <v>0</v>
      </c>
      <c r="X113" s="3">
        <f>$J113*'Données Refashion France'!$K$24</f>
        <v>0</v>
      </c>
      <c r="Y113" s="3">
        <f>$J113*('Données Refashion France'!$K$25 + 'Données Refashion France'!$K$26)</f>
        <v>0</v>
      </c>
      <c r="Z113" s="3">
        <f t="shared" si="12"/>
        <v>0</v>
      </c>
      <c r="AA113" s="3">
        <f t="shared" si="13"/>
        <v>0</v>
      </c>
      <c r="AB113" s="3">
        <f t="shared" si="14"/>
        <v>0</v>
      </c>
    </row>
    <row r="114" spans="2:28" x14ac:dyDescent="0.35">
      <c r="B114" s="1" t="s">
        <v>246</v>
      </c>
      <c r="C114" s="1" t="s">
        <v>247</v>
      </c>
      <c r="D114" s="3"/>
      <c r="E114" s="4">
        <f t="shared" si="8"/>
        <v>0</v>
      </c>
      <c r="F114" s="1">
        <v>0</v>
      </c>
      <c r="G114" s="35">
        <f t="shared" si="10"/>
        <v>0</v>
      </c>
      <c r="H114" s="4">
        <f t="shared" si="9"/>
        <v>0</v>
      </c>
      <c r="I114" s="3">
        <f>F114*'Données Refashion France'!$R$12</f>
        <v>0</v>
      </c>
      <c r="J114" s="3">
        <f>G114*'Données Refashion France'!$R$12</f>
        <v>0</v>
      </c>
      <c r="K114" s="3" t="e">
        <f t="shared" si="11"/>
        <v>#DIV/0!</v>
      </c>
      <c r="L114" s="3">
        <f>$J114*'Données Refashion France'!$K$12</f>
        <v>0</v>
      </c>
      <c r="M114" s="3">
        <f>$J114*'Données Refashion France'!$K$13</f>
        <v>0</v>
      </c>
      <c r="N114" s="3">
        <f>$J114*'Données Refashion France'!$K$14</f>
        <v>0</v>
      </c>
      <c r="O114" s="3">
        <f>$J114*'Données Refashion France'!$K$15</f>
        <v>0</v>
      </c>
      <c r="P114" s="3">
        <f>$J114*'Données Refashion France'!$K$16</f>
        <v>0</v>
      </c>
      <c r="Q114" s="3">
        <f>$J114*'Données Refashion France'!$K$17</f>
        <v>0</v>
      </c>
      <c r="R114" s="3">
        <f>$J114*'Données Refashion France'!$K$18</f>
        <v>0</v>
      </c>
      <c r="S114" s="3">
        <f>$J114*'Données Refashion France'!$K$19</f>
        <v>0</v>
      </c>
      <c r="T114" s="3">
        <f>$J114*'Données Refashion France'!$K$20</f>
        <v>0</v>
      </c>
      <c r="U114" s="3">
        <f>$J114*'Données Refashion France'!$K$21</f>
        <v>0</v>
      </c>
      <c r="V114" s="3">
        <f>$J114*'Données Refashion France'!$K$22</f>
        <v>0</v>
      </c>
      <c r="W114" s="3">
        <f>$J114*'Données Refashion France'!$K$23</f>
        <v>0</v>
      </c>
      <c r="X114" s="3">
        <f>$J114*'Données Refashion France'!$K$24</f>
        <v>0</v>
      </c>
      <c r="Y114" s="3">
        <f>$J114*('Données Refashion France'!$K$25 + 'Données Refashion France'!$K$26)</f>
        <v>0</v>
      </c>
      <c r="Z114" s="3">
        <f t="shared" si="12"/>
        <v>0</v>
      </c>
      <c r="AA114" s="3">
        <f t="shared" si="13"/>
        <v>0</v>
      </c>
      <c r="AB114" s="3">
        <f t="shared" si="14"/>
        <v>0</v>
      </c>
    </row>
    <row r="115" spans="2:28" x14ac:dyDescent="0.35">
      <c r="B115" s="1" t="s">
        <v>248</v>
      </c>
      <c r="C115" s="1" t="s">
        <v>249</v>
      </c>
      <c r="D115" s="3"/>
      <c r="E115" s="4">
        <f t="shared" si="8"/>
        <v>0</v>
      </c>
      <c r="F115" s="1">
        <v>0</v>
      </c>
      <c r="G115" s="35">
        <f t="shared" si="10"/>
        <v>0</v>
      </c>
      <c r="H115" s="4">
        <f t="shared" si="9"/>
        <v>0</v>
      </c>
      <c r="I115" s="3">
        <f>F115*'Données Refashion France'!$R$12</f>
        <v>0</v>
      </c>
      <c r="J115" s="3">
        <f>G115*'Données Refashion France'!$R$12</f>
        <v>0</v>
      </c>
      <c r="K115" s="3" t="e">
        <f t="shared" si="11"/>
        <v>#DIV/0!</v>
      </c>
      <c r="L115" s="3">
        <f>$J115*'Données Refashion France'!$K$12</f>
        <v>0</v>
      </c>
      <c r="M115" s="3">
        <f>$J115*'Données Refashion France'!$K$13</f>
        <v>0</v>
      </c>
      <c r="N115" s="3">
        <f>$J115*'Données Refashion France'!$K$14</f>
        <v>0</v>
      </c>
      <c r="O115" s="3">
        <f>$J115*'Données Refashion France'!$K$15</f>
        <v>0</v>
      </c>
      <c r="P115" s="3">
        <f>$J115*'Données Refashion France'!$K$16</f>
        <v>0</v>
      </c>
      <c r="Q115" s="3">
        <f>$J115*'Données Refashion France'!$K$17</f>
        <v>0</v>
      </c>
      <c r="R115" s="3">
        <f>$J115*'Données Refashion France'!$K$18</f>
        <v>0</v>
      </c>
      <c r="S115" s="3">
        <f>$J115*'Données Refashion France'!$K$19</f>
        <v>0</v>
      </c>
      <c r="T115" s="3">
        <f>$J115*'Données Refashion France'!$K$20</f>
        <v>0</v>
      </c>
      <c r="U115" s="3">
        <f>$J115*'Données Refashion France'!$K$21</f>
        <v>0</v>
      </c>
      <c r="V115" s="3">
        <f>$J115*'Données Refashion France'!$K$22</f>
        <v>0</v>
      </c>
      <c r="W115" s="3">
        <f>$J115*'Données Refashion France'!$K$23</f>
        <v>0</v>
      </c>
      <c r="X115" s="3">
        <f>$J115*'Données Refashion France'!$K$24</f>
        <v>0</v>
      </c>
      <c r="Y115" s="3">
        <f>$J115*('Données Refashion France'!$K$25 + 'Données Refashion France'!$K$26)</f>
        <v>0</v>
      </c>
      <c r="Z115" s="3">
        <f t="shared" si="12"/>
        <v>0</v>
      </c>
      <c r="AA115" s="3">
        <f t="shared" si="13"/>
        <v>0</v>
      </c>
      <c r="AB115" s="3">
        <f t="shared" si="14"/>
        <v>0</v>
      </c>
    </row>
    <row r="116" spans="2:28" x14ac:dyDescent="0.35">
      <c r="B116" s="1" t="s">
        <v>250</v>
      </c>
      <c r="C116" s="1" t="s">
        <v>251</v>
      </c>
      <c r="D116" s="3"/>
      <c r="E116" s="4">
        <f t="shared" si="8"/>
        <v>0</v>
      </c>
      <c r="F116" s="1">
        <v>0</v>
      </c>
      <c r="G116" s="35">
        <f t="shared" si="10"/>
        <v>0</v>
      </c>
      <c r="H116" s="4">
        <f t="shared" si="9"/>
        <v>0</v>
      </c>
      <c r="I116" s="3">
        <f>F116*'Données Refashion France'!$R$12</f>
        <v>0</v>
      </c>
      <c r="J116" s="3">
        <f>G116*'Données Refashion France'!$R$12</f>
        <v>0</v>
      </c>
      <c r="K116" s="3" t="e">
        <f t="shared" si="11"/>
        <v>#DIV/0!</v>
      </c>
      <c r="L116" s="3">
        <f>$J116*'Données Refashion France'!$K$12</f>
        <v>0</v>
      </c>
      <c r="M116" s="3">
        <f>$J116*'Données Refashion France'!$K$13</f>
        <v>0</v>
      </c>
      <c r="N116" s="3">
        <f>$J116*'Données Refashion France'!$K$14</f>
        <v>0</v>
      </c>
      <c r="O116" s="3">
        <f>$J116*'Données Refashion France'!$K$15</f>
        <v>0</v>
      </c>
      <c r="P116" s="3">
        <f>$J116*'Données Refashion France'!$K$16</f>
        <v>0</v>
      </c>
      <c r="Q116" s="3">
        <f>$J116*'Données Refashion France'!$K$17</f>
        <v>0</v>
      </c>
      <c r="R116" s="3">
        <f>$J116*'Données Refashion France'!$K$18</f>
        <v>0</v>
      </c>
      <c r="S116" s="3">
        <f>$J116*'Données Refashion France'!$K$19</f>
        <v>0</v>
      </c>
      <c r="T116" s="3">
        <f>$J116*'Données Refashion France'!$K$20</f>
        <v>0</v>
      </c>
      <c r="U116" s="3">
        <f>$J116*'Données Refashion France'!$K$21</f>
        <v>0</v>
      </c>
      <c r="V116" s="3">
        <f>$J116*'Données Refashion France'!$K$22</f>
        <v>0</v>
      </c>
      <c r="W116" s="3">
        <f>$J116*'Données Refashion France'!$K$23</f>
        <v>0</v>
      </c>
      <c r="X116" s="3">
        <f>$J116*'Données Refashion France'!$K$24</f>
        <v>0</v>
      </c>
      <c r="Y116" s="3">
        <f>$J116*('Données Refashion France'!$K$25 + 'Données Refashion France'!$K$26)</f>
        <v>0</v>
      </c>
      <c r="Z116" s="3">
        <f t="shared" si="12"/>
        <v>0</v>
      </c>
      <c r="AA116" s="3">
        <f t="shared" si="13"/>
        <v>0</v>
      </c>
      <c r="AB116" s="3">
        <f t="shared" si="14"/>
        <v>0</v>
      </c>
    </row>
    <row r="117" spans="2:28" x14ac:dyDescent="0.35">
      <c r="B117" s="1" t="s">
        <v>252</v>
      </c>
      <c r="C117" s="1" t="s">
        <v>253</v>
      </c>
      <c r="D117" s="3"/>
      <c r="E117" s="4">
        <f t="shared" si="8"/>
        <v>0</v>
      </c>
      <c r="F117" s="1">
        <v>0</v>
      </c>
      <c r="G117" s="35">
        <f t="shared" si="10"/>
        <v>0</v>
      </c>
      <c r="H117" s="4">
        <f t="shared" si="9"/>
        <v>0</v>
      </c>
      <c r="I117" s="3">
        <f>F117*'Données Refashion France'!$R$12</f>
        <v>0</v>
      </c>
      <c r="J117" s="3">
        <f>G117*'Données Refashion France'!$R$12</f>
        <v>0</v>
      </c>
      <c r="K117" s="3" t="e">
        <f t="shared" si="11"/>
        <v>#DIV/0!</v>
      </c>
      <c r="L117" s="3">
        <f>$J117*'Données Refashion France'!$K$12</f>
        <v>0</v>
      </c>
      <c r="M117" s="3">
        <f>$J117*'Données Refashion France'!$K$13</f>
        <v>0</v>
      </c>
      <c r="N117" s="3">
        <f>$J117*'Données Refashion France'!$K$14</f>
        <v>0</v>
      </c>
      <c r="O117" s="3">
        <f>$J117*'Données Refashion France'!$K$15</f>
        <v>0</v>
      </c>
      <c r="P117" s="3">
        <f>$J117*'Données Refashion France'!$K$16</f>
        <v>0</v>
      </c>
      <c r="Q117" s="3">
        <f>$J117*'Données Refashion France'!$K$17</f>
        <v>0</v>
      </c>
      <c r="R117" s="3">
        <f>$J117*'Données Refashion France'!$K$18</f>
        <v>0</v>
      </c>
      <c r="S117" s="3">
        <f>$J117*'Données Refashion France'!$K$19</f>
        <v>0</v>
      </c>
      <c r="T117" s="3">
        <f>$J117*'Données Refashion France'!$K$20</f>
        <v>0</v>
      </c>
      <c r="U117" s="3">
        <f>$J117*'Données Refashion France'!$K$21</f>
        <v>0</v>
      </c>
      <c r="V117" s="3">
        <f>$J117*'Données Refashion France'!$K$22</f>
        <v>0</v>
      </c>
      <c r="W117" s="3">
        <f>$J117*'Données Refashion France'!$K$23</f>
        <v>0</v>
      </c>
      <c r="X117" s="3">
        <f>$J117*'Données Refashion France'!$K$24</f>
        <v>0</v>
      </c>
      <c r="Y117" s="3">
        <f>$J117*('Données Refashion France'!$K$25 + 'Données Refashion France'!$K$26)</f>
        <v>0</v>
      </c>
      <c r="Z117" s="3">
        <f t="shared" si="12"/>
        <v>0</v>
      </c>
      <c r="AA117" s="3">
        <f t="shared" si="13"/>
        <v>0</v>
      </c>
      <c r="AB117" s="3">
        <f t="shared" si="14"/>
        <v>0</v>
      </c>
    </row>
    <row r="118" spans="2:28" x14ac:dyDescent="0.35">
      <c r="B118" s="1" t="s">
        <v>254</v>
      </c>
      <c r="C118" s="1" t="s">
        <v>255</v>
      </c>
      <c r="D118" s="3"/>
      <c r="E118" s="4">
        <f t="shared" si="8"/>
        <v>0</v>
      </c>
      <c r="F118" s="1">
        <v>0</v>
      </c>
      <c r="G118" s="35">
        <f t="shared" si="10"/>
        <v>0</v>
      </c>
      <c r="H118" s="4">
        <f t="shared" si="9"/>
        <v>0</v>
      </c>
      <c r="I118" s="3">
        <f>F118*'Données Refashion France'!$R$12</f>
        <v>0</v>
      </c>
      <c r="J118" s="3">
        <f>G118*'Données Refashion France'!$R$12</f>
        <v>0</v>
      </c>
      <c r="K118" s="3" t="e">
        <f t="shared" si="11"/>
        <v>#DIV/0!</v>
      </c>
      <c r="L118" s="3">
        <f>$J118*'Données Refashion France'!$K$12</f>
        <v>0</v>
      </c>
      <c r="M118" s="3">
        <f>$J118*'Données Refashion France'!$K$13</f>
        <v>0</v>
      </c>
      <c r="N118" s="3">
        <f>$J118*'Données Refashion France'!$K$14</f>
        <v>0</v>
      </c>
      <c r="O118" s="3">
        <f>$J118*'Données Refashion France'!$K$15</f>
        <v>0</v>
      </c>
      <c r="P118" s="3">
        <f>$J118*'Données Refashion France'!$K$16</f>
        <v>0</v>
      </c>
      <c r="Q118" s="3">
        <f>$J118*'Données Refashion France'!$K$17</f>
        <v>0</v>
      </c>
      <c r="R118" s="3">
        <f>$J118*'Données Refashion France'!$K$18</f>
        <v>0</v>
      </c>
      <c r="S118" s="3">
        <f>$J118*'Données Refashion France'!$K$19</f>
        <v>0</v>
      </c>
      <c r="T118" s="3">
        <f>$J118*'Données Refashion France'!$K$20</f>
        <v>0</v>
      </c>
      <c r="U118" s="3">
        <f>$J118*'Données Refashion France'!$K$21</f>
        <v>0</v>
      </c>
      <c r="V118" s="3">
        <f>$J118*'Données Refashion France'!$K$22</f>
        <v>0</v>
      </c>
      <c r="W118" s="3">
        <f>$J118*'Données Refashion France'!$K$23</f>
        <v>0</v>
      </c>
      <c r="X118" s="3">
        <f>$J118*'Données Refashion France'!$K$24</f>
        <v>0</v>
      </c>
      <c r="Y118" s="3">
        <f>$J118*('Données Refashion France'!$K$25 + 'Données Refashion France'!$K$26)</f>
        <v>0</v>
      </c>
      <c r="Z118" s="3">
        <f t="shared" si="12"/>
        <v>0</v>
      </c>
      <c r="AA118" s="3">
        <f t="shared" si="13"/>
        <v>0</v>
      </c>
      <c r="AB118" s="3">
        <f t="shared" si="14"/>
        <v>0</v>
      </c>
    </row>
    <row r="119" spans="2:28" x14ac:dyDescent="0.35">
      <c r="B119" s="1" t="s">
        <v>256</v>
      </c>
      <c r="C119" s="1" t="s">
        <v>257</v>
      </c>
      <c r="D119" s="3"/>
      <c r="E119" s="4">
        <f t="shared" si="8"/>
        <v>0</v>
      </c>
      <c r="F119" s="1">
        <v>0</v>
      </c>
      <c r="G119" s="35">
        <f t="shared" si="10"/>
        <v>0</v>
      </c>
      <c r="H119" s="4">
        <f t="shared" si="9"/>
        <v>0</v>
      </c>
      <c r="I119" s="3">
        <f>F119*'Données Refashion France'!$R$12</f>
        <v>0</v>
      </c>
      <c r="J119" s="3">
        <f>G119*'Données Refashion France'!$R$12</f>
        <v>0</v>
      </c>
      <c r="K119" s="3" t="e">
        <f t="shared" si="11"/>
        <v>#DIV/0!</v>
      </c>
      <c r="L119" s="3">
        <f>$J119*'Données Refashion France'!$K$12</f>
        <v>0</v>
      </c>
      <c r="M119" s="3">
        <f>$J119*'Données Refashion France'!$K$13</f>
        <v>0</v>
      </c>
      <c r="N119" s="3">
        <f>$J119*'Données Refashion France'!$K$14</f>
        <v>0</v>
      </c>
      <c r="O119" s="3">
        <f>$J119*'Données Refashion France'!$K$15</f>
        <v>0</v>
      </c>
      <c r="P119" s="3">
        <f>$J119*'Données Refashion France'!$K$16</f>
        <v>0</v>
      </c>
      <c r="Q119" s="3">
        <f>$J119*'Données Refashion France'!$K$17</f>
        <v>0</v>
      </c>
      <c r="R119" s="3">
        <f>$J119*'Données Refashion France'!$K$18</f>
        <v>0</v>
      </c>
      <c r="S119" s="3">
        <f>$J119*'Données Refashion France'!$K$19</f>
        <v>0</v>
      </c>
      <c r="T119" s="3">
        <f>$J119*'Données Refashion France'!$K$20</f>
        <v>0</v>
      </c>
      <c r="U119" s="3">
        <f>$J119*'Données Refashion France'!$K$21</f>
        <v>0</v>
      </c>
      <c r="V119" s="3">
        <f>$J119*'Données Refashion France'!$K$22</f>
        <v>0</v>
      </c>
      <c r="W119" s="3">
        <f>$J119*'Données Refashion France'!$K$23</f>
        <v>0</v>
      </c>
      <c r="X119" s="3">
        <f>$J119*'Données Refashion France'!$K$24</f>
        <v>0</v>
      </c>
      <c r="Y119" s="3">
        <f>$J119*('Données Refashion France'!$K$25 + 'Données Refashion France'!$K$26)</f>
        <v>0</v>
      </c>
      <c r="Z119" s="3">
        <f t="shared" si="12"/>
        <v>0</v>
      </c>
      <c r="AA119" s="3">
        <f t="shared" si="13"/>
        <v>0</v>
      </c>
      <c r="AB119" s="3">
        <f t="shared" si="14"/>
        <v>0</v>
      </c>
    </row>
    <row r="120" spans="2:28" x14ac:dyDescent="0.35">
      <c r="B120" s="1" t="s">
        <v>258</v>
      </c>
      <c r="C120" s="1" t="s">
        <v>259</v>
      </c>
      <c r="D120" s="3"/>
      <c r="E120" s="4">
        <f t="shared" si="8"/>
        <v>0</v>
      </c>
      <c r="F120" s="1">
        <v>0</v>
      </c>
      <c r="G120" s="35">
        <f t="shared" si="10"/>
        <v>0</v>
      </c>
      <c r="H120" s="4">
        <f t="shared" si="9"/>
        <v>0</v>
      </c>
      <c r="I120" s="3">
        <f>F120*'Données Refashion France'!$R$12</f>
        <v>0</v>
      </c>
      <c r="J120" s="3">
        <f>G120*'Données Refashion France'!$R$12</f>
        <v>0</v>
      </c>
      <c r="K120" s="3" t="e">
        <f t="shared" si="11"/>
        <v>#DIV/0!</v>
      </c>
      <c r="L120" s="3">
        <f>$J120*'Données Refashion France'!$K$12</f>
        <v>0</v>
      </c>
      <c r="M120" s="3">
        <f>$J120*'Données Refashion France'!$K$13</f>
        <v>0</v>
      </c>
      <c r="N120" s="3">
        <f>$J120*'Données Refashion France'!$K$14</f>
        <v>0</v>
      </c>
      <c r="O120" s="3">
        <f>$J120*'Données Refashion France'!$K$15</f>
        <v>0</v>
      </c>
      <c r="P120" s="3">
        <f>$J120*'Données Refashion France'!$K$16</f>
        <v>0</v>
      </c>
      <c r="Q120" s="3">
        <f>$J120*'Données Refashion France'!$K$17</f>
        <v>0</v>
      </c>
      <c r="R120" s="3">
        <f>$J120*'Données Refashion France'!$K$18</f>
        <v>0</v>
      </c>
      <c r="S120" s="3">
        <f>$J120*'Données Refashion France'!$K$19</f>
        <v>0</v>
      </c>
      <c r="T120" s="3">
        <f>$J120*'Données Refashion France'!$K$20</f>
        <v>0</v>
      </c>
      <c r="U120" s="3">
        <f>$J120*'Données Refashion France'!$K$21</f>
        <v>0</v>
      </c>
      <c r="V120" s="3">
        <f>$J120*'Données Refashion France'!$K$22</f>
        <v>0</v>
      </c>
      <c r="W120" s="3">
        <f>$J120*'Données Refashion France'!$K$23</f>
        <v>0</v>
      </c>
      <c r="X120" s="3">
        <f>$J120*'Données Refashion France'!$K$24</f>
        <v>0</v>
      </c>
      <c r="Y120" s="3">
        <f>$J120*('Données Refashion France'!$K$25 + 'Données Refashion France'!$K$26)</f>
        <v>0</v>
      </c>
      <c r="Z120" s="3">
        <f t="shared" si="12"/>
        <v>0</v>
      </c>
      <c r="AA120" s="3">
        <f t="shared" si="13"/>
        <v>0</v>
      </c>
      <c r="AB120" s="3">
        <f t="shared" si="14"/>
        <v>0</v>
      </c>
    </row>
    <row r="121" spans="2:28" x14ac:dyDescent="0.35">
      <c r="B121" s="1" t="s">
        <v>260</v>
      </c>
      <c r="C121" s="1" t="s">
        <v>261</v>
      </c>
      <c r="D121" s="3"/>
      <c r="E121" s="4">
        <f t="shared" si="8"/>
        <v>0</v>
      </c>
      <c r="F121" s="1">
        <v>0</v>
      </c>
      <c r="G121" s="35">
        <f t="shared" si="10"/>
        <v>0</v>
      </c>
      <c r="H121" s="4">
        <f t="shared" si="9"/>
        <v>0</v>
      </c>
      <c r="I121" s="3">
        <f>F121*'Données Refashion France'!$R$12</f>
        <v>0</v>
      </c>
      <c r="J121" s="3">
        <f>G121*'Données Refashion France'!$R$12</f>
        <v>0</v>
      </c>
      <c r="K121" s="3" t="e">
        <f t="shared" si="11"/>
        <v>#DIV/0!</v>
      </c>
      <c r="L121" s="3">
        <f>$J121*'Données Refashion France'!$K$12</f>
        <v>0</v>
      </c>
      <c r="M121" s="3">
        <f>$J121*'Données Refashion France'!$K$13</f>
        <v>0</v>
      </c>
      <c r="N121" s="3">
        <f>$J121*'Données Refashion France'!$K$14</f>
        <v>0</v>
      </c>
      <c r="O121" s="3">
        <f>$J121*'Données Refashion France'!$K$15</f>
        <v>0</v>
      </c>
      <c r="P121" s="3">
        <f>$J121*'Données Refashion France'!$K$16</f>
        <v>0</v>
      </c>
      <c r="Q121" s="3">
        <f>$J121*'Données Refashion France'!$K$17</f>
        <v>0</v>
      </c>
      <c r="R121" s="3">
        <f>$J121*'Données Refashion France'!$K$18</f>
        <v>0</v>
      </c>
      <c r="S121" s="3">
        <f>$J121*'Données Refashion France'!$K$19</f>
        <v>0</v>
      </c>
      <c r="T121" s="3">
        <f>$J121*'Données Refashion France'!$K$20</f>
        <v>0</v>
      </c>
      <c r="U121" s="3">
        <f>$J121*'Données Refashion France'!$K$21</f>
        <v>0</v>
      </c>
      <c r="V121" s="3">
        <f>$J121*'Données Refashion France'!$K$22</f>
        <v>0</v>
      </c>
      <c r="W121" s="3">
        <f>$J121*'Données Refashion France'!$K$23</f>
        <v>0</v>
      </c>
      <c r="X121" s="3">
        <f>$J121*'Données Refashion France'!$K$24</f>
        <v>0</v>
      </c>
      <c r="Y121" s="3">
        <f>$J121*('Données Refashion France'!$K$25 + 'Données Refashion France'!$K$26)</f>
        <v>0</v>
      </c>
      <c r="Z121" s="3">
        <f t="shared" si="12"/>
        <v>0</v>
      </c>
      <c r="AA121" s="3">
        <f t="shared" si="13"/>
        <v>0</v>
      </c>
      <c r="AB121" s="3">
        <f t="shared" si="14"/>
        <v>0</v>
      </c>
    </row>
    <row r="122" spans="2:28" x14ac:dyDescent="0.35">
      <c r="B122" s="1" t="s">
        <v>262</v>
      </c>
      <c r="C122" s="1" t="s">
        <v>263</v>
      </c>
      <c r="D122" s="3"/>
      <c r="E122" s="4">
        <f t="shared" si="8"/>
        <v>0</v>
      </c>
      <c r="F122" s="1">
        <v>0</v>
      </c>
      <c r="G122" s="35">
        <f t="shared" si="10"/>
        <v>0</v>
      </c>
      <c r="H122" s="4">
        <f t="shared" si="9"/>
        <v>0</v>
      </c>
      <c r="I122" s="3">
        <f>F122*'Données Refashion France'!$R$12</f>
        <v>0</v>
      </c>
      <c r="J122" s="3">
        <f>G122*'Données Refashion France'!$R$12</f>
        <v>0</v>
      </c>
      <c r="K122" s="3" t="e">
        <f t="shared" si="11"/>
        <v>#DIV/0!</v>
      </c>
      <c r="L122" s="3">
        <f>$J122*'Données Refashion France'!$K$12</f>
        <v>0</v>
      </c>
      <c r="M122" s="3">
        <f>$J122*'Données Refashion France'!$K$13</f>
        <v>0</v>
      </c>
      <c r="N122" s="3">
        <f>$J122*'Données Refashion France'!$K$14</f>
        <v>0</v>
      </c>
      <c r="O122" s="3">
        <f>$J122*'Données Refashion France'!$K$15</f>
        <v>0</v>
      </c>
      <c r="P122" s="3">
        <f>$J122*'Données Refashion France'!$K$16</f>
        <v>0</v>
      </c>
      <c r="Q122" s="3">
        <f>$J122*'Données Refashion France'!$K$17</f>
        <v>0</v>
      </c>
      <c r="R122" s="3">
        <f>$J122*'Données Refashion France'!$K$18</f>
        <v>0</v>
      </c>
      <c r="S122" s="3">
        <f>$J122*'Données Refashion France'!$K$19</f>
        <v>0</v>
      </c>
      <c r="T122" s="3">
        <f>$J122*'Données Refashion France'!$K$20</f>
        <v>0</v>
      </c>
      <c r="U122" s="3">
        <f>$J122*'Données Refashion France'!$K$21</f>
        <v>0</v>
      </c>
      <c r="V122" s="3">
        <f>$J122*'Données Refashion France'!$K$22</f>
        <v>0</v>
      </c>
      <c r="W122" s="3">
        <f>$J122*'Données Refashion France'!$K$23</f>
        <v>0</v>
      </c>
      <c r="X122" s="3">
        <f>$J122*'Données Refashion France'!$K$24</f>
        <v>0</v>
      </c>
      <c r="Y122" s="3">
        <f>$J122*('Données Refashion France'!$K$25 + 'Données Refashion France'!$K$26)</f>
        <v>0</v>
      </c>
      <c r="Z122" s="3">
        <f t="shared" si="12"/>
        <v>0</v>
      </c>
      <c r="AA122" s="3">
        <f t="shared" si="13"/>
        <v>0</v>
      </c>
      <c r="AB122" s="3">
        <f t="shared" si="14"/>
        <v>0</v>
      </c>
    </row>
    <row r="123" spans="2:28" x14ac:dyDescent="0.35">
      <c r="B123" s="1" t="s">
        <v>264</v>
      </c>
      <c r="C123" s="1" t="s">
        <v>265</v>
      </c>
      <c r="D123" s="3"/>
      <c r="E123" s="4">
        <f t="shared" si="8"/>
        <v>0</v>
      </c>
      <c r="F123" s="1">
        <v>0</v>
      </c>
      <c r="G123" s="35">
        <f t="shared" si="10"/>
        <v>0</v>
      </c>
      <c r="H123" s="4">
        <f t="shared" si="9"/>
        <v>0</v>
      </c>
      <c r="I123" s="3">
        <f>F123*'Données Refashion France'!$R$12</f>
        <v>0</v>
      </c>
      <c r="J123" s="3">
        <f>G123*'Données Refashion France'!$R$12</f>
        <v>0</v>
      </c>
      <c r="K123" s="3" t="e">
        <f t="shared" si="11"/>
        <v>#DIV/0!</v>
      </c>
      <c r="L123" s="3">
        <f>$J123*'Données Refashion France'!$K$12</f>
        <v>0</v>
      </c>
      <c r="M123" s="3">
        <f>$J123*'Données Refashion France'!$K$13</f>
        <v>0</v>
      </c>
      <c r="N123" s="3">
        <f>$J123*'Données Refashion France'!$K$14</f>
        <v>0</v>
      </c>
      <c r="O123" s="3">
        <f>$J123*'Données Refashion France'!$K$15</f>
        <v>0</v>
      </c>
      <c r="P123" s="3">
        <f>$J123*'Données Refashion France'!$K$16</f>
        <v>0</v>
      </c>
      <c r="Q123" s="3">
        <f>$J123*'Données Refashion France'!$K$17</f>
        <v>0</v>
      </c>
      <c r="R123" s="3">
        <f>$J123*'Données Refashion France'!$K$18</f>
        <v>0</v>
      </c>
      <c r="S123" s="3">
        <f>$J123*'Données Refashion France'!$K$19</f>
        <v>0</v>
      </c>
      <c r="T123" s="3">
        <f>$J123*'Données Refashion France'!$K$20</f>
        <v>0</v>
      </c>
      <c r="U123" s="3">
        <f>$J123*'Données Refashion France'!$K$21</f>
        <v>0</v>
      </c>
      <c r="V123" s="3">
        <f>$J123*'Données Refashion France'!$K$22</f>
        <v>0</v>
      </c>
      <c r="W123" s="3">
        <f>$J123*'Données Refashion France'!$K$23</f>
        <v>0</v>
      </c>
      <c r="X123" s="3">
        <f>$J123*'Données Refashion France'!$K$24</f>
        <v>0</v>
      </c>
      <c r="Y123" s="3">
        <f>$J123*('Données Refashion France'!$K$25 + 'Données Refashion France'!$K$26)</f>
        <v>0</v>
      </c>
      <c r="Z123" s="3">
        <f t="shared" si="12"/>
        <v>0</v>
      </c>
      <c r="AA123" s="3">
        <f t="shared" si="13"/>
        <v>0</v>
      </c>
      <c r="AB123" s="3">
        <f t="shared" si="14"/>
        <v>0</v>
      </c>
    </row>
    <row r="124" spans="2:28" x14ac:dyDescent="0.35">
      <c r="B124" s="1" t="s">
        <v>266</v>
      </c>
      <c r="C124" s="1" t="s">
        <v>267</v>
      </c>
      <c r="D124" s="3"/>
      <c r="E124" s="4">
        <f t="shared" si="8"/>
        <v>0</v>
      </c>
      <c r="F124" s="1">
        <v>0</v>
      </c>
      <c r="G124" s="35">
        <f t="shared" si="10"/>
        <v>0</v>
      </c>
      <c r="H124" s="4">
        <f t="shared" si="9"/>
        <v>0</v>
      </c>
      <c r="I124" s="3">
        <f>F124*'Données Refashion France'!$R$12</f>
        <v>0</v>
      </c>
      <c r="J124" s="3">
        <f>G124*'Données Refashion France'!$R$12</f>
        <v>0</v>
      </c>
      <c r="K124" s="3" t="e">
        <f t="shared" si="11"/>
        <v>#DIV/0!</v>
      </c>
      <c r="L124" s="3">
        <f>$J124*'Données Refashion France'!$K$12</f>
        <v>0</v>
      </c>
      <c r="M124" s="3">
        <f>$J124*'Données Refashion France'!$K$13</f>
        <v>0</v>
      </c>
      <c r="N124" s="3">
        <f>$J124*'Données Refashion France'!$K$14</f>
        <v>0</v>
      </c>
      <c r="O124" s="3">
        <f>$J124*'Données Refashion France'!$K$15</f>
        <v>0</v>
      </c>
      <c r="P124" s="3">
        <f>$J124*'Données Refashion France'!$K$16</f>
        <v>0</v>
      </c>
      <c r="Q124" s="3">
        <f>$J124*'Données Refashion France'!$K$17</f>
        <v>0</v>
      </c>
      <c r="R124" s="3">
        <f>$J124*'Données Refashion France'!$K$18</f>
        <v>0</v>
      </c>
      <c r="S124" s="3">
        <f>$J124*'Données Refashion France'!$K$19</f>
        <v>0</v>
      </c>
      <c r="T124" s="3">
        <f>$J124*'Données Refashion France'!$K$20</f>
        <v>0</v>
      </c>
      <c r="U124" s="3">
        <f>$J124*'Données Refashion France'!$K$21</f>
        <v>0</v>
      </c>
      <c r="V124" s="3">
        <f>$J124*'Données Refashion France'!$K$22</f>
        <v>0</v>
      </c>
      <c r="W124" s="3">
        <f>$J124*'Données Refashion France'!$K$23</f>
        <v>0</v>
      </c>
      <c r="X124" s="3">
        <f>$J124*'Données Refashion France'!$K$24</f>
        <v>0</v>
      </c>
      <c r="Y124" s="3">
        <f>$J124*('Données Refashion France'!$K$25 + 'Données Refashion France'!$K$26)</f>
        <v>0</v>
      </c>
      <c r="Z124" s="3">
        <f t="shared" si="12"/>
        <v>0</v>
      </c>
      <c r="AA124" s="3">
        <f t="shared" si="13"/>
        <v>0</v>
      </c>
      <c r="AB124" s="3">
        <f t="shared" si="14"/>
        <v>0</v>
      </c>
    </row>
    <row r="125" spans="2:28" x14ac:dyDescent="0.35">
      <c r="B125" s="1" t="s">
        <v>268</v>
      </c>
      <c r="C125" s="1" t="s">
        <v>269</v>
      </c>
      <c r="D125" s="3"/>
      <c r="E125" s="4">
        <f t="shared" si="8"/>
        <v>0</v>
      </c>
      <c r="F125" s="1">
        <v>0</v>
      </c>
      <c r="G125" s="35">
        <f t="shared" si="10"/>
        <v>0</v>
      </c>
      <c r="H125" s="4">
        <f t="shared" si="9"/>
        <v>0</v>
      </c>
      <c r="I125" s="3">
        <f>F125*'Données Refashion France'!$R$12</f>
        <v>0</v>
      </c>
      <c r="J125" s="3">
        <f>G125*'Données Refashion France'!$R$12</f>
        <v>0</v>
      </c>
      <c r="K125" s="3" t="e">
        <f t="shared" si="11"/>
        <v>#DIV/0!</v>
      </c>
      <c r="L125" s="3">
        <f>$J125*'Données Refashion France'!$K$12</f>
        <v>0</v>
      </c>
      <c r="M125" s="3">
        <f>$J125*'Données Refashion France'!$K$13</f>
        <v>0</v>
      </c>
      <c r="N125" s="3">
        <f>$J125*'Données Refashion France'!$K$14</f>
        <v>0</v>
      </c>
      <c r="O125" s="3">
        <f>$J125*'Données Refashion France'!$K$15</f>
        <v>0</v>
      </c>
      <c r="P125" s="3">
        <f>$J125*'Données Refashion France'!$K$16</f>
        <v>0</v>
      </c>
      <c r="Q125" s="3">
        <f>$J125*'Données Refashion France'!$K$17</f>
        <v>0</v>
      </c>
      <c r="R125" s="3">
        <f>$J125*'Données Refashion France'!$K$18</f>
        <v>0</v>
      </c>
      <c r="S125" s="3">
        <f>$J125*'Données Refashion France'!$K$19</f>
        <v>0</v>
      </c>
      <c r="T125" s="3">
        <f>$J125*'Données Refashion France'!$K$20</f>
        <v>0</v>
      </c>
      <c r="U125" s="3">
        <f>$J125*'Données Refashion France'!$K$21</f>
        <v>0</v>
      </c>
      <c r="V125" s="3">
        <f>$J125*'Données Refashion France'!$K$22</f>
        <v>0</v>
      </c>
      <c r="W125" s="3">
        <f>$J125*'Données Refashion France'!$K$23</f>
        <v>0</v>
      </c>
      <c r="X125" s="3">
        <f>$J125*'Données Refashion France'!$K$24</f>
        <v>0</v>
      </c>
      <c r="Y125" s="3">
        <f>$J125*('Données Refashion France'!$K$25 + 'Données Refashion France'!$K$26)</f>
        <v>0</v>
      </c>
      <c r="Z125" s="3">
        <f t="shared" si="12"/>
        <v>0</v>
      </c>
      <c r="AA125" s="3">
        <f t="shared" si="13"/>
        <v>0</v>
      </c>
      <c r="AB125" s="3">
        <f t="shared" si="14"/>
        <v>0</v>
      </c>
    </row>
    <row r="126" spans="2:28" x14ac:dyDescent="0.35">
      <c r="B126" s="1" t="s">
        <v>270</v>
      </c>
      <c r="C126" s="1" t="s">
        <v>271</v>
      </c>
      <c r="D126" s="3"/>
      <c r="E126" s="4">
        <f t="shared" si="8"/>
        <v>0</v>
      </c>
      <c r="F126" s="1">
        <v>0</v>
      </c>
      <c r="G126" s="35">
        <f t="shared" si="10"/>
        <v>0</v>
      </c>
      <c r="H126" s="4">
        <f t="shared" si="9"/>
        <v>0</v>
      </c>
      <c r="I126" s="3">
        <f>F126*'Données Refashion France'!$R$12</f>
        <v>0</v>
      </c>
      <c r="J126" s="3">
        <f>G126*'Données Refashion France'!$R$12</f>
        <v>0</v>
      </c>
      <c r="K126" s="3" t="e">
        <f t="shared" si="11"/>
        <v>#DIV/0!</v>
      </c>
      <c r="L126" s="3">
        <f>$J126*'Données Refashion France'!$K$12</f>
        <v>0</v>
      </c>
      <c r="M126" s="3">
        <f>$J126*'Données Refashion France'!$K$13</f>
        <v>0</v>
      </c>
      <c r="N126" s="3">
        <f>$J126*'Données Refashion France'!$K$14</f>
        <v>0</v>
      </c>
      <c r="O126" s="3">
        <f>$J126*'Données Refashion France'!$K$15</f>
        <v>0</v>
      </c>
      <c r="P126" s="3">
        <f>$J126*'Données Refashion France'!$K$16</f>
        <v>0</v>
      </c>
      <c r="Q126" s="3">
        <f>$J126*'Données Refashion France'!$K$17</f>
        <v>0</v>
      </c>
      <c r="R126" s="3">
        <f>$J126*'Données Refashion France'!$K$18</f>
        <v>0</v>
      </c>
      <c r="S126" s="3">
        <f>$J126*'Données Refashion France'!$K$19</f>
        <v>0</v>
      </c>
      <c r="T126" s="3">
        <f>$J126*'Données Refashion France'!$K$20</f>
        <v>0</v>
      </c>
      <c r="U126" s="3">
        <f>$J126*'Données Refashion France'!$K$21</f>
        <v>0</v>
      </c>
      <c r="V126" s="3">
        <f>$J126*'Données Refashion France'!$K$22</f>
        <v>0</v>
      </c>
      <c r="W126" s="3">
        <f>$J126*'Données Refashion France'!$K$23</f>
        <v>0</v>
      </c>
      <c r="X126" s="3">
        <f>$J126*'Données Refashion France'!$K$24</f>
        <v>0</v>
      </c>
      <c r="Y126" s="3">
        <f>$J126*('Données Refashion France'!$K$25 + 'Données Refashion France'!$K$26)</f>
        <v>0</v>
      </c>
      <c r="Z126" s="3">
        <f t="shared" si="12"/>
        <v>0</v>
      </c>
      <c r="AA126" s="3">
        <f t="shared" si="13"/>
        <v>0</v>
      </c>
      <c r="AB126" s="3">
        <f t="shared" si="14"/>
        <v>0</v>
      </c>
    </row>
    <row r="127" spans="2:28" x14ac:dyDescent="0.35">
      <c r="B127" s="1" t="s">
        <v>272</v>
      </c>
      <c r="C127" s="1" t="s">
        <v>273</v>
      </c>
      <c r="D127" s="3"/>
      <c r="E127" s="4">
        <f t="shared" si="8"/>
        <v>0</v>
      </c>
      <c r="F127" s="1">
        <v>0</v>
      </c>
      <c r="G127" s="35">
        <f t="shared" si="10"/>
        <v>0</v>
      </c>
      <c r="H127" s="4">
        <f t="shared" si="9"/>
        <v>0</v>
      </c>
      <c r="I127" s="3">
        <f>F127*'Données Refashion France'!$R$12</f>
        <v>0</v>
      </c>
      <c r="J127" s="3">
        <f>G127*'Données Refashion France'!$R$12</f>
        <v>0</v>
      </c>
      <c r="K127" s="3" t="e">
        <f t="shared" si="11"/>
        <v>#DIV/0!</v>
      </c>
      <c r="L127" s="3">
        <f>$J127*'Données Refashion France'!$K$12</f>
        <v>0</v>
      </c>
      <c r="M127" s="3">
        <f>$J127*'Données Refashion France'!$K$13</f>
        <v>0</v>
      </c>
      <c r="N127" s="3">
        <f>$J127*'Données Refashion France'!$K$14</f>
        <v>0</v>
      </c>
      <c r="O127" s="3">
        <f>$J127*'Données Refashion France'!$K$15</f>
        <v>0</v>
      </c>
      <c r="P127" s="3">
        <f>$J127*'Données Refashion France'!$K$16</f>
        <v>0</v>
      </c>
      <c r="Q127" s="3">
        <f>$J127*'Données Refashion France'!$K$17</f>
        <v>0</v>
      </c>
      <c r="R127" s="3">
        <f>$J127*'Données Refashion France'!$K$18</f>
        <v>0</v>
      </c>
      <c r="S127" s="3">
        <f>$J127*'Données Refashion France'!$K$19</f>
        <v>0</v>
      </c>
      <c r="T127" s="3">
        <f>$J127*'Données Refashion France'!$K$20</f>
        <v>0</v>
      </c>
      <c r="U127" s="3">
        <f>$J127*'Données Refashion France'!$K$21</f>
        <v>0</v>
      </c>
      <c r="V127" s="3">
        <f>$J127*'Données Refashion France'!$K$22</f>
        <v>0</v>
      </c>
      <c r="W127" s="3">
        <f>$J127*'Données Refashion France'!$K$23</f>
        <v>0</v>
      </c>
      <c r="X127" s="3">
        <f>$J127*'Données Refashion France'!$K$24</f>
        <v>0</v>
      </c>
      <c r="Y127" s="3">
        <f>$J127*('Données Refashion France'!$K$25 + 'Données Refashion France'!$K$26)</f>
        <v>0</v>
      </c>
      <c r="Z127" s="3">
        <f t="shared" si="12"/>
        <v>0</v>
      </c>
      <c r="AA127" s="3">
        <f t="shared" si="13"/>
        <v>0</v>
      </c>
      <c r="AB127" s="3">
        <f t="shared" si="14"/>
        <v>0</v>
      </c>
    </row>
    <row r="128" spans="2:28" x14ac:dyDescent="0.35">
      <c r="B128" s="1" t="s">
        <v>274</v>
      </c>
      <c r="C128" s="1" t="s">
        <v>275</v>
      </c>
      <c r="D128" s="3"/>
      <c r="E128" s="4">
        <f t="shared" si="8"/>
        <v>0</v>
      </c>
      <c r="F128" s="1">
        <v>0</v>
      </c>
      <c r="G128" s="35">
        <f t="shared" si="10"/>
        <v>0</v>
      </c>
      <c r="H128" s="4">
        <f t="shared" si="9"/>
        <v>0</v>
      </c>
      <c r="I128" s="3">
        <f>F128*'Données Refashion France'!$R$12</f>
        <v>0</v>
      </c>
      <c r="J128" s="3">
        <f>G128*'Données Refashion France'!$R$12</f>
        <v>0</v>
      </c>
      <c r="K128" s="3" t="e">
        <f t="shared" si="11"/>
        <v>#DIV/0!</v>
      </c>
      <c r="L128" s="3">
        <f>$J128*'Données Refashion France'!$K$12</f>
        <v>0</v>
      </c>
      <c r="M128" s="3">
        <f>$J128*'Données Refashion France'!$K$13</f>
        <v>0</v>
      </c>
      <c r="N128" s="3">
        <f>$J128*'Données Refashion France'!$K$14</f>
        <v>0</v>
      </c>
      <c r="O128" s="3">
        <f>$J128*'Données Refashion France'!$K$15</f>
        <v>0</v>
      </c>
      <c r="P128" s="3">
        <f>$J128*'Données Refashion France'!$K$16</f>
        <v>0</v>
      </c>
      <c r="Q128" s="3">
        <f>$J128*'Données Refashion France'!$K$17</f>
        <v>0</v>
      </c>
      <c r="R128" s="3">
        <f>$J128*'Données Refashion France'!$K$18</f>
        <v>0</v>
      </c>
      <c r="S128" s="3">
        <f>$J128*'Données Refashion France'!$K$19</f>
        <v>0</v>
      </c>
      <c r="T128" s="3">
        <f>$J128*'Données Refashion France'!$K$20</f>
        <v>0</v>
      </c>
      <c r="U128" s="3">
        <f>$J128*'Données Refashion France'!$K$21</f>
        <v>0</v>
      </c>
      <c r="V128" s="3">
        <f>$J128*'Données Refashion France'!$K$22</f>
        <v>0</v>
      </c>
      <c r="W128" s="3">
        <f>$J128*'Données Refashion France'!$K$23</f>
        <v>0</v>
      </c>
      <c r="X128" s="3">
        <f>$J128*'Données Refashion France'!$K$24</f>
        <v>0</v>
      </c>
      <c r="Y128" s="3">
        <f>$J128*('Données Refashion France'!$K$25 + 'Données Refashion France'!$K$26)</f>
        <v>0</v>
      </c>
      <c r="Z128" s="3">
        <f t="shared" si="12"/>
        <v>0</v>
      </c>
      <c r="AA128" s="3">
        <f t="shared" si="13"/>
        <v>0</v>
      </c>
      <c r="AB128" s="3">
        <f t="shared" si="14"/>
        <v>0</v>
      </c>
    </row>
    <row r="129" spans="2:28" x14ac:dyDescent="0.35">
      <c r="B129" s="1" t="s">
        <v>276</v>
      </c>
      <c r="C129" s="1" t="s">
        <v>277</v>
      </c>
      <c r="D129" s="3"/>
      <c r="E129" s="4">
        <f t="shared" si="8"/>
        <v>0</v>
      </c>
      <c r="F129" s="1">
        <v>0</v>
      </c>
      <c r="G129" s="35">
        <f t="shared" si="10"/>
        <v>0</v>
      </c>
      <c r="H129" s="4">
        <f t="shared" si="9"/>
        <v>0</v>
      </c>
      <c r="I129" s="3">
        <f>F129*'Données Refashion France'!$R$12</f>
        <v>0</v>
      </c>
      <c r="J129" s="3">
        <f>G129*'Données Refashion France'!$R$12</f>
        <v>0</v>
      </c>
      <c r="K129" s="3" t="e">
        <f t="shared" si="11"/>
        <v>#DIV/0!</v>
      </c>
      <c r="L129" s="3">
        <f>$J129*'Données Refashion France'!$K$12</f>
        <v>0</v>
      </c>
      <c r="M129" s="3">
        <f>$J129*'Données Refashion France'!$K$13</f>
        <v>0</v>
      </c>
      <c r="N129" s="3">
        <f>$J129*'Données Refashion France'!$K$14</f>
        <v>0</v>
      </c>
      <c r="O129" s="3">
        <f>$J129*'Données Refashion France'!$K$15</f>
        <v>0</v>
      </c>
      <c r="P129" s="3">
        <f>$J129*'Données Refashion France'!$K$16</f>
        <v>0</v>
      </c>
      <c r="Q129" s="3">
        <f>$J129*'Données Refashion France'!$K$17</f>
        <v>0</v>
      </c>
      <c r="R129" s="3">
        <f>$J129*'Données Refashion France'!$K$18</f>
        <v>0</v>
      </c>
      <c r="S129" s="3">
        <f>$J129*'Données Refashion France'!$K$19</f>
        <v>0</v>
      </c>
      <c r="T129" s="3">
        <f>$J129*'Données Refashion France'!$K$20</f>
        <v>0</v>
      </c>
      <c r="U129" s="3">
        <f>$J129*'Données Refashion France'!$K$21</f>
        <v>0</v>
      </c>
      <c r="V129" s="3">
        <f>$J129*'Données Refashion France'!$K$22</f>
        <v>0</v>
      </c>
      <c r="W129" s="3">
        <f>$J129*'Données Refashion France'!$K$23</f>
        <v>0</v>
      </c>
      <c r="X129" s="3">
        <f>$J129*'Données Refashion France'!$K$24</f>
        <v>0</v>
      </c>
      <c r="Y129" s="3">
        <f>$J129*('Données Refashion France'!$K$25 + 'Données Refashion France'!$K$26)</f>
        <v>0</v>
      </c>
      <c r="Z129" s="3">
        <f t="shared" si="12"/>
        <v>0</v>
      </c>
      <c r="AA129" s="3">
        <f t="shared" si="13"/>
        <v>0</v>
      </c>
      <c r="AB129" s="3">
        <f t="shared" si="14"/>
        <v>0</v>
      </c>
    </row>
    <row r="130" spans="2:28" x14ac:dyDescent="0.35">
      <c r="B130" s="1" t="s">
        <v>278</v>
      </c>
      <c r="C130" s="1" t="s">
        <v>279</v>
      </c>
      <c r="D130" s="3"/>
      <c r="E130" s="4">
        <f t="shared" si="8"/>
        <v>0</v>
      </c>
      <c r="F130" s="1">
        <v>0</v>
      </c>
      <c r="G130" s="35">
        <f t="shared" si="10"/>
        <v>0</v>
      </c>
      <c r="H130" s="4">
        <f t="shared" si="9"/>
        <v>0</v>
      </c>
      <c r="I130" s="3">
        <f>F130*'Données Refashion France'!$R$12</f>
        <v>0</v>
      </c>
      <c r="J130" s="3">
        <f>G130*'Données Refashion France'!$R$12</f>
        <v>0</v>
      </c>
      <c r="K130" s="3" t="e">
        <f t="shared" si="11"/>
        <v>#DIV/0!</v>
      </c>
      <c r="L130" s="3">
        <f>$J130*'Données Refashion France'!$K$12</f>
        <v>0</v>
      </c>
      <c r="M130" s="3">
        <f>$J130*'Données Refashion France'!$K$13</f>
        <v>0</v>
      </c>
      <c r="N130" s="3">
        <f>$J130*'Données Refashion France'!$K$14</f>
        <v>0</v>
      </c>
      <c r="O130" s="3">
        <f>$J130*'Données Refashion France'!$K$15</f>
        <v>0</v>
      </c>
      <c r="P130" s="3">
        <f>$J130*'Données Refashion France'!$K$16</f>
        <v>0</v>
      </c>
      <c r="Q130" s="3">
        <f>$J130*'Données Refashion France'!$K$17</f>
        <v>0</v>
      </c>
      <c r="R130" s="3">
        <f>$J130*'Données Refashion France'!$K$18</f>
        <v>0</v>
      </c>
      <c r="S130" s="3">
        <f>$J130*'Données Refashion France'!$K$19</f>
        <v>0</v>
      </c>
      <c r="T130" s="3">
        <f>$J130*'Données Refashion France'!$K$20</f>
        <v>0</v>
      </c>
      <c r="U130" s="3">
        <f>$J130*'Données Refashion France'!$K$21</f>
        <v>0</v>
      </c>
      <c r="V130" s="3">
        <f>$J130*'Données Refashion France'!$K$22</f>
        <v>0</v>
      </c>
      <c r="W130" s="3">
        <f>$J130*'Données Refashion France'!$K$23</f>
        <v>0</v>
      </c>
      <c r="X130" s="3">
        <f>$J130*'Données Refashion France'!$K$24</f>
        <v>0</v>
      </c>
      <c r="Y130" s="3">
        <f>$J130*('Données Refashion France'!$K$25 + 'Données Refashion France'!$K$26)</f>
        <v>0</v>
      </c>
      <c r="Z130" s="3">
        <f t="shared" si="12"/>
        <v>0</v>
      </c>
      <c r="AA130" s="3">
        <f t="shared" si="13"/>
        <v>0</v>
      </c>
      <c r="AB130" s="3">
        <f t="shared" si="14"/>
        <v>0</v>
      </c>
    </row>
    <row r="131" spans="2:28" x14ac:dyDescent="0.35">
      <c r="B131" s="1" t="s">
        <v>280</v>
      </c>
      <c r="C131" s="1" t="s">
        <v>281</v>
      </c>
      <c r="D131" s="3"/>
      <c r="E131" s="4">
        <f t="shared" si="8"/>
        <v>0</v>
      </c>
      <c r="F131" s="1">
        <v>0</v>
      </c>
      <c r="G131" s="35">
        <f t="shared" si="10"/>
        <v>0</v>
      </c>
      <c r="H131" s="4">
        <f t="shared" si="9"/>
        <v>0</v>
      </c>
      <c r="I131" s="3">
        <f>F131*'Données Refashion France'!$R$12</f>
        <v>0</v>
      </c>
      <c r="J131" s="3">
        <f>G131*'Données Refashion France'!$R$12</f>
        <v>0</v>
      </c>
      <c r="K131" s="3" t="e">
        <f t="shared" si="11"/>
        <v>#DIV/0!</v>
      </c>
      <c r="L131" s="3">
        <f>$J131*'Données Refashion France'!$K$12</f>
        <v>0</v>
      </c>
      <c r="M131" s="3">
        <f>$J131*'Données Refashion France'!$K$13</f>
        <v>0</v>
      </c>
      <c r="N131" s="3">
        <f>$J131*'Données Refashion France'!$K$14</f>
        <v>0</v>
      </c>
      <c r="O131" s="3">
        <f>$J131*'Données Refashion France'!$K$15</f>
        <v>0</v>
      </c>
      <c r="P131" s="3">
        <f>$J131*'Données Refashion France'!$K$16</f>
        <v>0</v>
      </c>
      <c r="Q131" s="3">
        <f>$J131*'Données Refashion France'!$K$17</f>
        <v>0</v>
      </c>
      <c r="R131" s="3">
        <f>$J131*'Données Refashion France'!$K$18</f>
        <v>0</v>
      </c>
      <c r="S131" s="3">
        <f>$J131*'Données Refashion France'!$K$19</f>
        <v>0</v>
      </c>
      <c r="T131" s="3">
        <f>$J131*'Données Refashion France'!$K$20</f>
        <v>0</v>
      </c>
      <c r="U131" s="3">
        <f>$J131*'Données Refashion France'!$K$21</f>
        <v>0</v>
      </c>
      <c r="V131" s="3">
        <f>$J131*'Données Refashion France'!$K$22</f>
        <v>0</v>
      </c>
      <c r="W131" s="3">
        <f>$J131*'Données Refashion France'!$K$23</f>
        <v>0</v>
      </c>
      <c r="X131" s="3">
        <f>$J131*'Données Refashion France'!$K$24</f>
        <v>0</v>
      </c>
      <c r="Y131" s="3">
        <f>$J131*('Données Refashion France'!$K$25 + 'Données Refashion France'!$K$26)</f>
        <v>0</v>
      </c>
      <c r="Z131" s="3">
        <f t="shared" si="12"/>
        <v>0</v>
      </c>
      <c r="AA131" s="3">
        <f t="shared" si="13"/>
        <v>0</v>
      </c>
      <c r="AB131" s="3">
        <f t="shared" si="14"/>
        <v>0</v>
      </c>
    </row>
    <row r="132" spans="2:28" x14ac:dyDescent="0.35">
      <c r="B132" s="1" t="s">
        <v>282</v>
      </c>
      <c r="C132" s="1" t="s">
        <v>283</v>
      </c>
      <c r="D132" s="3"/>
      <c r="E132" s="4">
        <f t="shared" si="8"/>
        <v>0</v>
      </c>
      <c r="F132" s="1">
        <v>0</v>
      </c>
      <c r="G132" s="35">
        <f t="shared" si="10"/>
        <v>0</v>
      </c>
      <c r="H132" s="4">
        <f t="shared" si="9"/>
        <v>0</v>
      </c>
      <c r="I132" s="3">
        <f>F132*'Données Refashion France'!$R$12</f>
        <v>0</v>
      </c>
      <c r="J132" s="3">
        <f>G132*'Données Refashion France'!$R$12</f>
        <v>0</v>
      </c>
      <c r="K132" s="3" t="e">
        <f t="shared" si="11"/>
        <v>#DIV/0!</v>
      </c>
      <c r="L132" s="3">
        <f>$J132*'Données Refashion France'!$K$12</f>
        <v>0</v>
      </c>
      <c r="M132" s="3">
        <f>$J132*'Données Refashion France'!$K$13</f>
        <v>0</v>
      </c>
      <c r="N132" s="3">
        <f>$J132*'Données Refashion France'!$K$14</f>
        <v>0</v>
      </c>
      <c r="O132" s="3">
        <f>$J132*'Données Refashion France'!$K$15</f>
        <v>0</v>
      </c>
      <c r="P132" s="3">
        <f>$J132*'Données Refashion France'!$K$16</f>
        <v>0</v>
      </c>
      <c r="Q132" s="3">
        <f>$J132*'Données Refashion France'!$K$17</f>
        <v>0</v>
      </c>
      <c r="R132" s="3">
        <f>$J132*'Données Refashion France'!$K$18</f>
        <v>0</v>
      </c>
      <c r="S132" s="3">
        <f>$J132*'Données Refashion France'!$K$19</f>
        <v>0</v>
      </c>
      <c r="T132" s="3">
        <f>$J132*'Données Refashion France'!$K$20</f>
        <v>0</v>
      </c>
      <c r="U132" s="3">
        <f>$J132*'Données Refashion France'!$K$21</f>
        <v>0</v>
      </c>
      <c r="V132" s="3">
        <f>$J132*'Données Refashion France'!$K$22</f>
        <v>0</v>
      </c>
      <c r="W132" s="3">
        <f>$J132*'Données Refashion France'!$K$23</f>
        <v>0</v>
      </c>
      <c r="X132" s="3">
        <f>$J132*'Données Refashion France'!$K$24</f>
        <v>0</v>
      </c>
      <c r="Y132" s="3">
        <f>$J132*('Données Refashion France'!$K$25 + 'Données Refashion France'!$K$26)</f>
        <v>0</v>
      </c>
      <c r="Z132" s="3">
        <f t="shared" si="12"/>
        <v>0</v>
      </c>
      <c r="AA132" s="3">
        <f t="shared" si="13"/>
        <v>0</v>
      </c>
      <c r="AB132" s="3">
        <f t="shared" si="14"/>
        <v>0</v>
      </c>
    </row>
    <row r="133" spans="2:28" x14ac:dyDescent="0.35">
      <c r="B133" s="1" t="s">
        <v>284</v>
      </c>
      <c r="C133" s="1" t="s">
        <v>285</v>
      </c>
      <c r="D133" s="3"/>
      <c r="E133" s="4">
        <f t="shared" si="8"/>
        <v>0</v>
      </c>
      <c r="F133" s="1">
        <v>0</v>
      </c>
      <c r="G133" s="35">
        <f t="shared" si="10"/>
        <v>0</v>
      </c>
      <c r="H133" s="4">
        <f t="shared" si="9"/>
        <v>0</v>
      </c>
      <c r="I133" s="3">
        <f>F133*'Données Refashion France'!$R$12</f>
        <v>0</v>
      </c>
      <c r="J133" s="3">
        <f>G133*'Données Refashion France'!$R$12</f>
        <v>0</v>
      </c>
      <c r="K133" s="3" t="e">
        <f t="shared" si="11"/>
        <v>#DIV/0!</v>
      </c>
      <c r="L133" s="3">
        <f>$J133*'Données Refashion France'!$K$12</f>
        <v>0</v>
      </c>
      <c r="M133" s="3">
        <f>$J133*'Données Refashion France'!$K$13</f>
        <v>0</v>
      </c>
      <c r="N133" s="3">
        <f>$J133*'Données Refashion France'!$K$14</f>
        <v>0</v>
      </c>
      <c r="O133" s="3">
        <f>$J133*'Données Refashion France'!$K$15</f>
        <v>0</v>
      </c>
      <c r="P133" s="3">
        <f>$J133*'Données Refashion France'!$K$16</f>
        <v>0</v>
      </c>
      <c r="Q133" s="3">
        <f>$J133*'Données Refashion France'!$K$17</f>
        <v>0</v>
      </c>
      <c r="R133" s="3">
        <f>$J133*'Données Refashion France'!$K$18</f>
        <v>0</v>
      </c>
      <c r="S133" s="3">
        <f>$J133*'Données Refashion France'!$K$19</f>
        <v>0</v>
      </c>
      <c r="T133" s="3">
        <f>$J133*'Données Refashion France'!$K$20</f>
        <v>0</v>
      </c>
      <c r="U133" s="3">
        <f>$J133*'Données Refashion France'!$K$21</f>
        <v>0</v>
      </c>
      <c r="V133" s="3">
        <f>$J133*'Données Refashion France'!$K$22</f>
        <v>0</v>
      </c>
      <c r="W133" s="3">
        <f>$J133*'Données Refashion France'!$K$23</f>
        <v>0</v>
      </c>
      <c r="X133" s="3">
        <f>$J133*'Données Refashion France'!$K$24</f>
        <v>0</v>
      </c>
      <c r="Y133" s="3">
        <f>$J133*('Données Refashion France'!$K$25 + 'Données Refashion France'!$K$26)</f>
        <v>0</v>
      </c>
      <c r="Z133" s="3">
        <f t="shared" si="12"/>
        <v>0</v>
      </c>
      <c r="AA133" s="3">
        <f t="shared" si="13"/>
        <v>0</v>
      </c>
      <c r="AB133" s="3">
        <f t="shared" si="14"/>
        <v>0</v>
      </c>
    </row>
    <row r="134" spans="2:28" x14ac:dyDescent="0.35">
      <c r="B134" s="1" t="s">
        <v>286</v>
      </c>
      <c r="C134" s="1" t="s">
        <v>287</v>
      </c>
      <c r="D134" s="3"/>
      <c r="E134" s="4">
        <f t="shared" si="8"/>
        <v>0</v>
      </c>
      <c r="F134" s="1">
        <v>0</v>
      </c>
      <c r="G134" s="35">
        <f t="shared" si="10"/>
        <v>0</v>
      </c>
      <c r="H134" s="4">
        <f t="shared" si="9"/>
        <v>0</v>
      </c>
      <c r="I134" s="3">
        <f>F134*'Données Refashion France'!$R$12</f>
        <v>0</v>
      </c>
      <c r="J134" s="3">
        <f>G134*'Données Refashion France'!$R$12</f>
        <v>0</v>
      </c>
      <c r="K134" s="3" t="e">
        <f t="shared" si="11"/>
        <v>#DIV/0!</v>
      </c>
      <c r="L134" s="3">
        <f>$J134*'Données Refashion France'!$K$12</f>
        <v>0</v>
      </c>
      <c r="M134" s="3">
        <f>$J134*'Données Refashion France'!$K$13</f>
        <v>0</v>
      </c>
      <c r="N134" s="3">
        <f>$J134*'Données Refashion France'!$K$14</f>
        <v>0</v>
      </c>
      <c r="O134" s="3">
        <f>$J134*'Données Refashion France'!$K$15</f>
        <v>0</v>
      </c>
      <c r="P134" s="3">
        <f>$J134*'Données Refashion France'!$K$16</f>
        <v>0</v>
      </c>
      <c r="Q134" s="3">
        <f>$J134*'Données Refashion France'!$K$17</f>
        <v>0</v>
      </c>
      <c r="R134" s="3">
        <f>$J134*'Données Refashion France'!$K$18</f>
        <v>0</v>
      </c>
      <c r="S134" s="3">
        <f>$J134*'Données Refashion France'!$K$19</f>
        <v>0</v>
      </c>
      <c r="T134" s="3">
        <f>$J134*'Données Refashion France'!$K$20</f>
        <v>0</v>
      </c>
      <c r="U134" s="3">
        <f>$J134*'Données Refashion France'!$K$21</f>
        <v>0</v>
      </c>
      <c r="V134" s="3">
        <f>$J134*'Données Refashion France'!$K$22</f>
        <v>0</v>
      </c>
      <c r="W134" s="3">
        <f>$J134*'Données Refashion France'!$K$23</f>
        <v>0</v>
      </c>
      <c r="X134" s="3">
        <f>$J134*'Données Refashion France'!$K$24</f>
        <v>0</v>
      </c>
      <c r="Y134" s="3">
        <f>$J134*('Données Refashion France'!$K$25 + 'Données Refashion France'!$K$26)</f>
        <v>0</v>
      </c>
      <c r="Z134" s="3">
        <f t="shared" si="12"/>
        <v>0</v>
      </c>
      <c r="AA134" s="3">
        <f t="shared" si="13"/>
        <v>0</v>
      </c>
      <c r="AB134" s="3">
        <f t="shared" si="14"/>
        <v>0</v>
      </c>
    </row>
    <row r="135" spans="2:28" x14ac:dyDescent="0.35">
      <c r="B135" s="1" t="s">
        <v>288</v>
      </c>
      <c r="C135" s="1" t="s">
        <v>289</v>
      </c>
      <c r="D135" s="3"/>
      <c r="E135" s="4">
        <f t="shared" si="8"/>
        <v>0</v>
      </c>
      <c r="F135" s="1">
        <v>0</v>
      </c>
      <c r="G135" s="35">
        <f t="shared" si="10"/>
        <v>0</v>
      </c>
      <c r="H135" s="4">
        <f t="shared" si="9"/>
        <v>0</v>
      </c>
      <c r="I135" s="3">
        <f>F135*'Données Refashion France'!$R$12</f>
        <v>0</v>
      </c>
      <c r="J135" s="3">
        <f>G135*'Données Refashion France'!$R$12</f>
        <v>0</v>
      </c>
      <c r="K135" s="3" t="e">
        <f t="shared" si="11"/>
        <v>#DIV/0!</v>
      </c>
      <c r="L135" s="3">
        <f>$J135*'Données Refashion France'!$K$12</f>
        <v>0</v>
      </c>
      <c r="M135" s="3">
        <f>$J135*'Données Refashion France'!$K$13</f>
        <v>0</v>
      </c>
      <c r="N135" s="3">
        <f>$J135*'Données Refashion France'!$K$14</f>
        <v>0</v>
      </c>
      <c r="O135" s="3">
        <f>$J135*'Données Refashion France'!$K$15</f>
        <v>0</v>
      </c>
      <c r="P135" s="3">
        <f>$J135*'Données Refashion France'!$K$16</f>
        <v>0</v>
      </c>
      <c r="Q135" s="3">
        <f>$J135*'Données Refashion France'!$K$17</f>
        <v>0</v>
      </c>
      <c r="R135" s="3">
        <f>$J135*'Données Refashion France'!$K$18</f>
        <v>0</v>
      </c>
      <c r="S135" s="3">
        <f>$J135*'Données Refashion France'!$K$19</f>
        <v>0</v>
      </c>
      <c r="T135" s="3">
        <f>$J135*'Données Refashion France'!$K$20</f>
        <v>0</v>
      </c>
      <c r="U135" s="3">
        <f>$J135*'Données Refashion France'!$K$21</f>
        <v>0</v>
      </c>
      <c r="V135" s="3">
        <f>$J135*'Données Refashion France'!$K$22</f>
        <v>0</v>
      </c>
      <c r="W135" s="3">
        <f>$J135*'Données Refashion France'!$K$23</f>
        <v>0</v>
      </c>
      <c r="X135" s="3">
        <f>$J135*'Données Refashion France'!$K$24</f>
        <v>0</v>
      </c>
      <c r="Y135" s="3">
        <f>$J135*('Données Refashion France'!$K$25 + 'Données Refashion France'!$K$26)</f>
        <v>0</v>
      </c>
      <c r="Z135" s="3">
        <f t="shared" si="12"/>
        <v>0</v>
      </c>
      <c r="AA135" s="3">
        <f t="shared" si="13"/>
        <v>0</v>
      </c>
      <c r="AB135" s="3">
        <f t="shared" si="14"/>
        <v>0</v>
      </c>
    </row>
    <row r="136" spans="2:28" x14ac:dyDescent="0.35">
      <c r="B136" s="1" t="s">
        <v>290</v>
      </c>
      <c r="C136" s="1" t="s">
        <v>291</v>
      </c>
      <c r="D136" s="3"/>
      <c r="E136" s="4">
        <f t="shared" ref="E136:E199" si="15">D136/$D$8</f>
        <v>0</v>
      </c>
      <c r="F136" s="1">
        <v>0</v>
      </c>
      <c r="G136" s="35">
        <f t="shared" si="10"/>
        <v>0</v>
      </c>
      <c r="H136" s="4">
        <f t="shared" ref="H136:H199" si="16">F136/$F$8</f>
        <v>0</v>
      </c>
      <c r="I136" s="3">
        <f>F136*'Données Refashion France'!$R$12</f>
        <v>0</v>
      </c>
      <c r="J136" s="3">
        <f>G136*'Données Refashion France'!$R$12</f>
        <v>0</v>
      </c>
      <c r="K136" s="3" t="e">
        <f t="shared" si="11"/>
        <v>#DIV/0!</v>
      </c>
      <c r="L136" s="3">
        <f>$J136*'Données Refashion France'!$K$12</f>
        <v>0</v>
      </c>
      <c r="M136" s="3">
        <f>$J136*'Données Refashion France'!$K$13</f>
        <v>0</v>
      </c>
      <c r="N136" s="3">
        <f>$J136*'Données Refashion France'!$K$14</f>
        <v>0</v>
      </c>
      <c r="O136" s="3">
        <f>$J136*'Données Refashion France'!$K$15</f>
        <v>0</v>
      </c>
      <c r="P136" s="3">
        <f>$J136*'Données Refashion France'!$K$16</f>
        <v>0</v>
      </c>
      <c r="Q136" s="3">
        <f>$J136*'Données Refashion France'!$K$17</f>
        <v>0</v>
      </c>
      <c r="R136" s="3">
        <f>$J136*'Données Refashion France'!$K$18</f>
        <v>0</v>
      </c>
      <c r="S136" s="3">
        <f>$J136*'Données Refashion France'!$K$19</f>
        <v>0</v>
      </c>
      <c r="T136" s="3">
        <f>$J136*'Données Refashion France'!$K$20</f>
        <v>0</v>
      </c>
      <c r="U136" s="3">
        <f>$J136*'Données Refashion France'!$K$21</f>
        <v>0</v>
      </c>
      <c r="V136" s="3">
        <f>$J136*'Données Refashion France'!$K$22</f>
        <v>0</v>
      </c>
      <c r="W136" s="3">
        <f>$J136*'Données Refashion France'!$K$23</f>
        <v>0</v>
      </c>
      <c r="X136" s="3">
        <f>$J136*'Données Refashion France'!$K$24</f>
        <v>0</v>
      </c>
      <c r="Y136" s="3">
        <f>$J136*('Données Refashion France'!$K$25 + 'Données Refashion France'!$K$26)</f>
        <v>0</v>
      </c>
      <c r="Z136" s="3">
        <f t="shared" si="12"/>
        <v>0</v>
      </c>
      <c r="AA136" s="3">
        <f t="shared" si="13"/>
        <v>0</v>
      </c>
      <c r="AB136" s="3">
        <f t="shared" si="14"/>
        <v>0</v>
      </c>
    </row>
    <row r="137" spans="2:28" x14ac:dyDescent="0.35">
      <c r="B137" s="1" t="s">
        <v>292</v>
      </c>
      <c r="C137" s="1" t="s">
        <v>293</v>
      </c>
      <c r="D137" s="3"/>
      <c r="E137" s="4">
        <f t="shared" si="15"/>
        <v>0</v>
      </c>
      <c r="F137" s="1">
        <v>0</v>
      </c>
      <c r="G137" s="35">
        <f t="shared" si="10"/>
        <v>0</v>
      </c>
      <c r="H137" s="4">
        <f t="shared" si="16"/>
        <v>0</v>
      </c>
      <c r="I137" s="3">
        <f>F137*'Données Refashion France'!$R$12</f>
        <v>0</v>
      </c>
      <c r="J137" s="3">
        <f>G137*'Données Refashion France'!$R$12</f>
        <v>0</v>
      </c>
      <c r="K137" s="3" t="e">
        <f t="shared" si="11"/>
        <v>#DIV/0!</v>
      </c>
      <c r="L137" s="3">
        <f>$J137*'Données Refashion France'!$K$12</f>
        <v>0</v>
      </c>
      <c r="M137" s="3">
        <f>$J137*'Données Refashion France'!$K$13</f>
        <v>0</v>
      </c>
      <c r="N137" s="3">
        <f>$J137*'Données Refashion France'!$K$14</f>
        <v>0</v>
      </c>
      <c r="O137" s="3">
        <f>$J137*'Données Refashion France'!$K$15</f>
        <v>0</v>
      </c>
      <c r="P137" s="3">
        <f>$J137*'Données Refashion France'!$K$16</f>
        <v>0</v>
      </c>
      <c r="Q137" s="3">
        <f>$J137*'Données Refashion France'!$K$17</f>
        <v>0</v>
      </c>
      <c r="R137" s="3">
        <f>$J137*'Données Refashion France'!$K$18</f>
        <v>0</v>
      </c>
      <c r="S137" s="3">
        <f>$J137*'Données Refashion France'!$K$19</f>
        <v>0</v>
      </c>
      <c r="T137" s="3">
        <f>$J137*'Données Refashion France'!$K$20</f>
        <v>0</v>
      </c>
      <c r="U137" s="3">
        <f>$J137*'Données Refashion France'!$K$21</f>
        <v>0</v>
      </c>
      <c r="V137" s="3">
        <f>$J137*'Données Refashion France'!$K$22</f>
        <v>0</v>
      </c>
      <c r="W137" s="3">
        <f>$J137*'Données Refashion France'!$K$23</f>
        <v>0</v>
      </c>
      <c r="X137" s="3">
        <f>$J137*'Données Refashion France'!$K$24</f>
        <v>0</v>
      </c>
      <c r="Y137" s="3">
        <f>$J137*('Données Refashion France'!$K$25 + 'Données Refashion France'!$K$26)</f>
        <v>0</v>
      </c>
      <c r="Z137" s="3">
        <f t="shared" si="12"/>
        <v>0</v>
      </c>
      <c r="AA137" s="3">
        <f t="shared" si="13"/>
        <v>0</v>
      </c>
      <c r="AB137" s="3">
        <f t="shared" si="14"/>
        <v>0</v>
      </c>
    </row>
    <row r="138" spans="2:28" x14ac:dyDescent="0.35">
      <c r="B138" s="1" t="s">
        <v>294</v>
      </c>
      <c r="C138" s="1" t="s">
        <v>295</v>
      </c>
      <c r="D138" s="3"/>
      <c r="E138" s="4">
        <f t="shared" si="15"/>
        <v>0</v>
      </c>
      <c r="F138" s="1">
        <v>0</v>
      </c>
      <c r="G138" s="35">
        <f t="shared" si="10"/>
        <v>0</v>
      </c>
      <c r="H138" s="4">
        <f t="shared" si="16"/>
        <v>0</v>
      </c>
      <c r="I138" s="3">
        <f>F138*'Données Refashion France'!$R$12</f>
        <v>0</v>
      </c>
      <c r="J138" s="3">
        <f>G138*'Données Refashion France'!$R$12</f>
        <v>0</v>
      </c>
      <c r="K138" s="3" t="e">
        <f t="shared" si="11"/>
        <v>#DIV/0!</v>
      </c>
      <c r="L138" s="3">
        <f>$J138*'Données Refashion France'!$K$12</f>
        <v>0</v>
      </c>
      <c r="M138" s="3">
        <f>$J138*'Données Refashion France'!$K$13</f>
        <v>0</v>
      </c>
      <c r="N138" s="3">
        <f>$J138*'Données Refashion France'!$K$14</f>
        <v>0</v>
      </c>
      <c r="O138" s="3">
        <f>$J138*'Données Refashion France'!$K$15</f>
        <v>0</v>
      </c>
      <c r="P138" s="3">
        <f>$J138*'Données Refashion France'!$K$16</f>
        <v>0</v>
      </c>
      <c r="Q138" s="3">
        <f>$J138*'Données Refashion France'!$K$17</f>
        <v>0</v>
      </c>
      <c r="R138" s="3">
        <f>$J138*'Données Refashion France'!$K$18</f>
        <v>0</v>
      </c>
      <c r="S138" s="3">
        <f>$J138*'Données Refashion France'!$K$19</f>
        <v>0</v>
      </c>
      <c r="T138" s="3">
        <f>$J138*'Données Refashion France'!$K$20</f>
        <v>0</v>
      </c>
      <c r="U138" s="3">
        <f>$J138*'Données Refashion France'!$K$21</f>
        <v>0</v>
      </c>
      <c r="V138" s="3">
        <f>$J138*'Données Refashion France'!$K$22</f>
        <v>0</v>
      </c>
      <c r="W138" s="3">
        <f>$J138*'Données Refashion France'!$K$23</f>
        <v>0</v>
      </c>
      <c r="X138" s="3">
        <f>$J138*'Données Refashion France'!$K$24</f>
        <v>0</v>
      </c>
      <c r="Y138" s="3">
        <f>$J138*('Données Refashion France'!$K$25 + 'Données Refashion France'!$K$26)</f>
        <v>0</v>
      </c>
      <c r="Z138" s="3">
        <f t="shared" si="12"/>
        <v>0</v>
      </c>
      <c r="AA138" s="3">
        <f t="shared" si="13"/>
        <v>0</v>
      </c>
      <c r="AB138" s="3">
        <f t="shared" si="14"/>
        <v>0</v>
      </c>
    </row>
    <row r="139" spans="2:28" x14ac:dyDescent="0.35">
      <c r="B139" s="1" t="s">
        <v>296</v>
      </c>
      <c r="C139" s="1" t="s">
        <v>297</v>
      </c>
      <c r="D139" s="3"/>
      <c r="E139" s="4">
        <f t="shared" si="15"/>
        <v>0</v>
      </c>
      <c r="F139" s="1">
        <v>0</v>
      </c>
      <c r="G139" s="35">
        <f t="shared" ref="G139:G202" si="17">F139/$F$22*$G$22</f>
        <v>0</v>
      </c>
      <c r="H139" s="4">
        <f t="shared" si="16"/>
        <v>0</v>
      </c>
      <c r="I139" s="3">
        <f>F139*'Données Refashion France'!$R$12</f>
        <v>0</v>
      </c>
      <c r="J139" s="3">
        <f>G139*'Données Refashion France'!$R$12</f>
        <v>0</v>
      </c>
      <c r="K139" s="3" t="e">
        <f t="shared" ref="K139:K202" si="18">I139*10^6/(D139*10^3)</f>
        <v>#DIV/0!</v>
      </c>
      <c r="L139" s="3">
        <f>$J139*'Données Refashion France'!$K$12</f>
        <v>0</v>
      </c>
      <c r="M139" s="3">
        <f>$J139*'Données Refashion France'!$K$13</f>
        <v>0</v>
      </c>
      <c r="N139" s="3">
        <f>$J139*'Données Refashion France'!$K$14</f>
        <v>0</v>
      </c>
      <c r="O139" s="3">
        <f>$J139*'Données Refashion France'!$K$15</f>
        <v>0</v>
      </c>
      <c r="P139" s="3">
        <f>$J139*'Données Refashion France'!$K$16</f>
        <v>0</v>
      </c>
      <c r="Q139" s="3">
        <f>$J139*'Données Refashion France'!$K$17</f>
        <v>0</v>
      </c>
      <c r="R139" s="3">
        <f>$J139*'Données Refashion France'!$K$18</f>
        <v>0</v>
      </c>
      <c r="S139" s="3">
        <f>$J139*'Données Refashion France'!$K$19</f>
        <v>0</v>
      </c>
      <c r="T139" s="3">
        <f>$J139*'Données Refashion France'!$K$20</f>
        <v>0</v>
      </c>
      <c r="U139" s="3">
        <f>$J139*'Données Refashion France'!$K$21</f>
        <v>0</v>
      </c>
      <c r="V139" s="3">
        <f>$J139*'Données Refashion France'!$K$22</f>
        <v>0</v>
      </c>
      <c r="W139" s="3">
        <f>$J139*'Données Refashion France'!$K$23</f>
        <v>0</v>
      </c>
      <c r="X139" s="3">
        <f>$J139*'Données Refashion France'!$K$24</f>
        <v>0</v>
      </c>
      <c r="Y139" s="3">
        <f>$J139*('Données Refashion France'!$K$25 + 'Données Refashion France'!$K$26)</f>
        <v>0</v>
      </c>
      <c r="Z139" s="3">
        <f t="shared" ref="Z139:Z202" si="19">F139*10^6*masseChaussuresMoyennesPaire/10^9</f>
        <v>0</v>
      </c>
      <c r="AA139" s="3">
        <f t="shared" ref="AA139:AA202" si="20">G139*10^6*masseChaussuresMoyennesPaire/10^9</f>
        <v>0</v>
      </c>
      <c r="AB139" s="3">
        <f t="shared" ref="AB139:AB202" si="21">L139*10^6*masseTshirt/10^9</f>
        <v>0</v>
      </c>
    </row>
    <row r="140" spans="2:28" x14ac:dyDescent="0.35">
      <c r="B140" s="1" t="s">
        <v>298</v>
      </c>
      <c r="C140" s="1" t="s">
        <v>299</v>
      </c>
      <c r="D140" s="3"/>
      <c r="E140" s="4">
        <f t="shared" si="15"/>
        <v>0</v>
      </c>
      <c r="F140" s="1">
        <v>0</v>
      </c>
      <c r="G140" s="35">
        <f t="shared" si="17"/>
        <v>0</v>
      </c>
      <c r="H140" s="4">
        <f t="shared" si="16"/>
        <v>0</v>
      </c>
      <c r="I140" s="3">
        <f>F140*'Données Refashion France'!$R$12</f>
        <v>0</v>
      </c>
      <c r="J140" s="3">
        <f>G140*'Données Refashion France'!$R$12</f>
        <v>0</v>
      </c>
      <c r="K140" s="3" t="e">
        <f t="shared" si="18"/>
        <v>#DIV/0!</v>
      </c>
      <c r="L140" s="3">
        <f>$J140*'Données Refashion France'!$K$12</f>
        <v>0</v>
      </c>
      <c r="M140" s="3">
        <f>$J140*'Données Refashion France'!$K$13</f>
        <v>0</v>
      </c>
      <c r="N140" s="3">
        <f>$J140*'Données Refashion France'!$K$14</f>
        <v>0</v>
      </c>
      <c r="O140" s="3">
        <f>$J140*'Données Refashion France'!$K$15</f>
        <v>0</v>
      </c>
      <c r="P140" s="3">
        <f>$J140*'Données Refashion France'!$K$16</f>
        <v>0</v>
      </c>
      <c r="Q140" s="3">
        <f>$J140*'Données Refashion France'!$K$17</f>
        <v>0</v>
      </c>
      <c r="R140" s="3">
        <f>$J140*'Données Refashion France'!$K$18</f>
        <v>0</v>
      </c>
      <c r="S140" s="3">
        <f>$J140*'Données Refashion France'!$K$19</f>
        <v>0</v>
      </c>
      <c r="T140" s="3">
        <f>$J140*'Données Refashion France'!$K$20</f>
        <v>0</v>
      </c>
      <c r="U140" s="3">
        <f>$J140*'Données Refashion France'!$K$21</f>
        <v>0</v>
      </c>
      <c r="V140" s="3">
        <f>$J140*'Données Refashion France'!$K$22</f>
        <v>0</v>
      </c>
      <c r="W140" s="3">
        <f>$J140*'Données Refashion France'!$K$23</f>
        <v>0</v>
      </c>
      <c r="X140" s="3">
        <f>$J140*'Données Refashion France'!$K$24</f>
        <v>0</v>
      </c>
      <c r="Y140" s="3">
        <f>$J140*('Données Refashion France'!$K$25 + 'Données Refashion France'!$K$26)</f>
        <v>0</v>
      </c>
      <c r="Z140" s="3">
        <f t="shared" si="19"/>
        <v>0</v>
      </c>
      <c r="AA140" s="3">
        <f t="shared" si="20"/>
        <v>0</v>
      </c>
      <c r="AB140" s="3">
        <f t="shared" si="21"/>
        <v>0</v>
      </c>
    </row>
    <row r="141" spans="2:28" x14ac:dyDescent="0.35">
      <c r="B141" s="1" t="s">
        <v>300</v>
      </c>
      <c r="C141" s="1" t="s">
        <v>301</v>
      </c>
      <c r="D141" s="3"/>
      <c r="E141" s="4">
        <f t="shared" si="15"/>
        <v>0</v>
      </c>
      <c r="F141" s="1">
        <v>0</v>
      </c>
      <c r="G141" s="35">
        <f t="shared" si="17"/>
        <v>0</v>
      </c>
      <c r="H141" s="4">
        <f t="shared" si="16"/>
        <v>0</v>
      </c>
      <c r="I141" s="3">
        <f>F141*'Données Refashion France'!$R$12</f>
        <v>0</v>
      </c>
      <c r="J141" s="3">
        <f>G141*'Données Refashion France'!$R$12</f>
        <v>0</v>
      </c>
      <c r="K141" s="3" t="e">
        <f t="shared" si="18"/>
        <v>#DIV/0!</v>
      </c>
      <c r="L141" s="3">
        <f>$J141*'Données Refashion France'!$K$12</f>
        <v>0</v>
      </c>
      <c r="M141" s="3">
        <f>$J141*'Données Refashion France'!$K$13</f>
        <v>0</v>
      </c>
      <c r="N141" s="3">
        <f>$J141*'Données Refashion France'!$K$14</f>
        <v>0</v>
      </c>
      <c r="O141" s="3">
        <f>$J141*'Données Refashion France'!$K$15</f>
        <v>0</v>
      </c>
      <c r="P141" s="3">
        <f>$J141*'Données Refashion France'!$K$16</f>
        <v>0</v>
      </c>
      <c r="Q141" s="3">
        <f>$J141*'Données Refashion France'!$K$17</f>
        <v>0</v>
      </c>
      <c r="R141" s="3">
        <f>$J141*'Données Refashion France'!$K$18</f>
        <v>0</v>
      </c>
      <c r="S141" s="3">
        <f>$J141*'Données Refashion France'!$K$19</f>
        <v>0</v>
      </c>
      <c r="T141" s="3">
        <f>$J141*'Données Refashion France'!$K$20</f>
        <v>0</v>
      </c>
      <c r="U141" s="3">
        <f>$J141*'Données Refashion France'!$K$21</f>
        <v>0</v>
      </c>
      <c r="V141" s="3">
        <f>$J141*'Données Refashion France'!$K$22</f>
        <v>0</v>
      </c>
      <c r="W141" s="3">
        <f>$J141*'Données Refashion France'!$K$23</f>
        <v>0</v>
      </c>
      <c r="X141" s="3">
        <f>$J141*'Données Refashion France'!$K$24</f>
        <v>0</v>
      </c>
      <c r="Y141" s="3">
        <f>$J141*('Données Refashion France'!$K$25 + 'Données Refashion France'!$K$26)</f>
        <v>0</v>
      </c>
      <c r="Z141" s="3">
        <f t="shared" si="19"/>
        <v>0</v>
      </c>
      <c r="AA141" s="3">
        <f t="shared" si="20"/>
        <v>0</v>
      </c>
      <c r="AB141" s="3">
        <f t="shared" si="21"/>
        <v>0</v>
      </c>
    </row>
    <row r="142" spans="2:28" x14ac:dyDescent="0.35">
      <c r="B142" s="1" t="s">
        <v>302</v>
      </c>
      <c r="C142" s="1" t="s">
        <v>303</v>
      </c>
      <c r="D142" s="3"/>
      <c r="E142" s="4">
        <f t="shared" si="15"/>
        <v>0</v>
      </c>
      <c r="F142" s="1">
        <v>0</v>
      </c>
      <c r="G142" s="35">
        <f t="shared" si="17"/>
        <v>0</v>
      </c>
      <c r="H142" s="4">
        <f t="shared" si="16"/>
        <v>0</v>
      </c>
      <c r="I142" s="3">
        <f>F142*'Données Refashion France'!$R$12</f>
        <v>0</v>
      </c>
      <c r="J142" s="3">
        <f>G142*'Données Refashion France'!$R$12</f>
        <v>0</v>
      </c>
      <c r="K142" s="3" t="e">
        <f t="shared" si="18"/>
        <v>#DIV/0!</v>
      </c>
      <c r="L142" s="3">
        <f>$J142*'Données Refashion France'!$K$12</f>
        <v>0</v>
      </c>
      <c r="M142" s="3">
        <f>$J142*'Données Refashion France'!$K$13</f>
        <v>0</v>
      </c>
      <c r="N142" s="3">
        <f>$J142*'Données Refashion France'!$K$14</f>
        <v>0</v>
      </c>
      <c r="O142" s="3">
        <f>$J142*'Données Refashion France'!$K$15</f>
        <v>0</v>
      </c>
      <c r="P142" s="3">
        <f>$J142*'Données Refashion France'!$K$16</f>
        <v>0</v>
      </c>
      <c r="Q142" s="3">
        <f>$J142*'Données Refashion France'!$K$17</f>
        <v>0</v>
      </c>
      <c r="R142" s="3">
        <f>$J142*'Données Refashion France'!$K$18</f>
        <v>0</v>
      </c>
      <c r="S142" s="3">
        <f>$J142*'Données Refashion France'!$K$19</f>
        <v>0</v>
      </c>
      <c r="T142" s="3">
        <f>$J142*'Données Refashion France'!$K$20</f>
        <v>0</v>
      </c>
      <c r="U142" s="3">
        <f>$J142*'Données Refashion France'!$K$21</f>
        <v>0</v>
      </c>
      <c r="V142" s="3">
        <f>$J142*'Données Refashion France'!$K$22</f>
        <v>0</v>
      </c>
      <c r="W142" s="3">
        <f>$J142*'Données Refashion France'!$K$23</f>
        <v>0</v>
      </c>
      <c r="X142" s="3">
        <f>$J142*'Données Refashion France'!$K$24</f>
        <v>0</v>
      </c>
      <c r="Y142" s="3">
        <f>$J142*('Données Refashion France'!$K$25 + 'Données Refashion France'!$K$26)</f>
        <v>0</v>
      </c>
      <c r="Z142" s="3">
        <f t="shared" si="19"/>
        <v>0</v>
      </c>
      <c r="AA142" s="3">
        <f t="shared" si="20"/>
        <v>0</v>
      </c>
      <c r="AB142" s="3">
        <f t="shared" si="21"/>
        <v>0</v>
      </c>
    </row>
    <row r="143" spans="2:28" x14ac:dyDescent="0.35">
      <c r="B143" s="1" t="s">
        <v>304</v>
      </c>
      <c r="C143" s="1" t="s">
        <v>305</v>
      </c>
      <c r="D143" s="3"/>
      <c r="E143" s="4">
        <f t="shared" si="15"/>
        <v>0</v>
      </c>
      <c r="F143" s="1">
        <v>0</v>
      </c>
      <c r="G143" s="35">
        <f t="shared" si="17"/>
        <v>0</v>
      </c>
      <c r="H143" s="4">
        <f t="shared" si="16"/>
        <v>0</v>
      </c>
      <c r="I143" s="3">
        <f>F143*'Données Refashion France'!$R$12</f>
        <v>0</v>
      </c>
      <c r="J143" s="3">
        <f>G143*'Données Refashion France'!$R$12</f>
        <v>0</v>
      </c>
      <c r="K143" s="3" t="e">
        <f t="shared" si="18"/>
        <v>#DIV/0!</v>
      </c>
      <c r="L143" s="3">
        <f>$J143*'Données Refashion France'!$K$12</f>
        <v>0</v>
      </c>
      <c r="M143" s="3">
        <f>$J143*'Données Refashion France'!$K$13</f>
        <v>0</v>
      </c>
      <c r="N143" s="3">
        <f>$J143*'Données Refashion France'!$K$14</f>
        <v>0</v>
      </c>
      <c r="O143" s="3">
        <f>$J143*'Données Refashion France'!$K$15</f>
        <v>0</v>
      </c>
      <c r="P143" s="3">
        <f>$J143*'Données Refashion France'!$K$16</f>
        <v>0</v>
      </c>
      <c r="Q143" s="3">
        <f>$J143*'Données Refashion France'!$K$17</f>
        <v>0</v>
      </c>
      <c r="R143" s="3">
        <f>$J143*'Données Refashion France'!$K$18</f>
        <v>0</v>
      </c>
      <c r="S143" s="3">
        <f>$J143*'Données Refashion France'!$K$19</f>
        <v>0</v>
      </c>
      <c r="T143" s="3">
        <f>$J143*'Données Refashion France'!$K$20</f>
        <v>0</v>
      </c>
      <c r="U143" s="3">
        <f>$J143*'Données Refashion France'!$K$21</f>
        <v>0</v>
      </c>
      <c r="V143" s="3">
        <f>$J143*'Données Refashion France'!$K$22</f>
        <v>0</v>
      </c>
      <c r="W143" s="3">
        <f>$J143*'Données Refashion France'!$K$23</f>
        <v>0</v>
      </c>
      <c r="X143" s="3">
        <f>$J143*'Données Refashion France'!$K$24</f>
        <v>0</v>
      </c>
      <c r="Y143" s="3">
        <f>$J143*('Données Refashion France'!$K$25 + 'Données Refashion France'!$K$26)</f>
        <v>0</v>
      </c>
      <c r="Z143" s="3">
        <f t="shared" si="19"/>
        <v>0</v>
      </c>
      <c r="AA143" s="3">
        <f t="shared" si="20"/>
        <v>0</v>
      </c>
      <c r="AB143" s="3">
        <f t="shared" si="21"/>
        <v>0</v>
      </c>
    </row>
    <row r="144" spans="2:28" x14ac:dyDescent="0.35">
      <c r="B144" s="1" t="s">
        <v>306</v>
      </c>
      <c r="C144" s="1" t="s">
        <v>307</v>
      </c>
      <c r="D144" s="3"/>
      <c r="E144" s="4">
        <f t="shared" si="15"/>
        <v>0</v>
      </c>
      <c r="F144" s="1">
        <v>0</v>
      </c>
      <c r="G144" s="35">
        <f t="shared" si="17"/>
        <v>0</v>
      </c>
      <c r="H144" s="4">
        <f t="shared" si="16"/>
        <v>0</v>
      </c>
      <c r="I144" s="3">
        <f>F144*'Données Refashion France'!$R$12</f>
        <v>0</v>
      </c>
      <c r="J144" s="3">
        <f>G144*'Données Refashion France'!$R$12</f>
        <v>0</v>
      </c>
      <c r="K144" s="3" t="e">
        <f t="shared" si="18"/>
        <v>#DIV/0!</v>
      </c>
      <c r="L144" s="3">
        <f>$J144*'Données Refashion France'!$K$12</f>
        <v>0</v>
      </c>
      <c r="M144" s="3">
        <f>$J144*'Données Refashion France'!$K$13</f>
        <v>0</v>
      </c>
      <c r="N144" s="3">
        <f>$J144*'Données Refashion France'!$K$14</f>
        <v>0</v>
      </c>
      <c r="O144" s="3">
        <f>$J144*'Données Refashion France'!$K$15</f>
        <v>0</v>
      </c>
      <c r="P144" s="3">
        <f>$J144*'Données Refashion France'!$K$16</f>
        <v>0</v>
      </c>
      <c r="Q144" s="3">
        <f>$J144*'Données Refashion France'!$K$17</f>
        <v>0</v>
      </c>
      <c r="R144" s="3">
        <f>$J144*'Données Refashion France'!$K$18</f>
        <v>0</v>
      </c>
      <c r="S144" s="3">
        <f>$J144*'Données Refashion France'!$K$19</f>
        <v>0</v>
      </c>
      <c r="T144" s="3">
        <f>$J144*'Données Refashion France'!$K$20</f>
        <v>0</v>
      </c>
      <c r="U144" s="3">
        <f>$J144*'Données Refashion France'!$K$21</f>
        <v>0</v>
      </c>
      <c r="V144" s="3">
        <f>$J144*'Données Refashion France'!$K$22</f>
        <v>0</v>
      </c>
      <c r="W144" s="3">
        <f>$J144*'Données Refashion France'!$K$23</f>
        <v>0</v>
      </c>
      <c r="X144" s="3">
        <f>$J144*'Données Refashion France'!$K$24</f>
        <v>0</v>
      </c>
      <c r="Y144" s="3">
        <f>$J144*('Données Refashion France'!$K$25 + 'Données Refashion France'!$K$26)</f>
        <v>0</v>
      </c>
      <c r="Z144" s="3">
        <f t="shared" si="19"/>
        <v>0</v>
      </c>
      <c r="AA144" s="3">
        <f t="shared" si="20"/>
        <v>0</v>
      </c>
      <c r="AB144" s="3">
        <f t="shared" si="21"/>
        <v>0</v>
      </c>
    </row>
    <row r="145" spans="2:28" x14ac:dyDescent="0.35">
      <c r="B145" s="1" t="s">
        <v>308</v>
      </c>
      <c r="C145" s="1" t="s">
        <v>309</v>
      </c>
      <c r="D145" s="3"/>
      <c r="E145" s="4">
        <f t="shared" si="15"/>
        <v>0</v>
      </c>
      <c r="F145" s="1">
        <v>0</v>
      </c>
      <c r="G145" s="35">
        <f t="shared" si="17"/>
        <v>0</v>
      </c>
      <c r="H145" s="4">
        <f t="shared" si="16"/>
        <v>0</v>
      </c>
      <c r="I145" s="3">
        <f>F145*'Données Refashion France'!$R$12</f>
        <v>0</v>
      </c>
      <c r="J145" s="3">
        <f>G145*'Données Refashion France'!$R$12</f>
        <v>0</v>
      </c>
      <c r="K145" s="3" t="e">
        <f t="shared" si="18"/>
        <v>#DIV/0!</v>
      </c>
      <c r="L145" s="3">
        <f>$J145*'Données Refashion France'!$K$12</f>
        <v>0</v>
      </c>
      <c r="M145" s="3">
        <f>$J145*'Données Refashion France'!$K$13</f>
        <v>0</v>
      </c>
      <c r="N145" s="3">
        <f>$J145*'Données Refashion France'!$K$14</f>
        <v>0</v>
      </c>
      <c r="O145" s="3">
        <f>$J145*'Données Refashion France'!$K$15</f>
        <v>0</v>
      </c>
      <c r="P145" s="3">
        <f>$J145*'Données Refashion France'!$K$16</f>
        <v>0</v>
      </c>
      <c r="Q145" s="3">
        <f>$J145*'Données Refashion France'!$K$17</f>
        <v>0</v>
      </c>
      <c r="R145" s="3">
        <f>$J145*'Données Refashion France'!$K$18</f>
        <v>0</v>
      </c>
      <c r="S145" s="3">
        <f>$J145*'Données Refashion France'!$K$19</f>
        <v>0</v>
      </c>
      <c r="T145" s="3">
        <f>$J145*'Données Refashion France'!$K$20</f>
        <v>0</v>
      </c>
      <c r="U145" s="3">
        <f>$J145*'Données Refashion France'!$K$21</f>
        <v>0</v>
      </c>
      <c r="V145" s="3">
        <f>$J145*'Données Refashion France'!$K$22</f>
        <v>0</v>
      </c>
      <c r="W145" s="3">
        <f>$J145*'Données Refashion France'!$K$23</f>
        <v>0</v>
      </c>
      <c r="X145" s="3">
        <f>$J145*'Données Refashion France'!$K$24</f>
        <v>0</v>
      </c>
      <c r="Y145" s="3">
        <f>$J145*('Données Refashion France'!$K$25 + 'Données Refashion France'!$K$26)</f>
        <v>0</v>
      </c>
      <c r="Z145" s="3">
        <f t="shared" si="19"/>
        <v>0</v>
      </c>
      <c r="AA145" s="3">
        <f t="shared" si="20"/>
        <v>0</v>
      </c>
      <c r="AB145" s="3">
        <f t="shared" si="21"/>
        <v>0</v>
      </c>
    </row>
    <row r="146" spans="2:28" x14ac:dyDescent="0.35">
      <c r="B146" s="1" t="s">
        <v>310</v>
      </c>
      <c r="C146" s="1" t="s">
        <v>311</v>
      </c>
      <c r="D146" s="3"/>
      <c r="E146" s="4">
        <f t="shared" si="15"/>
        <v>0</v>
      </c>
      <c r="F146" s="1">
        <v>0</v>
      </c>
      <c r="G146" s="35">
        <f t="shared" si="17"/>
        <v>0</v>
      </c>
      <c r="H146" s="4">
        <f t="shared" si="16"/>
        <v>0</v>
      </c>
      <c r="I146" s="3">
        <f>F146*'Données Refashion France'!$R$12</f>
        <v>0</v>
      </c>
      <c r="J146" s="3">
        <f>G146*'Données Refashion France'!$R$12</f>
        <v>0</v>
      </c>
      <c r="K146" s="3" t="e">
        <f t="shared" si="18"/>
        <v>#DIV/0!</v>
      </c>
      <c r="L146" s="3">
        <f>$J146*'Données Refashion France'!$K$12</f>
        <v>0</v>
      </c>
      <c r="M146" s="3">
        <f>$J146*'Données Refashion France'!$K$13</f>
        <v>0</v>
      </c>
      <c r="N146" s="3">
        <f>$J146*'Données Refashion France'!$K$14</f>
        <v>0</v>
      </c>
      <c r="O146" s="3">
        <f>$J146*'Données Refashion France'!$K$15</f>
        <v>0</v>
      </c>
      <c r="P146" s="3">
        <f>$J146*'Données Refashion France'!$K$16</f>
        <v>0</v>
      </c>
      <c r="Q146" s="3">
        <f>$J146*'Données Refashion France'!$K$17</f>
        <v>0</v>
      </c>
      <c r="R146" s="3">
        <f>$J146*'Données Refashion France'!$K$18</f>
        <v>0</v>
      </c>
      <c r="S146" s="3">
        <f>$J146*'Données Refashion France'!$K$19</f>
        <v>0</v>
      </c>
      <c r="T146" s="3">
        <f>$J146*'Données Refashion France'!$K$20</f>
        <v>0</v>
      </c>
      <c r="U146" s="3">
        <f>$J146*'Données Refashion France'!$K$21</f>
        <v>0</v>
      </c>
      <c r="V146" s="3">
        <f>$J146*'Données Refashion France'!$K$22</f>
        <v>0</v>
      </c>
      <c r="W146" s="3">
        <f>$J146*'Données Refashion France'!$K$23</f>
        <v>0</v>
      </c>
      <c r="X146" s="3">
        <f>$J146*'Données Refashion France'!$K$24</f>
        <v>0</v>
      </c>
      <c r="Y146" s="3">
        <f>$J146*('Données Refashion France'!$K$25 + 'Données Refashion France'!$K$26)</f>
        <v>0</v>
      </c>
      <c r="Z146" s="3">
        <f t="shared" si="19"/>
        <v>0</v>
      </c>
      <c r="AA146" s="3">
        <f t="shared" si="20"/>
        <v>0</v>
      </c>
      <c r="AB146" s="3">
        <f t="shared" si="21"/>
        <v>0</v>
      </c>
    </row>
    <row r="147" spans="2:28" x14ac:dyDescent="0.35">
      <c r="B147" s="1" t="s">
        <v>312</v>
      </c>
      <c r="C147" s="1" t="s">
        <v>313</v>
      </c>
      <c r="D147" s="3"/>
      <c r="E147" s="4">
        <f t="shared" si="15"/>
        <v>0</v>
      </c>
      <c r="F147" s="1">
        <v>0</v>
      </c>
      <c r="G147" s="35">
        <f t="shared" si="17"/>
        <v>0</v>
      </c>
      <c r="H147" s="4">
        <f t="shared" si="16"/>
        <v>0</v>
      </c>
      <c r="I147" s="3">
        <f>F147*'Données Refashion France'!$R$12</f>
        <v>0</v>
      </c>
      <c r="J147" s="3">
        <f>G147*'Données Refashion France'!$R$12</f>
        <v>0</v>
      </c>
      <c r="K147" s="3" t="e">
        <f t="shared" si="18"/>
        <v>#DIV/0!</v>
      </c>
      <c r="L147" s="3">
        <f>$J147*'Données Refashion France'!$K$12</f>
        <v>0</v>
      </c>
      <c r="M147" s="3">
        <f>$J147*'Données Refashion France'!$K$13</f>
        <v>0</v>
      </c>
      <c r="N147" s="3">
        <f>$J147*'Données Refashion France'!$K$14</f>
        <v>0</v>
      </c>
      <c r="O147" s="3">
        <f>$J147*'Données Refashion France'!$K$15</f>
        <v>0</v>
      </c>
      <c r="P147" s="3">
        <f>$J147*'Données Refashion France'!$K$16</f>
        <v>0</v>
      </c>
      <c r="Q147" s="3">
        <f>$J147*'Données Refashion France'!$K$17</f>
        <v>0</v>
      </c>
      <c r="R147" s="3">
        <f>$J147*'Données Refashion France'!$K$18</f>
        <v>0</v>
      </c>
      <c r="S147" s="3">
        <f>$J147*'Données Refashion France'!$K$19</f>
        <v>0</v>
      </c>
      <c r="T147" s="3">
        <f>$J147*'Données Refashion France'!$K$20</f>
        <v>0</v>
      </c>
      <c r="U147" s="3">
        <f>$J147*'Données Refashion France'!$K$21</f>
        <v>0</v>
      </c>
      <c r="V147" s="3">
        <f>$J147*'Données Refashion France'!$K$22</f>
        <v>0</v>
      </c>
      <c r="W147" s="3">
        <f>$J147*'Données Refashion France'!$K$23</f>
        <v>0</v>
      </c>
      <c r="X147" s="3">
        <f>$J147*'Données Refashion France'!$K$24</f>
        <v>0</v>
      </c>
      <c r="Y147" s="3">
        <f>$J147*('Données Refashion France'!$K$25 + 'Données Refashion France'!$K$26)</f>
        <v>0</v>
      </c>
      <c r="Z147" s="3">
        <f t="shared" si="19"/>
        <v>0</v>
      </c>
      <c r="AA147" s="3">
        <f t="shared" si="20"/>
        <v>0</v>
      </c>
      <c r="AB147" s="3">
        <f t="shared" si="21"/>
        <v>0</v>
      </c>
    </row>
    <row r="148" spans="2:28" x14ac:dyDescent="0.35">
      <c r="B148" s="1" t="s">
        <v>314</v>
      </c>
      <c r="C148" s="1" t="s">
        <v>315</v>
      </c>
      <c r="D148" s="3"/>
      <c r="E148" s="4">
        <f t="shared" si="15"/>
        <v>0</v>
      </c>
      <c r="F148" s="1">
        <v>0</v>
      </c>
      <c r="G148" s="35">
        <f t="shared" si="17"/>
        <v>0</v>
      </c>
      <c r="H148" s="4">
        <f t="shared" si="16"/>
        <v>0</v>
      </c>
      <c r="I148" s="3">
        <f>F148*'Données Refashion France'!$R$12</f>
        <v>0</v>
      </c>
      <c r="J148" s="3">
        <f>G148*'Données Refashion France'!$R$12</f>
        <v>0</v>
      </c>
      <c r="K148" s="3" t="e">
        <f t="shared" si="18"/>
        <v>#DIV/0!</v>
      </c>
      <c r="L148" s="3">
        <f>$J148*'Données Refashion France'!$K$12</f>
        <v>0</v>
      </c>
      <c r="M148" s="3">
        <f>$J148*'Données Refashion France'!$K$13</f>
        <v>0</v>
      </c>
      <c r="N148" s="3">
        <f>$J148*'Données Refashion France'!$K$14</f>
        <v>0</v>
      </c>
      <c r="O148" s="3">
        <f>$J148*'Données Refashion France'!$K$15</f>
        <v>0</v>
      </c>
      <c r="P148" s="3">
        <f>$J148*'Données Refashion France'!$K$16</f>
        <v>0</v>
      </c>
      <c r="Q148" s="3">
        <f>$J148*'Données Refashion France'!$K$17</f>
        <v>0</v>
      </c>
      <c r="R148" s="3">
        <f>$J148*'Données Refashion France'!$K$18</f>
        <v>0</v>
      </c>
      <c r="S148" s="3">
        <f>$J148*'Données Refashion France'!$K$19</f>
        <v>0</v>
      </c>
      <c r="T148" s="3">
        <f>$J148*'Données Refashion France'!$K$20</f>
        <v>0</v>
      </c>
      <c r="U148" s="3">
        <f>$J148*'Données Refashion France'!$K$21</f>
        <v>0</v>
      </c>
      <c r="V148" s="3">
        <f>$J148*'Données Refashion France'!$K$22</f>
        <v>0</v>
      </c>
      <c r="W148" s="3">
        <f>$J148*'Données Refashion France'!$K$23</f>
        <v>0</v>
      </c>
      <c r="X148" s="3">
        <f>$J148*'Données Refashion France'!$K$24</f>
        <v>0</v>
      </c>
      <c r="Y148" s="3">
        <f>$J148*('Données Refashion France'!$K$25 + 'Données Refashion France'!$K$26)</f>
        <v>0</v>
      </c>
      <c r="Z148" s="3">
        <f t="shared" si="19"/>
        <v>0</v>
      </c>
      <c r="AA148" s="3">
        <f t="shared" si="20"/>
        <v>0</v>
      </c>
      <c r="AB148" s="3">
        <f t="shared" si="21"/>
        <v>0</v>
      </c>
    </row>
    <row r="149" spans="2:28" x14ac:dyDescent="0.35">
      <c r="B149" s="1" t="s">
        <v>316</v>
      </c>
      <c r="C149" s="1" t="s">
        <v>317</v>
      </c>
      <c r="D149" s="3"/>
      <c r="E149" s="4">
        <f t="shared" si="15"/>
        <v>0</v>
      </c>
      <c r="F149" s="1">
        <v>0</v>
      </c>
      <c r="G149" s="35">
        <f t="shared" si="17"/>
        <v>0</v>
      </c>
      <c r="H149" s="4">
        <f t="shared" si="16"/>
        <v>0</v>
      </c>
      <c r="I149" s="3">
        <f>F149*'Données Refashion France'!$R$12</f>
        <v>0</v>
      </c>
      <c r="J149" s="3">
        <f>G149*'Données Refashion France'!$R$12</f>
        <v>0</v>
      </c>
      <c r="K149" s="3" t="e">
        <f t="shared" si="18"/>
        <v>#DIV/0!</v>
      </c>
      <c r="L149" s="3">
        <f>$J149*'Données Refashion France'!$K$12</f>
        <v>0</v>
      </c>
      <c r="M149" s="3">
        <f>$J149*'Données Refashion France'!$K$13</f>
        <v>0</v>
      </c>
      <c r="N149" s="3">
        <f>$J149*'Données Refashion France'!$K$14</f>
        <v>0</v>
      </c>
      <c r="O149" s="3">
        <f>$J149*'Données Refashion France'!$K$15</f>
        <v>0</v>
      </c>
      <c r="P149" s="3">
        <f>$J149*'Données Refashion France'!$K$16</f>
        <v>0</v>
      </c>
      <c r="Q149" s="3">
        <f>$J149*'Données Refashion France'!$K$17</f>
        <v>0</v>
      </c>
      <c r="R149" s="3">
        <f>$J149*'Données Refashion France'!$K$18</f>
        <v>0</v>
      </c>
      <c r="S149" s="3">
        <f>$J149*'Données Refashion France'!$K$19</f>
        <v>0</v>
      </c>
      <c r="T149" s="3">
        <f>$J149*'Données Refashion France'!$K$20</f>
        <v>0</v>
      </c>
      <c r="U149" s="3">
        <f>$J149*'Données Refashion France'!$K$21</f>
        <v>0</v>
      </c>
      <c r="V149" s="3">
        <f>$J149*'Données Refashion France'!$K$22</f>
        <v>0</v>
      </c>
      <c r="W149" s="3">
        <f>$J149*'Données Refashion France'!$K$23</f>
        <v>0</v>
      </c>
      <c r="X149" s="3">
        <f>$J149*'Données Refashion France'!$K$24</f>
        <v>0</v>
      </c>
      <c r="Y149" s="3">
        <f>$J149*('Données Refashion France'!$K$25 + 'Données Refashion France'!$K$26)</f>
        <v>0</v>
      </c>
      <c r="Z149" s="3">
        <f t="shared" si="19"/>
        <v>0</v>
      </c>
      <c r="AA149" s="3">
        <f t="shared" si="20"/>
        <v>0</v>
      </c>
      <c r="AB149" s="3">
        <f t="shared" si="21"/>
        <v>0</v>
      </c>
    </row>
    <row r="150" spans="2:28" x14ac:dyDescent="0.35">
      <c r="B150" s="1" t="s">
        <v>318</v>
      </c>
      <c r="C150" s="1" t="s">
        <v>319</v>
      </c>
      <c r="D150" s="3"/>
      <c r="E150" s="4">
        <f t="shared" si="15"/>
        <v>0</v>
      </c>
      <c r="F150" s="1">
        <v>0</v>
      </c>
      <c r="G150" s="35">
        <f t="shared" si="17"/>
        <v>0</v>
      </c>
      <c r="H150" s="4">
        <f t="shared" si="16"/>
        <v>0</v>
      </c>
      <c r="I150" s="3">
        <f>F150*'Données Refashion France'!$R$12</f>
        <v>0</v>
      </c>
      <c r="J150" s="3">
        <f>G150*'Données Refashion France'!$R$12</f>
        <v>0</v>
      </c>
      <c r="K150" s="3" t="e">
        <f t="shared" si="18"/>
        <v>#DIV/0!</v>
      </c>
      <c r="L150" s="3">
        <f>$J150*'Données Refashion France'!$K$12</f>
        <v>0</v>
      </c>
      <c r="M150" s="3">
        <f>$J150*'Données Refashion France'!$K$13</f>
        <v>0</v>
      </c>
      <c r="N150" s="3">
        <f>$J150*'Données Refashion France'!$K$14</f>
        <v>0</v>
      </c>
      <c r="O150" s="3">
        <f>$J150*'Données Refashion France'!$K$15</f>
        <v>0</v>
      </c>
      <c r="P150" s="3">
        <f>$J150*'Données Refashion France'!$K$16</f>
        <v>0</v>
      </c>
      <c r="Q150" s="3">
        <f>$J150*'Données Refashion France'!$K$17</f>
        <v>0</v>
      </c>
      <c r="R150" s="3">
        <f>$J150*'Données Refashion France'!$K$18</f>
        <v>0</v>
      </c>
      <c r="S150" s="3">
        <f>$J150*'Données Refashion France'!$K$19</f>
        <v>0</v>
      </c>
      <c r="T150" s="3">
        <f>$J150*'Données Refashion France'!$K$20</f>
        <v>0</v>
      </c>
      <c r="U150" s="3">
        <f>$J150*'Données Refashion France'!$K$21</f>
        <v>0</v>
      </c>
      <c r="V150" s="3">
        <f>$J150*'Données Refashion France'!$K$22</f>
        <v>0</v>
      </c>
      <c r="W150" s="3">
        <f>$J150*'Données Refashion France'!$K$23</f>
        <v>0</v>
      </c>
      <c r="X150" s="3">
        <f>$J150*'Données Refashion France'!$K$24</f>
        <v>0</v>
      </c>
      <c r="Y150" s="3">
        <f>$J150*('Données Refashion France'!$K$25 + 'Données Refashion France'!$K$26)</f>
        <v>0</v>
      </c>
      <c r="Z150" s="3">
        <f t="shared" si="19"/>
        <v>0</v>
      </c>
      <c r="AA150" s="3">
        <f t="shared" si="20"/>
        <v>0</v>
      </c>
      <c r="AB150" s="3">
        <f t="shared" si="21"/>
        <v>0</v>
      </c>
    </row>
    <row r="151" spans="2:28" x14ac:dyDescent="0.35">
      <c r="B151" s="1" t="s">
        <v>320</v>
      </c>
      <c r="C151" s="1" t="s">
        <v>321</v>
      </c>
      <c r="D151" s="3"/>
      <c r="E151" s="4">
        <f t="shared" si="15"/>
        <v>0</v>
      </c>
      <c r="F151" s="1">
        <v>0</v>
      </c>
      <c r="G151" s="35">
        <f t="shared" si="17"/>
        <v>0</v>
      </c>
      <c r="H151" s="4">
        <f t="shared" si="16"/>
        <v>0</v>
      </c>
      <c r="I151" s="3">
        <f>F151*'Données Refashion France'!$R$12</f>
        <v>0</v>
      </c>
      <c r="J151" s="3">
        <f>G151*'Données Refashion France'!$R$12</f>
        <v>0</v>
      </c>
      <c r="K151" s="3" t="e">
        <f t="shared" si="18"/>
        <v>#DIV/0!</v>
      </c>
      <c r="L151" s="3">
        <f>$J151*'Données Refashion France'!$K$12</f>
        <v>0</v>
      </c>
      <c r="M151" s="3">
        <f>$J151*'Données Refashion France'!$K$13</f>
        <v>0</v>
      </c>
      <c r="N151" s="3">
        <f>$J151*'Données Refashion France'!$K$14</f>
        <v>0</v>
      </c>
      <c r="O151" s="3">
        <f>$J151*'Données Refashion France'!$K$15</f>
        <v>0</v>
      </c>
      <c r="P151" s="3">
        <f>$J151*'Données Refashion France'!$K$16</f>
        <v>0</v>
      </c>
      <c r="Q151" s="3">
        <f>$J151*'Données Refashion France'!$K$17</f>
        <v>0</v>
      </c>
      <c r="R151" s="3">
        <f>$J151*'Données Refashion France'!$K$18</f>
        <v>0</v>
      </c>
      <c r="S151" s="3">
        <f>$J151*'Données Refashion France'!$K$19</f>
        <v>0</v>
      </c>
      <c r="T151" s="3">
        <f>$J151*'Données Refashion France'!$K$20</f>
        <v>0</v>
      </c>
      <c r="U151" s="3">
        <f>$J151*'Données Refashion France'!$K$21</f>
        <v>0</v>
      </c>
      <c r="V151" s="3">
        <f>$J151*'Données Refashion France'!$K$22</f>
        <v>0</v>
      </c>
      <c r="W151" s="3">
        <f>$J151*'Données Refashion France'!$K$23</f>
        <v>0</v>
      </c>
      <c r="X151" s="3">
        <f>$J151*'Données Refashion France'!$K$24</f>
        <v>0</v>
      </c>
      <c r="Y151" s="3">
        <f>$J151*('Données Refashion France'!$K$25 + 'Données Refashion France'!$K$26)</f>
        <v>0</v>
      </c>
      <c r="Z151" s="3">
        <f t="shared" si="19"/>
        <v>0</v>
      </c>
      <c r="AA151" s="3">
        <f t="shared" si="20"/>
        <v>0</v>
      </c>
      <c r="AB151" s="3">
        <f t="shared" si="21"/>
        <v>0</v>
      </c>
    </row>
    <row r="152" spans="2:28" x14ac:dyDescent="0.35">
      <c r="B152" s="1" t="s">
        <v>322</v>
      </c>
      <c r="C152" s="1" t="s">
        <v>323</v>
      </c>
      <c r="D152" s="3"/>
      <c r="E152" s="4">
        <f t="shared" si="15"/>
        <v>0</v>
      </c>
      <c r="F152" s="1">
        <v>0</v>
      </c>
      <c r="G152" s="35">
        <f t="shared" si="17"/>
        <v>0</v>
      </c>
      <c r="H152" s="4">
        <f t="shared" si="16"/>
        <v>0</v>
      </c>
      <c r="I152" s="3">
        <f>F152*'Données Refashion France'!$R$12</f>
        <v>0</v>
      </c>
      <c r="J152" s="3">
        <f>G152*'Données Refashion France'!$R$12</f>
        <v>0</v>
      </c>
      <c r="K152" s="3" t="e">
        <f t="shared" si="18"/>
        <v>#DIV/0!</v>
      </c>
      <c r="L152" s="3">
        <f>$J152*'Données Refashion France'!$K$12</f>
        <v>0</v>
      </c>
      <c r="M152" s="3">
        <f>$J152*'Données Refashion France'!$K$13</f>
        <v>0</v>
      </c>
      <c r="N152" s="3">
        <f>$J152*'Données Refashion France'!$K$14</f>
        <v>0</v>
      </c>
      <c r="O152" s="3">
        <f>$J152*'Données Refashion France'!$K$15</f>
        <v>0</v>
      </c>
      <c r="P152" s="3">
        <f>$J152*'Données Refashion France'!$K$16</f>
        <v>0</v>
      </c>
      <c r="Q152" s="3">
        <f>$J152*'Données Refashion France'!$K$17</f>
        <v>0</v>
      </c>
      <c r="R152" s="3">
        <f>$J152*'Données Refashion France'!$K$18</f>
        <v>0</v>
      </c>
      <c r="S152" s="3">
        <f>$J152*'Données Refashion France'!$K$19</f>
        <v>0</v>
      </c>
      <c r="T152" s="3">
        <f>$J152*'Données Refashion France'!$K$20</f>
        <v>0</v>
      </c>
      <c r="U152" s="3">
        <f>$J152*'Données Refashion France'!$K$21</f>
        <v>0</v>
      </c>
      <c r="V152" s="3">
        <f>$J152*'Données Refashion France'!$K$22</f>
        <v>0</v>
      </c>
      <c r="W152" s="3">
        <f>$J152*'Données Refashion France'!$K$23</f>
        <v>0</v>
      </c>
      <c r="X152" s="3">
        <f>$J152*'Données Refashion France'!$K$24</f>
        <v>0</v>
      </c>
      <c r="Y152" s="3">
        <f>$J152*('Données Refashion France'!$K$25 + 'Données Refashion France'!$K$26)</f>
        <v>0</v>
      </c>
      <c r="Z152" s="3">
        <f t="shared" si="19"/>
        <v>0</v>
      </c>
      <c r="AA152" s="3">
        <f t="shared" si="20"/>
        <v>0</v>
      </c>
      <c r="AB152" s="3">
        <f t="shared" si="21"/>
        <v>0</v>
      </c>
    </row>
    <row r="153" spans="2:28" x14ac:dyDescent="0.35">
      <c r="B153" s="1" t="s">
        <v>324</v>
      </c>
      <c r="C153" s="1" t="s">
        <v>325</v>
      </c>
      <c r="D153" s="3"/>
      <c r="E153" s="4">
        <f t="shared" si="15"/>
        <v>0</v>
      </c>
      <c r="F153" s="1">
        <v>0</v>
      </c>
      <c r="G153" s="35">
        <f t="shared" si="17"/>
        <v>0</v>
      </c>
      <c r="H153" s="4">
        <f t="shared" si="16"/>
        <v>0</v>
      </c>
      <c r="I153" s="3">
        <f>F153*'Données Refashion France'!$R$12</f>
        <v>0</v>
      </c>
      <c r="J153" s="3">
        <f>G153*'Données Refashion France'!$R$12</f>
        <v>0</v>
      </c>
      <c r="K153" s="3" t="e">
        <f t="shared" si="18"/>
        <v>#DIV/0!</v>
      </c>
      <c r="L153" s="3">
        <f>$J153*'Données Refashion France'!$K$12</f>
        <v>0</v>
      </c>
      <c r="M153" s="3">
        <f>$J153*'Données Refashion France'!$K$13</f>
        <v>0</v>
      </c>
      <c r="N153" s="3">
        <f>$J153*'Données Refashion France'!$K$14</f>
        <v>0</v>
      </c>
      <c r="O153" s="3">
        <f>$J153*'Données Refashion France'!$K$15</f>
        <v>0</v>
      </c>
      <c r="P153" s="3">
        <f>$J153*'Données Refashion France'!$K$16</f>
        <v>0</v>
      </c>
      <c r="Q153" s="3">
        <f>$J153*'Données Refashion France'!$K$17</f>
        <v>0</v>
      </c>
      <c r="R153" s="3">
        <f>$J153*'Données Refashion France'!$K$18</f>
        <v>0</v>
      </c>
      <c r="S153" s="3">
        <f>$J153*'Données Refashion France'!$K$19</f>
        <v>0</v>
      </c>
      <c r="T153" s="3">
        <f>$J153*'Données Refashion France'!$K$20</f>
        <v>0</v>
      </c>
      <c r="U153" s="3">
        <f>$J153*'Données Refashion France'!$K$21</f>
        <v>0</v>
      </c>
      <c r="V153" s="3">
        <f>$J153*'Données Refashion France'!$K$22</f>
        <v>0</v>
      </c>
      <c r="W153" s="3">
        <f>$J153*'Données Refashion France'!$K$23</f>
        <v>0</v>
      </c>
      <c r="X153" s="3">
        <f>$J153*'Données Refashion France'!$K$24</f>
        <v>0</v>
      </c>
      <c r="Y153" s="3">
        <f>$J153*('Données Refashion France'!$K$25 + 'Données Refashion France'!$K$26)</f>
        <v>0</v>
      </c>
      <c r="Z153" s="3">
        <f t="shared" si="19"/>
        <v>0</v>
      </c>
      <c r="AA153" s="3">
        <f t="shared" si="20"/>
        <v>0</v>
      </c>
      <c r="AB153" s="3">
        <f t="shared" si="21"/>
        <v>0</v>
      </c>
    </row>
    <row r="154" spans="2:28" x14ac:dyDescent="0.35">
      <c r="B154" s="1" t="s">
        <v>326</v>
      </c>
      <c r="C154" s="1" t="s">
        <v>327</v>
      </c>
      <c r="D154" s="3"/>
      <c r="E154" s="4">
        <f t="shared" si="15"/>
        <v>0</v>
      </c>
      <c r="F154" s="1">
        <v>0</v>
      </c>
      <c r="G154" s="35">
        <f t="shared" si="17"/>
        <v>0</v>
      </c>
      <c r="H154" s="4">
        <f t="shared" si="16"/>
        <v>0</v>
      </c>
      <c r="I154" s="3">
        <f>F154*'Données Refashion France'!$R$12</f>
        <v>0</v>
      </c>
      <c r="J154" s="3">
        <f>G154*'Données Refashion France'!$R$12</f>
        <v>0</v>
      </c>
      <c r="K154" s="3" t="e">
        <f t="shared" si="18"/>
        <v>#DIV/0!</v>
      </c>
      <c r="L154" s="3">
        <f>$J154*'Données Refashion France'!$K$12</f>
        <v>0</v>
      </c>
      <c r="M154" s="3">
        <f>$J154*'Données Refashion France'!$K$13</f>
        <v>0</v>
      </c>
      <c r="N154" s="3">
        <f>$J154*'Données Refashion France'!$K$14</f>
        <v>0</v>
      </c>
      <c r="O154" s="3">
        <f>$J154*'Données Refashion France'!$K$15</f>
        <v>0</v>
      </c>
      <c r="P154" s="3">
        <f>$J154*'Données Refashion France'!$K$16</f>
        <v>0</v>
      </c>
      <c r="Q154" s="3">
        <f>$J154*'Données Refashion France'!$K$17</f>
        <v>0</v>
      </c>
      <c r="R154" s="3">
        <f>$J154*'Données Refashion France'!$K$18</f>
        <v>0</v>
      </c>
      <c r="S154" s="3">
        <f>$J154*'Données Refashion France'!$K$19</f>
        <v>0</v>
      </c>
      <c r="T154" s="3">
        <f>$J154*'Données Refashion France'!$K$20</f>
        <v>0</v>
      </c>
      <c r="U154" s="3">
        <f>$J154*'Données Refashion France'!$K$21</f>
        <v>0</v>
      </c>
      <c r="V154" s="3">
        <f>$J154*'Données Refashion France'!$K$22</f>
        <v>0</v>
      </c>
      <c r="W154" s="3">
        <f>$J154*'Données Refashion France'!$K$23</f>
        <v>0</v>
      </c>
      <c r="X154" s="3">
        <f>$J154*'Données Refashion France'!$K$24</f>
        <v>0</v>
      </c>
      <c r="Y154" s="3">
        <f>$J154*('Données Refashion France'!$K$25 + 'Données Refashion France'!$K$26)</f>
        <v>0</v>
      </c>
      <c r="Z154" s="3">
        <f t="shared" si="19"/>
        <v>0</v>
      </c>
      <c r="AA154" s="3">
        <f t="shared" si="20"/>
        <v>0</v>
      </c>
      <c r="AB154" s="3">
        <f t="shared" si="21"/>
        <v>0</v>
      </c>
    </row>
    <row r="155" spans="2:28" x14ac:dyDescent="0.35">
      <c r="B155" s="1" t="s">
        <v>328</v>
      </c>
      <c r="C155" s="1" t="s">
        <v>329</v>
      </c>
      <c r="D155" s="3"/>
      <c r="E155" s="4">
        <f t="shared" si="15"/>
        <v>0</v>
      </c>
      <c r="F155" s="1">
        <v>0</v>
      </c>
      <c r="G155" s="35">
        <f t="shared" si="17"/>
        <v>0</v>
      </c>
      <c r="H155" s="4">
        <f t="shared" si="16"/>
        <v>0</v>
      </c>
      <c r="I155" s="3">
        <f>F155*'Données Refashion France'!$R$12</f>
        <v>0</v>
      </c>
      <c r="J155" s="3">
        <f>G155*'Données Refashion France'!$R$12</f>
        <v>0</v>
      </c>
      <c r="K155" s="3" t="e">
        <f t="shared" si="18"/>
        <v>#DIV/0!</v>
      </c>
      <c r="L155" s="3">
        <f>$J155*'Données Refashion France'!$K$12</f>
        <v>0</v>
      </c>
      <c r="M155" s="3">
        <f>$J155*'Données Refashion France'!$K$13</f>
        <v>0</v>
      </c>
      <c r="N155" s="3">
        <f>$J155*'Données Refashion France'!$K$14</f>
        <v>0</v>
      </c>
      <c r="O155" s="3">
        <f>$J155*'Données Refashion France'!$K$15</f>
        <v>0</v>
      </c>
      <c r="P155" s="3">
        <f>$J155*'Données Refashion France'!$K$16</f>
        <v>0</v>
      </c>
      <c r="Q155" s="3">
        <f>$J155*'Données Refashion France'!$K$17</f>
        <v>0</v>
      </c>
      <c r="R155" s="3">
        <f>$J155*'Données Refashion France'!$K$18</f>
        <v>0</v>
      </c>
      <c r="S155" s="3">
        <f>$J155*'Données Refashion France'!$K$19</f>
        <v>0</v>
      </c>
      <c r="T155" s="3">
        <f>$J155*'Données Refashion France'!$K$20</f>
        <v>0</v>
      </c>
      <c r="U155" s="3">
        <f>$J155*'Données Refashion France'!$K$21</f>
        <v>0</v>
      </c>
      <c r="V155" s="3">
        <f>$J155*'Données Refashion France'!$K$22</f>
        <v>0</v>
      </c>
      <c r="W155" s="3">
        <f>$J155*'Données Refashion France'!$K$23</f>
        <v>0</v>
      </c>
      <c r="X155" s="3">
        <f>$J155*'Données Refashion France'!$K$24</f>
        <v>0</v>
      </c>
      <c r="Y155" s="3">
        <f>$J155*('Données Refashion France'!$K$25 + 'Données Refashion France'!$K$26)</f>
        <v>0</v>
      </c>
      <c r="Z155" s="3">
        <f t="shared" si="19"/>
        <v>0</v>
      </c>
      <c r="AA155" s="3">
        <f t="shared" si="20"/>
        <v>0</v>
      </c>
      <c r="AB155" s="3">
        <f t="shared" si="21"/>
        <v>0</v>
      </c>
    </row>
    <row r="156" spans="2:28" x14ac:dyDescent="0.35">
      <c r="B156" s="1" t="s">
        <v>330</v>
      </c>
      <c r="C156" s="1" t="s">
        <v>331</v>
      </c>
      <c r="D156" s="3"/>
      <c r="E156" s="4">
        <f t="shared" si="15"/>
        <v>0</v>
      </c>
      <c r="F156" s="1">
        <v>0</v>
      </c>
      <c r="G156" s="35">
        <f t="shared" si="17"/>
        <v>0</v>
      </c>
      <c r="H156" s="4">
        <f t="shared" si="16"/>
        <v>0</v>
      </c>
      <c r="I156" s="3">
        <f>F156*'Données Refashion France'!$R$12</f>
        <v>0</v>
      </c>
      <c r="J156" s="3">
        <f>G156*'Données Refashion France'!$R$12</f>
        <v>0</v>
      </c>
      <c r="K156" s="3" t="e">
        <f t="shared" si="18"/>
        <v>#DIV/0!</v>
      </c>
      <c r="L156" s="3">
        <f>$J156*'Données Refashion France'!$K$12</f>
        <v>0</v>
      </c>
      <c r="M156" s="3">
        <f>$J156*'Données Refashion France'!$K$13</f>
        <v>0</v>
      </c>
      <c r="N156" s="3">
        <f>$J156*'Données Refashion France'!$K$14</f>
        <v>0</v>
      </c>
      <c r="O156" s="3">
        <f>$J156*'Données Refashion France'!$K$15</f>
        <v>0</v>
      </c>
      <c r="P156" s="3">
        <f>$J156*'Données Refashion France'!$K$16</f>
        <v>0</v>
      </c>
      <c r="Q156" s="3">
        <f>$J156*'Données Refashion France'!$K$17</f>
        <v>0</v>
      </c>
      <c r="R156" s="3">
        <f>$J156*'Données Refashion France'!$K$18</f>
        <v>0</v>
      </c>
      <c r="S156" s="3">
        <f>$J156*'Données Refashion France'!$K$19</f>
        <v>0</v>
      </c>
      <c r="T156" s="3">
        <f>$J156*'Données Refashion France'!$K$20</f>
        <v>0</v>
      </c>
      <c r="U156" s="3">
        <f>$J156*'Données Refashion France'!$K$21</f>
        <v>0</v>
      </c>
      <c r="V156" s="3">
        <f>$J156*'Données Refashion France'!$K$22</f>
        <v>0</v>
      </c>
      <c r="W156" s="3">
        <f>$J156*'Données Refashion France'!$K$23</f>
        <v>0</v>
      </c>
      <c r="X156" s="3">
        <f>$J156*'Données Refashion France'!$K$24</f>
        <v>0</v>
      </c>
      <c r="Y156" s="3">
        <f>$J156*('Données Refashion France'!$K$25 + 'Données Refashion France'!$K$26)</f>
        <v>0</v>
      </c>
      <c r="Z156" s="3">
        <f t="shared" si="19"/>
        <v>0</v>
      </c>
      <c r="AA156" s="3">
        <f t="shared" si="20"/>
        <v>0</v>
      </c>
      <c r="AB156" s="3">
        <f t="shared" si="21"/>
        <v>0</v>
      </c>
    </row>
    <row r="157" spans="2:28" x14ac:dyDescent="0.35">
      <c r="B157" s="1" t="s">
        <v>332</v>
      </c>
      <c r="C157" s="1" t="s">
        <v>333</v>
      </c>
      <c r="D157" s="3"/>
      <c r="E157" s="4">
        <f t="shared" si="15"/>
        <v>0</v>
      </c>
      <c r="F157" s="1">
        <v>0</v>
      </c>
      <c r="G157" s="35">
        <f t="shared" si="17"/>
        <v>0</v>
      </c>
      <c r="H157" s="4">
        <f t="shared" si="16"/>
        <v>0</v>
      </c>
      <c r="I157" s="3">
        <f>F157*'Données Refashion France'!$R$12</f>
        <v>0</v>
      </c>
      <c r="J157" s="3">
        <f>G157*'Données Refashion France'!$R$12</f>
        <v>0</v>
      </c>
      <c r="K157" s="3" t="e">
        <f t="shared" si="18"/>
        <v>#DIV/0!</v>
      </c>
      <c r="L157" s="3">
        <f>$J157*'Données Refashion France'!$K$12</f>
        <v>0</v>
      </c>
      <c r="M157" s="3">
        <f>$J157*'Données Refashion France'!$K$13</f>
        <v>0</v>
      </c>
      <c r="N157" s="3">
        <f>$J157*'Données Refashion France'!$K$14</f>
        <v>0</v>
      </c>
      <c r="O157" s="3">
        <f>$J157*'Données Refashion France'!$K$15</f>
        <v>0</v>
      </c>
      <c r="P157" s="3">
        <f>$J157*'Données Refashion France'!$K$16</f>
        <v>0</v>
      </c>
      <c r="Q157" s="3">
        <f>$J157*'Données Refashion France'!$K$17</f>
        <v>0</v>
      </c>
      <c r="R157" s="3">
        <f>$J157*'Données Refashion France'!$K$18</f>
        <v>0</v>
      </c>
      <c r="S157" s="3">
        <f>$J157*'Données Refashion France'!$K$19</f>
        <v>0</v>
      </c>
      <c r="T157" s="3">
        <f>$J157*'Données Refashion France'!$K$20</f>
        <v>0</v>
      </c>
      <c r="U157" s="3">
        <f>$J157*'Données Refashion France'!$K$21</f>
        <v>0</v>
      </c>
      <c r="V157" s="3">
        <f>$J157*'Données Refashion France'!$K$22</f>
        <v>0</v>
      </c>
      <c r="W157" s="3">
        <f>$J157*'Données Refashion France'!$K$23</f>
        <v>0</v>
      </c>
      <c r="X157" s="3">
        <f>$J157*'Données Refashion France'!$K$24</f>
        <v>0</v>
      </c>
      <c r="Y157" s="3">
        <f>$J157*('Données Refashion France'!$K$25 + 'Données Refashion France'!$K$26)</f>
        <v>0</v>
      </c>
      <c r="Z157" s="3">
        <f t="shared" si="19"/>
        <v>0</v>
      </c>
      <c r="AA157" s="3">
        <f t="shared" si="20"/>
        <v>0</v>
      </c>
      <c r="AB157" s="3">
        <f t="shared" si="21"/>
        <v>0</v>
      </c>
    </row>
    <row r="158" spans="2:28" x14ac:dyDescent="0.35">
      <c r="B158" s="1" t="s">
        <v>334</v>
      </c>
      <c r="C158" s="1" t="s">
        <v>335</v>
      </c>
      <c r="D158" s="3"/>
      <c r="E158" s="4">
        <f t="shared" si="15"/>
        <v>0</v>
      </c>
      <c r="F158" s="1">
        <v>0</v>
      </c>
      <c r="G158" s="35">
        <f t="shared" si="17"/>
        <v>0</v>
      </c>
      <c r="H158" s="4">
        <f t="shared" si="16"/>
        <v>0</v>
      </c>
      <c r="I158" s="3">
        <f>F158*'Données Refashion France'!$R$12</f>
        <v>0</v>
      </c>
      <c r="J158" s="3">
        <f>G158*'Données Refashion France'!$R$12</f>
        <v>0</v>
      </c>
      <c r="K158" s="3" t="e">
        <f t="shared" si="18"/>
        <v>#DIV/0!</v>
      </c>
      <c r="L158" s="3">
        <f>$J158*'Données Refashion France'!$K$12</f>
        <v>0</v>
      </c>
      <c r="M158" s="3">
        <f>$J158*'Données Refashion France'!$K$13</f>
        <v>0</v>
      </c>
      <c r="N158" s="3">
        <f>$J158*'Données Refashion France'!$K$14</f>
        <v>0</v>
      </c>
      <c r="O158" s="3">
        <f>$J158*'Données Refashion France'!$K$15</f>
        <v>0</v>
      </c>
      <c r="P158" s="3">
        <f>$J158*'Données Refashion France'!$K$16</f>
        <v>0</v>
      </c>
      <c r="Q158" s="3">
        <f>$J158*'Données Refashion France'!$K$17</f>
        <v>0</v>
      </c>
      <c r="R158" s="3">
        <f>$J158*'Données Refashion France'!$K$18</f>
        <v>0</v>
      </c>
      <c r="S158" s="3">
        <f>$J158*'Données Refashion France'!$K$19</f>
        <v>0</v>
      </c>
      <c r="T158" s="3">
        <f>$J158*'Données Refashion France'!$K$20</f>
        <v>0</v>
      </c>
      <c r="U158" s="3">
        <f>$J158*'Données Refashion France'!$K$21</f>
        <v>0</v>
      </c>
      <c r="V158" s="3">
        <f>$J158*'Données Refashion France'!$K$22</f>
        <v>0</v>
      </c>
      <c r="W158" s="3">
        <f>$J158*'Données Refashion France'!$K$23</f>
        <v>0</v>
      </c>
      <c r="X158" s="3">
        <f>$J158*'Données Refashion France'!$K$24</f>
        <v>0</v>
      </c>
      <c r="Y158" s="3">
        <f>$J158*('Données Refashion France'!$K$25 + 'Données Refashion France'!$K$26)</f>
        <v>0</v>
      </c>
      <c r="Z158" s="3">
        <f t="shared" si="19"/>
        <v>0</v>
      </c>
      <c r="AA158" s="3">
        <f t="shared" si="20"/>
        <v>0</v>
      </c>
      <c r="AB158" s="3">
        <f t="shared" si="21"/>
        <v>0</v>
      </c>
    </row>
    <row r="159" spans="2:28" x14ac:dyDescent="0.35">
      <c r="B159" s="1" t="s">
        <v>336</v>
      </c>
      <c r="C159" s="1" t="s">
        <v>337</v>
      </c>
      <c r="D159" s="3"/>
      <c r="E159" s="4">
        <f t="shared" si="15"/>
        <v>0</v>
      </c>
      <c r="F159" s="1">
        <v>0</v>
      </c>
      <c r="G159" s="35">
        <f t="shared" si="17"/>
        <v>0</v>
      </c>
      <c r="H159" s="4">
        <f t="shared" si="16"/>
        <v>0</v>
      </c>
      <c r="I159" s="3">
        <f>F159*'Données Refashion France'!$R$12</f>
        <v>0</v>
      </c>
      <c r="J159" s="3">
        <f>G159*'Données Refashion France'!$R$12</f>
        <v>0</v>
      </c>
      <c r="K159" s="3" t="e">
        <f t="shared" si="18"/>
        <v>#DIV/0!</v>
      </c>
      <c r="L159" s="3">
        <f>$J159*'Données Refashion France'!$K$12</f>
        <v>0</v>
      </c>
      <c r="M159" s="3">
        <f>$J159*'Données Refashion France'!$K$13</f>
        <v>0</v>
      </c>
      <c r="N159" s="3">
        <f>$J159*'Données Refashion France'!$K$14</f>
        <v>0</v>
      </c>
      <c r="O159" s="3">
        <f>$J159*'Données Refashion France'!$K$15</f>
        <v>0</v>
      </c>
      <c r="P159" s="3">
        <f>$J159*'Données Refashion France'!$K$16</f>
        <v>0</v>
      </c>
      <c r="Q159" s="3">
        <f>$J159*'Données Refashion France'!$K$17</f>
        <v>0</v>
      </c>
      <c r="R159" s="3">
        <f>$J159*'Données Refashion France'!$K$18</f>
        <v>0</v>
      </c>
      <c r="S159" s="3">
        <f>$J159*'Données Refashion France'!$K$19</f>
        <v>0</v>
      </c>
      <c r="T159" s="3">
        <f>$J159*'Données Refashion France'!$K$20</f>
        <v>0</v>
      </c>
      <c r="U159" s="3">
        <f>$J159*'Données Refashion France'!$K$21</f>
        <v>0</v>
      </c>
      <c r="V159" s="3">
        <f>$J159*'Données Refashion France'!$K$22</f>
        <v>0</v>
      </c>
      <c r="W159" s="3">
        <f>$J159*'Données Refashion France'!$K$23</f>
        <v>0</v>
      </c>
      <c r="X159" s="3">
        <f>$J159*'Données Refashion France'!$K$24</f>
        <v>0</v>
      </c>
      <c r="Y159" s="3">
        <f>$J159*('Données Refashion France'!$K$25 + 'Données Refashion France'!$K$26)</f>
        <v>0</v>
      </c>
      <c r="Z159" s="3">
        <f t="shared" si="19"/>
        <v>0</v>
      </c>
      <c r="AA159" s="3">
        <f t="shared" si="20"/>
        <v>0</v>
      </c>
      <c r="AB159" s="3">
        <f t="shared" si="21"/>
        <v>0</v>
      </c>
    </row>
    <row r="160" spans="2:28" x14ac:dyDescent="0.35">
      <c r="B160" s="1" t="s">
        <v>338</v>
      </c>
      <c r="C160" s="1" t="s">
        <v>339</v>
      </c>
      <c r="D160" s="3"/>
      <c r="E160" s="4">
        <f t="shared" si="15"/>
        <v>0</v>
      </c>
      <c r="F160" s="1">
        <v>0</v>
      </c>
      <c r="G160" s="35">
        <f t="shared" si="17"/>
        <v>0</v>
      </c>
      <c r="H160" s="4">
        <f t="shared" si="16"/>
        <v>0</v>
      </c>
      <c r="I160" s="3">
        <f>F160*'Données Refashion France'!$R$12</f>
        <v>0</v>
      </c>
      <c r="J160" s="3">
        <f>G160*'Données Refashion France'!$R$12</f>
        <v>0</v>
      </c>
      <c r="K160" s="3" t="e">
        <f t="shared" si="18"/>
        <v>#DIV/0!</v>
      </c>
      <c r="L160" s="3">
        <f>$J160*'Données Refashion France'!$K$12</f>
        <v>0</v>
      </c>
      <c r="M160" s="3">
        <f>$J160*'Données Refashion France'!$K$13</f>
        <v>0</v>
      </c>
      <c r="N160" s="3">
        <f>$J160*'Données Refashion France'!$K$14</f>
        <v>0</v>
      </c>
      <c r="O160" s="3">
        <f>$J160*'Données Refashion France'!$K$15</f>
        <v>0</v>
      </c>
      <c r="P160" s="3">
        <f>$J160*'Données Refashion France'!$K$16</f>
        <v>0</v>
      </c>
      <c r="Q160" s="3">
        <f>$J160*'Données Refashion France'!$K$17</f>
        <v>0</v>
      </c>
      <c r="R160" s="3">
        <f>$J160*'Données Refashion France'!$K$18</f>
        <v>0</v>
      </c>
      <c r="S160" s="3">
        <f>$J160*'Données Refashion France'!$K$19</f>
        <v>0</v>
      </c>
      <c r="T160" s="3">
        <f>$J160*'Données Refashion France'!$K$20</f>
        <v>0</v>
      </c>
      <c r="U160" s="3">
        <f>$J160*'Données Refashion France'!$K$21</f>
        <v>0</v>
      </c>
      <c r="V160" s="3">
        <f>$J160*'Données Refashion France'!$K$22</f>
        <v>0</v>
      </c>
      <c r="W160" s="3">
        <f>$J160*'Données Refashion France'!$K$23</f>
        <v>0</v>
      </c>
      <c r="X160" s="3">
        <f>$J160*'Données Refashion France'!$K$24</f>
        <v>0</v>
      </c>
      <c r="Y160" s="3">
        <f>$J160*('Données Refashion France'!$K$25 + 'Données Refashion France'!$K$26)</f>
        <v>0</v>
      </c>
      <c r="Z160" s="3">
        <f t="shared" si="19"/>
        <v>0</v>
      </c>
      <c r="AA160" s="3">
        <f t="shared" si="20"/>
        <v>0</v>
      </c>
      <c r="AB160" s="3">
        <f t="shared" si="21"/>
        <v>0</v>
      </c>
    </row>
    <row r="161" spans="2:28" x14ac:dyDescent="0.35">
      <c r="B161" s="1" t="s">
        <v>340</v>
      </c>
      <c r="C161" s="1" t="s">
        <v>341</v>
      </c>
      <c r="D161" s="3"/>
      <c r="E161" s="4">
        <f t="shared" si="15"/>
        <v>0</v>
      </c>
      <c r="F161" s="1">
        <v>0</v>
      </c>
      <c r="G161" s="35">
        <f t="shared" si="17"/>
        <v>0</v>
      </c>
      <c r="H161" s="4">
        <f t="shared" si="16"/>
        <v>0</v>
      </c>
      <c r="I161" s="3">
        <f>F161*'Données Refashion France'!$R$12</f>
        <v>0</v>
      </c>
      <c r="J161" s="3">
        <f>G161*'Données Refashion France'!$R$12</f>
        <v>0</v>
      </c>
      <c r="K161" s="3" t="e">
        <f t="shared" si="18"/>
        <v>#DIV/0!</v>
      </c>
      <c r="L161" s="3">
        <f>$J161*'Données Refashion France'!$K$12</f>
        <v>0</v>
      </c>
      <c r="M161" s="3">
        <f>$J161*'Données Refashion France'!$K$13</f>
        <v>0</v>
      </c>
      <c r="N161" s="3">
        <f>$J161*'Données Refashion France'!$K$14</f>
        <v>0</v>
      </c>
      <c r="O161" s="3">
        <f>$J161*'Données Refashion France'!$K$15</f>
        <v>0</v>
      </c>
      <c r="P161" s="3">
        <f>$J161*'Données Refashion France'!$K$16</f>
        <v>0</v>
      </c>
      <c r="Q161" s="3">
        <f>$J161*'Données Refashion France'!$K$17</f>
        <v>0</v>
      </c>
      <c r="R161" s="3">
        <f>$J161*'Données Refashion France'!$K$18</f>
        <v>0</v>
      </c>
      <c r="S161" s="3">
        <f>$J161*'Données Refashion France'!$K$19</f>
        <v>0</v>
      </c>
      <c r="T161" s="3">
        <f>$J161*'Données Refashion France'!$K$20</f>
        <v>0</v>
      </c>
      <c r="U161" s="3">
        <f>$J161*'Données Refashion France'!$K$21</f>
        <v>0</v>
      </c>
      <c r="V161" s="3">
        <f>$J161*'Données Refashion France'!$K$22</f>
        <v>0</v>
      </c>
      <c r="W161" s="3">
        <f>$J161*'Données Refashion France'!$K$23</f>
        <v>0</v>
      </c>
      <c r="X161" s="3">
        <f>$J161*'Données Refashion France'!$K$24</f>
        <v>0</v>
      </c>
      <c r="Y161" s="3">
        <f>$J161*('Données Refashion France'!$K$25 + 'Données Refashion France'!$K$26)</f>
        <v>0</v>
      </c>
      <c r="Z161" s="3">
        <f t="shared" si="19"/>
        <v>0</v>
      </c>
      <c r="AA161" s="3">
        <f t="shared" si="20"/>
        <v>0</v>
      </c>
      <c r="AB161" s="3">
        <f t="shared" si="21"/>
        <v>0</v>
      </c>
    </row>
    <row r="162" spans="2:28" x14ac:dyDescent="0.35">
      <c r="B162" s="1" t="s">
        <v>342</v>
      </c>
      <c r="C162" s="1" t="s">
        <v>343</v>
      </c>
      <c r="D162" s="3"/>
      <c r="E162" s="4">
        <f t="shared" si="15"/>
        <v>0</v>
      </c>
      <c r="F162" s="1">
        <v>0</v>
      </c>
      <c r="G162" s="35">
        <f t="shared" si="17"/>
        <v>0</v>
      </c>
      <c r="H162" s="4">
        <f t="shared" si="16"/>
        <v>0</v>
      </c>
      <c r="I162" s="3">
        <f>F162*'Données Refashion France'!$R$12</f>
        <v>0</v>
      </c>
      <c r="J162" s="3">
        <f>G162*'Données Refashion France'!$R$12</f>
        <v>0</v>
      </c>
      <c r="K162" s="3" t="e">
        <f t="shared" si="18"/>
        <v>#DIV/0!</v>
      </c>
      <c r="L162" s="3">
        <f>$J162*'Données Refashion France'!$K$12</f>
        <v>0</v>
      </c>
      <c r="M162" s="3">
        <f>$J162*'Données Refashion France'!$K$13</f>
        <v>0</v>
      </c>
      <c r="N162" s="3">
        <f>$J162*'Données Refashion France'!$K$14</f>
        <v>0</v>
      </c>
      <c r="O162" s="3">
        <f>$J162*'Données Refashion France'!$K$15</f>
        <v>0</v>
      </c>
      <c r="P162" s="3">
        <f>$J162*'Données Refashion France'!$K$16</f>
        <v>0</v>
      </c>
      <c r="Q162" s="3">
        <f>$J162*'Données Refashion France'!$K$17</f>
        <v>0</v>
      </c>
      <c r="R162" s="3">
        <f>$J162*'Données Refashion France'!$K$18</f>
        <v>0</v>
      </c>
      <c r="S162" s="3">
        <f>$J162*'Données Refashion France'!$K$19</f>
        <v>0</v>
      </c>
      <c r="T162" s="3">
        <f>$J162*'Données Refashion France'!$K$20</f>
        <v>0</v>
      </c>
      <c r="U162" s="3">
        <f>$J162*'Données Refashion France'!$K$21</f>
        <v>0</v>
      </c>
      <c r="V162" s="3">
        <f>$J162*'Données Refashion France'!$K$22</f>
        <v>0</v>
      </c>
      <c r="W162" s="3">
        <f>$J162*'Données Refashion France'!$K$23</f>
        <v>0</v>
      </c>
      <c r="X162" s="3">
        <f>$J162*'Données Refashion France'!$K$24</f>
        <v>0</v>
      </c>
      <c r="Y162" s="3">
        <f>$J162*('Données Refashion France'!$K$25 + 'Données Refashion France'!$K$26)</f>
        <v>0</v>
      </c>
      <c r="Z162" s="3">
        <f t="shared" si="19"/>
        <v>0</v>
      </c>
      <c r="AA162" s="3">
        <f t="shared" si="20"/>
        <v>0</v>
      </c>
      <c r="AB162" s="3">
        <f t="shared" si="21"/>
        <v>0</v>
      </c>
    </row>
    <row r="163" spans="2:28" x14ac:dyDescent="0.35">
      <c r="B163" s="1" t="s">
        <v>344</v>
      </c>
      <c r="C163" s="1" t="s">
        <v>345</v>
      </c>
      <c r="D163" s="3"/>
      <c r="E163" s="4">
        <f t="shared" si="15"/>
        <v>0</v>
      </c>
      <c r="F163" s="1">
        <v>0</v>
      </c>
      <c r="G163" s="35">
        <f t="shared" si="17"/>
        <v>0</v>
      </c>
      <c r="H163" s="4">
        <f t="shared" si="16"/>
        <v>0</v>
      </c>
      <c r="I163" s="3">
        <f>F163*'Données Refashion France'!$R$12</f>
        <v>0</v>
      </c>
      <c r="J163" s="3">
        <f>G163*'Données Refashion France'!$R$12</f>
        <v>0</v>
      </c>
      <c r="K163" s="3" t="e">
        <f t="shared" si="18"/>
        <v>#DIV/0!</v>
      </c>
      <c r="L163" s="3">
        <f>$J163*'Données Refashion France'!$K$12</f>
        <v>0</v>
      </c>
      <c r="M163" s="3">
        <f>$J163*'Données Refashion France'!$K$13</f>
        <v>0</v>
      </c>
      <c r="N163" s="3">
        <f>$J163*'Données Refashion France'!$K$14</f>
        <v>0</v>
      </c>
      <c r="O163" s="3">
        <f>$J163*'Données Refashion France'!$K$15</f>
        <v>0</v>
      </c>
      <c r="P163" s="3">
        <f>$J163*'Données Refashion France'!$K$16</f>
        <v>0</v>
      </c>
      <c r="Q163" s="3">
        <f>$J163*'Données Refashion France'!$K$17</f>
        <v>0</v>
      </c>
      <c r="R163" s="3">
        <f>$J163*'Données Refashion France'!$K$18</f>
        <v>0</v>
      </c>
      <c r="S163" s="3">
        <f>$J163*'Données Refashion France'!$K$19</f>
        <v>0</v>
      </c>
      <c r="T163" s="3">
        <f>$J163*'Données Refashion France'!$K$20</f>
        <v>0</v>
      </c>
      <c r="U163" s="3">
        <f>$J163*'Données Refashion France'!$K$21</f>
        <v>0</v>
      </c>
      <c r="V163" s="3">
        <f>$J163*'Données Refashion France'!$K$22</f>
        <v>0</v>
      </c>
      <c r="W163" s="3">
        <f>$J163*'Données Refashion France'!$K$23</f>
        <v>0</v>
      </c>
      <c r="X163" s="3">
        <f>$J163*'Données Refashion France'!$K$24</f>
        <v>0</v>
      </c>
      <c r="Y163" s="3">
        <f>$J163*('Données Refashion France'!$K$25 + 'Données Refashion France'!$K$26)</f>
        <v>0</v>
      </c>
      <c r="Z163" s="3">
        <f t="shared" si="19"/>
        <v>0</v>
      </c>
      <c r="AA163" s="3">
        <f t="shared" si="20"/>
        <v>0</v>
      </c>
      <c r="AB163" s="3">
        <f t="shared" si="21"/>
        <v>0</v>
      </c>
    </row>
    <row r="164" spans="2:28" x14ac:dyDescent="0.35">
      <c r="B164" s="1" t="s">
        <v>346</v>
      </c>
      <c r="C164" s="1" t="s">
        <v>347</v>
      </c>
      <c r="D164" s="3"/>
      <c r="E164" s="4">
        <f t="shared" si="15"/>
        <v>0</v>
      </c>
      <c r="F164" s="1">
        <v>0</v>
      </c>
      <c r="G164" s="35">
        <f t="shared" si="17"/>
        <v>0</v>
      </c>
      <c r="H164" s="4">
        <f t="shared" si="16"/>
        <v>0</v>
      </c>
      <c r="I164" s="3">
        <f>F164*'Données Refashion France'!$R$12</f>
        <v>0</v>
      </c>
      <c r="J164" s="3">
        <f>G164*'Données Refashion France'!$R$12</f>
        <v>0</v>
      </c>
      <c r="K164" s="3" t="e">
        <f t="shared" si="18"/>
        <v>#DIV/0!</v>
      </c>
      <c r="L164" s="3">
        <f>$J164*'Données Refashion France'!$K$12</f>
        <v>0</v>
      </c>
      <c r="M164" s="3">
        <f>$J164*'Données Refashion France'!$K$13</f>
        <v>0</v>
      </c>
      <c r="N164" s="3">
        <f>$J164*'Données Refashion France'!$K$14</f>
        <v>0</v>
      </c>
      <c r="O164" s="3">
        <f>$J164*'Données Refashion France'!$K$15</f>
        <v>0</v>
      </c>
      <c r="P164" s="3">
        <f>$J164*'Données Refashion France'!$K$16</f>
        <v>0</v>
      </c>
      <c r="Q164" s="3">
        <f>$J164*'Données Refashion France'!$K$17</f>
        <v>0</v>
      </c>
      <c r="R164" s="3">
        <f>$J164*'Données Refashion France'!$K$18</f>
        <v>0</v>
      </c>
      <c r="S164" s="3">
        <f>$J164*'Données Refashion France'!$K$19</f>
        <v>0</v>
      </c>
      <c r="T164" s="3">
        <f>$J164*'Données Refashion France'!$K$20</f>
        <v>0</v>
      </c>
      <c r="U164" s="3">
        <f>$J164*'Données Refashion France'!$K$21</f>
        <v>0</v>
      </c>
      <c r="V164" s="3">
        <f>$J164*'Données Refashion France'!$K$22</f>
        <v>0</v>
      </c>
      <c r="W164" s="3">
        <f>$J164*'Données Refashion France'!$K$23</f>
        <v>0</v>
      </c>
      <c r="X164" s="3">
        <f>$J164*'Données Refashion France'!$K$24</f>
        <v>0</v>
      </c>
      <c r="Y164" s="3">
        <f>$J164*('Données Refashion France'!$K$25 + 'Données Refashion France'!$K$26)</f>
        <v>0</v>
      </c>
      <c r="Z164" s="3">
        <f t="shared" si="19"/>
        <v>0</v>
      </c>
      <c r="AA164" s="3">
        <f t="shared" si="20"/>
        <v>0</v>
      </c>
      <c r="AB164" s="3">
        <f t="shared" si="21"/>
        <v>0</v>
      </c>
    </row>
    <row r="165" spans="2:28" x14ac:dyDescent="0.35">
      <c r="B165" s="1" t="s">
        <v>348</v>
      </c>
      <c r="C165" s="1" t="s">
        <v>349</v>
      </c>
      <c r="D165" s="3"/>
      <c r="E165" s="4">
        <f t="shared" si="15"/>
        <v>0</v>
      </c>
      <c r="F165" s="1">
        <v>0</v>
      </c>
      <c r="G165" s="35">
        <f t="shared" si="17"/>
        <v>0</v>
      </c>
      <c r="H165" s="4">
        <f t="shared" si="16"/>
        <v>0</v>
      </c>
      <c r="I165" s="3">
        <f>F165*'Données Refashion France'!$R$12</f>
        <v>0</v>
      </c>
      <c r="J165" s="3">
        <f>G165*'Données Refashion France'!$R$12</f>
        <v>0</v>
      </c>
      <c r="K165" s="3" t="e">
        <f t="shared" si="18"/>
        <v>#DIV/0!</v>
      </c>
      <c r="L165" s="3">
        <f>$J165*'Données Refashion France'!$K$12</f>
        <v>0</v>
      </c>
      <c r="M165" s="3">
        <f>$J165*'Données Refashion France'!$K$13</f>
        <v>0</v>
      </c>
      <c r="N165" s="3">
        <f>$J165*'Données Refashion France'!$K$14</f>
        <v>0</v>
      </c>
      <c r="O165" s="3">
        <f>$J165*'Données Refashion France'!$K$15</f>
        <v>0</v>
      </c>
      <c r="P165" s="3">
        <f>$J165*'Données Refashion France'!$K$16</f>
        <v>0</v>
      </c>
      <c r="Q165" s="3">
        <f>$J165*'Données Refashion France'!$K$17</f>
        <v>0</v>
      </c>
      <c r="R165" s="3">
        <f>$J165*'Données Refashion France'!$K$18</f>
        <v>0</v>
      </c>
      <c r="S165" s="3">
        <f>$J165*'Données Refashion France'!$K$19</f>
        <v>0</v>
      </c>
      <c r="T165" s="3">
        <f>$J165*'Données Refashion France'!$K$20</f>
        <v>0</v>
      </c>
      <c r="U165" s="3">
        <f>$J165*'Données Refashion France'!$K$21</f>
        <v>0</v>
      </c>
      <c r="V165" s="3">
        <f>$J165*'Données Refashion France'!$K$22</f>
        <v>0</v>
      </c>
      <c r="W165" s="3">
        <f>$J165*'Données Refashion France'!$K$23</f>
        <v>0</v>
      </c>
      <c r="X165" s="3">
        <f>$J165*'Données Refashion France'!$K$24</f>
        <v>0</v>
      </c>
      <c r="Y165" s="3">
        <f>$J165*('Données Refashion France'!$K$25 + 'Données Refashion France'!$K$26)</f>
        <v>0</v>
      </c>
      <c r="Z165" s="3">
        <f t="shared" si="19"/>
        <v>0</v>
      </c>
      <c r="AA165" s="3">
        <f t="shared" si="20"/>
        <v>0</v>
      </c>
      <c r="AB165" s="3">
        <f t="shared" si="21"/>
        <v>0</v>
      </c>
    </row>
    <row r="166" spans="2:28" x14ac:dyDescent="0.35">
      <c r="B166" s="1" t="s">
        <v>350</v>
      </c>
      <c r="C166" s="1" t="s">
        <v>351</v>
      </c>
      <c r="D166" s="3"/>
      <c r="E166" s="4">
        <f t="shared" si="15"/>
        <v>0</v>
      </c>
      <c r="F166" s="1">
        <v>0</v>
      </c>
      <c r="G166" s="35">
        <f t="shared" si="17"/>
        <v>0</v>
      </c>
      <c r="H166" s="4">
        <f t="shared" si="16"/>
        <v>0</v>
      </c>
      <c r="I166" s="3">
        <f>F166*'Données Refashion France'!$R$12</f>
        <v>0</v>
      </c>
      <c r="J166" s="3">
        <f>G166*'Données Refashion France'!$R$12</f>
        <v>0</v>
      </c>
      <c r="K166" s="3" t="e">
        <f t="shared" si="18"/>
        <v>#DIV/0!</v>
      </c>
      <c r="L166" s="3">
        <f>$J166*'Données Refashion France'!$K$12</f>
        <v>0</v>
      </c>
      <c r="M166" s="3">
        <f>$J166*'Données Refashion France'!$K$13</f>
        <v>0</v>
      </c>
      <c r="N166" s="3">
        <f>$J166*'Données Refashion France'!$K$14</f>
        <v>0</v>
      </c>
      <c r="O166" s="3">
        <f>$J166*'Données Refashion France'!$K$15</f>
        <v>0</v>
      </c>
      <c r="P166" s="3">
        <f>$J166*'Données Refashion France'!$K$16</f>
        <v>0</v>
      </c>
      <c r="Q166" s="3">
        <f>$J166*'Données Refashion France'!$K$17</f>
        <v>0</v>
      </c>
      <c r="R166" s="3">
        <f>$J166*'Données Refashion France'!$K$18</f>
        <v>0</v>
      </c>
      <c r="S166" s="3">
        <f>$J166*'Données Refashion France'!$K$19</f>
        <v>0</v>
      </c>
      <c r="T166" s="3">
        <f>$J166*'Données Refashion France'!$K$20</f>
        <v>0</v>
      </c>
      <c r="U166" s="3">
        <f>$J166*'Données Refashion France'!$K$21</f>
        <v>0</v>
      </c>
      <c r="V166" s="3">
        <f>$J166*'Données Refashion France'!$K$22</f>
        <v>0</v>
      </c>
      <c r="W166" s="3">
        <f>$J166*'Données Refashion France'!$K$23</f>
        <v>0</v>
      </c>
      <c r="X166" s="3">
        <f>$J166*'Données Refashion France'!$K$24</f>
        <v>0</v>
      </c>
      <c r="Y166" s="3">
        <f>$J166*('Données Refashion France'!$K$25 + 'Données Refashion France'!$K$26)</f>
        <v>0</v>
      </c>
      <c r="Z166" s="3">
        <f t="shared" si="19"/>
        <v>0</v>
      </c>
      <c r="AA166" s="3">
        <f t="shared" si="20"/>
        <v>0</v>
      </c>
      <c r="AB166" s="3">
        <f t="shared" si="21"/>
        <v>0</v>
      </c>
    </row>
    <row r="167" spans="2:28" x14ac:dyDescent="0.35">
      <c r="B167" s="1" t="s">
        <v>352</v>
      </c>
      <c r="C167" s="1" t="s">
        <v>353</v>
      </c>
      <c r="D167" s="3"/>
      <c r="E167" s="4">
        <f t="shared" si="15"/>
        <v>0</v>
      </c>
      <c r="F167" s="1">
        <v>0</v>
      </c>
      <c r="G167" s="35">
        <f t="shared" si="17"/>
        <v>0</v>
      </c>
      <c r="H167" s="4">
        <f t="shared" si="16"/>
        <v>0</v>
      </c>
      <c r="I167" s="3">
        <f>F167*'Données Refashion France'!$R$12</f>
        <v>0</v>
      </c>
      <c r="J167" s="3">
        <f>G167*'Données Refashion France'!$R$12</f>
        <v>0</v>
      </c>
      <c r="K167" s="3" t="e">
        <f t="shared" si="18"/>
        <v>#DIV/0!</v>
      </c>
      <c r="L167" s="3">
        <f>$J167*'Données Refashion France'!$K$12</f>
        <v>0</v>
      </c>
      <c r="M167" s="3">
        <f>$J167*'Données Refashion France'!$K$13</f>
        <v>0</v>
      </c>
      <c r="N167" s="3">
        <f>$J167*'Données Refashion France'!$K$14</f>
        <v>0</v>
      </c>
      <c r="O167" s="3">
        <f>$J167*'Données Refashion France'!$K$15</f>
        <v>0</v>
      </c>
      <c r="P167" s="3">
        <f>$J167*'Données Refashion France'!$K$16</f>
        <v>0</v>
      </c>
      <c r="Q167" s="3">
        <f>$J167*'Données Refashion France'!$K$17</f>
        <v>0</v>
      </c>
      <c r="R167" s="3">
        <f>$J167*'Données Refashion France'!$K$18</f>
        <v>0</v>
      </c>
      <c r="S167" s="3">
        <f>$J167*'Données Refashion France'!$K$19</f>
        <v>0</v>
      </c>
      <c r="T167" s="3">
        <f>$J167*'Données Refashion France'!$K$20</f>
        <v>0</v>
      </c>
      <c r="U167" s="3">
        <f>$J167*'Données Refashion France'!$K$21</f>
        <v>0</v>
      </c>
      <c r="V167" s="3">
        <f>$J167*'Données Refashion France'!$K$22</f>
        <v>0</v>
      </c>
      <c r="W167" s="3">
        <f>$J167*'Données Refashion France'!$K$23</f>
        <v>0</v>
      </c>
      <c r="X167" s="3">
        <f>$J167*'Données Refashion France'!$K$24</f>
        <v>0</v>
      </c>
      <c r="Y167" s="3">
        <f>$J167*('Données Refashion France'!$K$25 + 'Données Refashion France'!$K$26)</f>
        <v>0</v>
      </c>
      <c r="Z167" s="3">
        <f t="shared" si="19"/>
        <v>0</v>
      </c>
      <c r="AA167" s="3">
        <f t="shared" si="20"/>
        <v>0</v>
      </c>
      <c r="AB167" s="3">
        <f t="shared" si="21"/>
        <v>0</v>
      </c>
    </row>
    <row r="168" spans="2:28" x14ac:dyDescent="0.35">
      <c r="B168" s="1" t="s">
        <v>354</v>
      </c>
      <c r="C168" s="1" t="s">
        <v>355</v>
      </c>
      <c r="D168" s="3"/>
      <c r="E168" s="4">
        <f t="shared" si="15"/>
        <v>0</v>
      </c>
      <c r="F168" s="1">
        <v>0</v>
      </c>
      <c r="G168" s="35">
        <f t="shared" si="17"/>
        <v>0</v>
      </c>
      <c r="H168" s="4">
        <f t="shared" si="16"/>
        <v>0</v>
      </c>
      <c r="I168" s="3">
        <f>F168*'Données Refashion France'!$R$12</f>
        <v>0</v>
      </c>
      <c r="J168" s="3">
        <f>G168*'Données Refashion France'!$R$12</f>
        <v>0</v>
      </c>
      <c r="K168" s="3" t="e">
        <f t="shared" si="18"/>
        <v>#DIV/0!</v>
      </c>
      <c r="L168" s="3">
        <f>$J168*'Données Refashion France'!$K$12</f>
        <v>0</v>
      </c>
      <c r="M168" s="3">
        <f>$J168*'Données Refashion France'!$K$13</f>
        <v>0</v>
      </c>
      <c r="N168" s="3">
        <f>$J168*'Données Refashion France'!$K$14</f>
        <v>0</v>
      </c>
      <c r="O168" s="3">
        <f>$J168*'Données Refashion France'!$K$15</f>
        <v>0</v>
      </c>
      <c r="P168" s="3">
        <f>$J168*'Données Refashion France'!$K$16</f>
        <v>0</v>
      </c>
      <c r="Q168" s="3">
        <f>$J168*'Données Refashion France'!$K$17</f>
        <v>0</v>
      </c>
      <c r="R168" s="3">
        <f>$J168*'Données Refashion France'!$K$18</f>
        <v>0</v>
      </c>
      <c r="S168" s="3">
        <f>$J168*'Données Refashion France'!$K$19</f>
        <v>0</v>
      </c>
      <c r="T168" s="3">
        <f>$J168*'Données Refashion France'!$K$20</f>
        <v>0</v>
      </c>
      <c r="U168" s="3">
        <f>$J168*'Données Refashion France'!$K$21</f>
        <v>0</v>
      </c>
      <c r="V168" s="3">
        <f>$J168*'Données Refashion France'!$K$22</f>
        <v>0</v>
      </c>
      <c r="W168" s="3">
        <f>$J168*'Données Refashion France'!$K$23</f>
        <v>0</v>
      </c>
      <c r="X168" s="3">
        <f>$J168*'Données Refashion France'!$K$24</f>
        <v>0</v>
      </c>
      <c r="Y168" s="3">
        <f>$J168*('Données Refashion France'!$K$25 + 'Données Refashion France'!$K$26)</f>
        <v>0</v>
      </c>
      <c r="Z168" s="3">
        <f t="shared" si="19"/>
        <v>0</v>
      </c>
      <c r="AA168" s="3">
        <f t="shared" si="20"/>
        <v>0</v>
      </c>
      <c r="AB168" s="3">
        <f t="shared" si="21"/>
        <v>0</v>
      </c>
    </row>
    <row r="169" spans="2:28" x14ac:dyDescent="0.35">
      <c r="B169" s="1" t="s">
        <v>356</v>
      </c>
      <c r="C169" s="1" t="s">
        <v>357</v>
      </c>
      <c r="D169" s="3"/>
      <c r="E169" s="4">
        <f t="shared" si="15"/>
        <v>0</v>
      </c>
      <c r="F169" s="1">
        <v>0</v>
      </c>
      <c r="G169" s="35">
        <f t="shared" si="17"/>
        <v>0</v>
      </c>
      <c r="H169" s="4">
        <f t="shared" si="16"/>
        <v>0</v>
      </c>
      <c r="I169" s="3">
        <f>F169*'Données Refashion France'!$R$12</f>
        <v>0</v>
      </c>
      <c r="J169" s="3">
        <f>G169*'Données Refashion France'!$R$12</f>
        <v>0</v>
      </c>
      <c r="K169" s="3" t="e">
        <f t="shared" si="18"/>
        <v>#DIV/0!</v>
      </c>
      <c r="L169" s="3">
        <f>$J169*'Données Refashion France'!$K$12</f>
        <v>0</v>
      </c>
      <c r="M169" s="3">
        <f>$J169*'Données Refashion France'!$K$13</f>
        <v>0</v>
      </c>
      <c r="N169" s="3">
        <f>$J169*'Données Refashion France'!$K$14</f>
        <v>0</v>
      </c>
      <c r="O169" s="3">
        <f>$J169*'Données Refashion France'!$K$15</f>
        <v>0</v>
      </c>
      <c r="P169" s="3">
        <f>$J169*'Données Refashion France'!$K$16</f>
        <v>0</v>
      </c>
      <c r="Q169" s="3">
        <f>$J169*'Données Refashion France'!$K$17</f>
        <v>0</v>
      </c>
      <c r="R169" s="3">
        <f>$J169*'Données Refashion France'!$K$18</f>
        <v>0</v>
      </c>
      <c r="S169" s="3">
        <f>$J169*'Données Refashion France'!$K$19</f>
        <v>0</v>
      </c>
      <c r="T169" s="3">
        <f>$J169*'Données Refashion France'!$K$20</f>
        <v>0</v>
      </c>
      <c r="U169" s="3">
        <f>$J169*'Données Refashion France'!$K$21</f>
        <v>0</v>
      </c>
      <c r="V169" s="3">
        <f>$J169*'Données Refashion France'!$K$22</f>
        <v>0</v>
      </c>
      <c r="W169" s="3">
        <f>$J169*'Données Refashion France'!$K$23</f>
        <v>0</v>
      </c>
      <c r="X169" s="3">
        <f>$J169*'Données Refashion France'!$K$24</f>
        <v>0</v>
      </c>
      <c r="Y169" s="3">
        <f>$J169*('Données Refashion France'!$K$25 + 'Données Refashion France'!$K$26)</f>
        <v>0</v>
      </c>
      <c r="Z169" s="3">
        <f t="shared" si="19"/>
        <v>0</v>
      </c>
      <c r="AA169" s="3">
        <f t="shared" si="20"/>
        <v>0</v>
      </c>
      <c r="AB169" s="3">
        <f t="shared" si="21"/>
        <v>0</v>
      </c>
    </row>
    <row r="170" spans="2:28" x14ac:dyDescent="0.35">
      <c r="B170" s="1" t="s">
        <v>358</v>
      </c>
      <c r="C170" s="1" t="s">
        <v>359</v>
      </c>
      <c r="D170" s="3"/>
      <c r="E170" s="4">
        <f t="shared" si="15"/>
        <v>0</v>
      </c>
      <c r="F170" s="1">
        <v>0</v>
      </c>
      <c r="G170" s="35">
        <f t="shared" si="17"/>
        <v>0</v>
      </c>
      <c r="H170" s="4">
        <f t="shared" si="16"/>
        <v>0</v>
      </c>
      <c r="I170" s="3">
        <f>F170*'Données Refashion France'!$R$12</f>
        <v>0</v>
      </c>
      <c r="J170" s="3">
        <f>G170*'Données Refashion France'!$R$12</f>
        <v>0</v>
      </c>
      <c r="K170" s="3" t="e">
        <f t="shared" si="18"/>
        <v>#DIV/0!</v>
      </c>
      <c r="L170" s="3">
        <f>$J170*'Données Refashion France'!$K$12</f>
        <v>0</v>
      </c>
      <c r="M170" s="3">
        <f>$J170*'Données Refashion France'!$K$13</f>
        <v>0</v>
      </c>
      <c r="N170" s="3">
        <f>$J170*'Données Refashion France'!$K$14</f>
        <v>0</v>
      </c>
      <c r="O170" s="3">
        <f>$J170*'Données Refashion France'!$K$15</f>
        <v>0</v>
      </c>
      <c r="P170" s="3">
        <f>$J170*'Données Refashion France'!$K$16</f>
        <v>0</v>
      </c>
      <c r="Q170" s="3">
        <f>$J170*'Données Refashion France'!$K$17</f>
        <v>0</v>
      </c>
      <c r="R170" s="3">
        <f>$J170*'Données Refashion France'!$K$18</f>
        <v>0</v>
      </c>
      <c r="S170" s="3">
        <f>$J170*'Données Refashion France'!$K$19</f>
        <v>0</v>
      </c>
      <c r="T170" s="3">
        <f>$J170*'Données Refashion France'!$K$20</f>
        <v>0</v>
      </c>
      <c r="U170" s="3">
        <f>$J170*'Données Refashion France'!$K$21</f>
        <v>0</v>
      </c>
      <c r="V170" s="3">
        <f>$J170*'Données Refashion France'!$K$22</f>
        <v>0</v>
      </c>
      <c r="W170" s="3">
        <f>$J170*'Données Refashion France'!$K$23</f>
        <v>0</v>
      </c>
      <c r="X170" s="3">
        <f>$J170*'Données Refashion France'!$K$24</f>
        <v>0</v>
      </c>
      <c r="Y170" s="3">
        <f>$J170*('Données Refashion France'!$K$25 + 'Données Refashion France'!$K$26)</f>
        <v>0</v>
      </c>
      <c r="Z170" s="3">
        <f t="shared" si="19"/>
        <v>0</v>
      </c>
      <c r="AA170" s="3">
        <f t="shared" si="20"/>
        <v>0</v>
      </c>
      <c r="AB170" s="3">
        <f t="shared" si="21"/>
        <v>0</v>
      </c>
    </row>
    <row r="171" spans="2:28" x14ac:dyDescent="0.35">
      <c r="B171" s="1" t="s">
        <v>360</v>
      </c>
      <c r="C171" s="1" t="s">
        <v>361</v>
      </c>
      <c r="D171" s="3"/>
      <c r="E171" s="4">
        <f t="shared" si="15"/>
        <v>0</v>
      </c>
      <c r="F171" s="1">
        <v>0</v>
      </c>
      <c r="G171" s="35">
        <f t="shared" si="17"/>
        <v>0</v>
      </c>
      <c r="H171" s="4">
        <f t="shared" si="16"/>
        <v>0</v>
      </c>
      <c r="I171" s="3">
        <f>F171*'Données Refashion France'!$R$12</f>
        <v>0</v>
      </c>
      <c r="J171" s="3">
        <f>G171*'Données Refashion France'!$R$12</f>
        <v>0</v>
      </c>
      <c r="K171" s="3" t="e">
        <f t="shared" si="18"/>
        <v>#DIV/0!</v>
      </c>
      <c r="L171" s="3">
        <f>$J171*'Données Refashion France'!$K$12</f>
        <v>0</v>
      </c>
      <c r="M171" s="3">
        <f>$J171*'Données Refashion France'!$K$13</f>
        <v>0</v>
      </c>
      <c r="N171" s="3">
        <f>$J171*'Données Refashion France'!$K$14</f>
        <v>0</v>
      </c>
      <c r="O171" s="3">
        <f>$J171*'Données Refashion France'!$K$15</f>
        <v>0</v>
      </c>
      <c r="P171" s="3">
        <f>$J171*'Données Refashion France'!$K$16</f>
        <v>0</v>
      </c>
      <c r="Q171" s="3">
        <f>$J171*'Données Refashion France'!$K$17</f>
        <v>0</v>
      </c>
      <c r="R171" s="3">
        <f>$J171*'Données Refashion France'!$K$18</f>
        <v>0</v>
      </c>
      <c r="S171" s="3">
        <f>$J171*'Données Refashion France'!$K$19</f>
        <v>0</v>
      </c>
      <c r="T171" s="3">
        <f>$J171*'Données Refashion France'!$K$20</f>
        <v>0</v>
      </c>
      <c r="U171" s="3">
        <f>$J171*'Données Refashion France'!$K$21</f>
        <v>0</v>
      </c>
      <c r="V171" s="3">
        <f>$J171*'Données Refashion France'!$K$22</f>
        <v>0</v>
      </c>
      <c r="W171" s="3">
        <f>$J171*'Données Refashion France'!$K$23</f>
        <v>0</v>
      </c>
      <c r="X171" s="3">
        <f>$J171*'Données Refashion France'!$K$24</f>
        <v>0</v>
      </c>
      <c r="Y171" s="3">
        <f>$J171*('Données Refashion France'!$K$25 + 'Données Refashion France'!$K$26)</f>
        <v>0</v>
      </c>
      <c r="Z171" s="3">
        <f t="shared" si="19"/>
        <v>0</v>
      </c>
      <c r="AA171" s="3">
        <f t="shared" si="20"/>
        <v>0</v>
      </c>
      <c r="AB171" s="3">
        <f t="shared" si="21"/>
        <v>0</v>
      </c>
    </row>
    <row r="172" spans="2:28" x14ac:dyDescent="0.35">
      <c r="B172" s="1" t="s">
        <v>362</v>
      </c>
      <c r="C172" s="1" t="s">
        <v>363</v>
      </c>
      <c r="D172" s="3"/>
      <c r="E172" s="4">
        <f t="shared" si="15"/>
        <v>0</v>
      </c>
      <c r="F172" s="1">
        <v>0</v>
      </c>
      <c r="G172" s="35">
        <f t="shared" si="17"/>
        <v>0</v>
      </c>
      <c r="H172" s="4">
        <f t="shared" si="16"/>
        <v>0</v>
      </c>
      <c r="I172" s="3">
        <f>F172*'Données Refashion France'!$R$12</f>
        <v>0</v>
      </c>
      <c r="J172" s="3">
        <f>G172*'Données Refashion France'!$R$12</f>
        <v>0</v>
      </c>
      <c r="K172" s="3" t="e">
        <f t="shared" si="18"/>
        <v>#DIV/0!</v>
      </c>
      <c r="L172" s="3">
        <f>$J172*'Données Refashion France'!$K$12</f>
        <v>0</v>
      </c>
      <c r="M172" s="3">
        <f>$J172*'Données Refashion France'!$K$13</f>
        <v>0</v>
      </c>
      <c r="N172" s="3">
        <f>$J172*'Données Refashion France'!$K$14</f>
        <v>0</v>
      </c>
      <c r="O172" s="3">
        <f>$J172*'Données Refashion France'!$K$15</f>
        <v>0</v>
      </c>
      <c r="P172" s="3">
        <f>$J172*'Données Refashion France'!$K$16</f>
        <v>0</v>
      </c>
      <c r="Q172" s="3">
        <f>$J172*'Données Refashion France'!$K$17</f>
        <v>0</v>
      </c>
      <c r="R172" s="3">
        <f>$J172*'Données Refashion France'!$K$18</f>
        <v>0</v>
      </c>
      <c r="S172" s="3">
        <f>$J172*'Données Refashion France'!$K$19</f>
        <v>0</v>
      </c>
      <c r="T172" s="3">
        <f>$J172*'Données Refashion France'!$K$20</f>
        <v>0</v>
      </c>
      <c r="U172" s="3">
        <f>$J172*'Données Refashion France'!$K$21</f>
        <v>0</v>
      </c>
      <c r="V172" s="3">
        <f>$J172*'Données Refashion France'!$K$22</f>
        <v>0</v>
      </c>
      <c r="W172" s="3">
        <f>$J172*'Données Refashion France'!$K$23</f>
        <v>0</v>
      </c>
      <c r="X172" s="3">
        <f>$J172*'Données Refashion France'!$K$24</f>
        <v>0</v>
      </c>
      <c r="Y172" s="3">
        <f>$J172*('Données Refashion France'!$K$25 + 'Données Refashion France'!$K$26)</f>
        <v>0</v>
      </c>
      <c r="Z172" s="3">
        <f t="shared" si="19"/>
        <v>0</v>
      </c>
      <c r="AA172" s="3">
        <f t="shared" si="20"/>
        <v>0</v>
      </c>
      <c r="AB172" s="3">
        <f t="shared" si="21"/>
        <v>0</v>
      </c>
    </row>
    <row r="173" spans="2:28" x14ac:dyDescent="0.35">
      <c r="B173" s="1" t="s">
        <v>364</v>
      </c>
      <c r="C173" s="1" t="s">
        <v>365</v>
      </c>
      <c r="D173" s="3"/>
      <c r="E173" s="4">
        <f t="shared" si="15"/>
        <v>0</v>
      </c>
      <c r="F173" s="1">
        <v>0</v>
      </c>
      <c r="G173" s="35">
        <f t="shared" si="17"/>
        <v>0</v>
      </c>
      <c r="H173" s="4">
        <f t="shared" si="16"/>
        <v>0</v>
      </c>
      <c r="I173" s="3">
        <f>F173*'Données Refashion France'!$R$12</f>
        <v>0</v>
      </c>
      <c r="J173" s="3">
        <f>G173*'Données Refashion France'!$R$12</f>
        <v>0</v>
      </c>
      <c r="K173" s="3" t="e">
        <f t="shared" si="18"/>
        <v>#DIV/0!</v>
      </c>
      <c r="L173" s="3">
        <f>$J173*'Données Refashion France'!$K$12</f>
        <v>0</v>
      </c>
      <c r="M173" s="3">
        <f>$J173*'Données Refashion France'!$K$13</f>
        <v>0</v>
      </c>
      <c r="N173" s="3">
        <f>$J173*'Données Refashion France'!$K$14</f>
        <v>0</v>
      </c>
      <c r="O173" s="3">
        <f>$J173*'Données Refashion France'!$K$15</f>
        <v>0</v>
      </c>
      <c r="P173" s="3">
        <f>$J173*'Données Refashion France'!$K$16</f>
        <v>0</v>
      </c>
      <c r="Q173" s="3">
        <f>$J173*'Données Refashion France'!$K$17</f>
        <v>0</v>
      </c>
      <c r="R173" s="3">
        <f>$J173*'Données Refashion France'!$K$18</f>
        <v>0</v>
      </c>
      <c r="S173" s="3">
        <f>$J173*'Données Refashion France'!$K$19</f>
        <v>0</v>
      </c>
      <c r="T173" s="3">
        <f>$J173*'Données Refashion France'!$K$20</f>
        <v>0</v>
      </c>
      <c r="U173" s="3">
        <f>$J173*'Données Refashion France'!$K$21</f>
        <v>0</v>
      </c>
      <c r="V173" s="3">
        <f>$J173*'Données Refashion France'!$K$22</f>
        <v>0</v>
      </c>
      <c r="W173" s="3">
        <f>$J173*'Données Refashion France'!$K$23</f>
        <v>0</v>
      </c>
      <c r="X173" s="3">
        <f>$J173*'Données Refashion France'!$K$24</f>
        <v>0</v>
      </c>
      <c r="Y173" s="3">
        <f>$J173*('Données Refashion France'!$K$25 + 'Données Refashion France'!$K$26)</f>
        <v>0</v>
      </c>
      <c r="Z173" s="3">
        <f t="shared" si="19"/>
        <v>0</v>
      </c>
      <c r="AA173" s="3">
        <f t="shared" si="20"/>
        <v>0</v>
      </c>
      <c r="AB173" s="3">
        <f t="shared" si="21"/>
        <v>0</v>
      </c>
    </row>
    <row r="174" spans="2:28" x14ac:dyDescent="0.35">
      <c r="B174" s="1" t="s">
        <v>366</v>
      </c>
      <c r="C174" s="1" t="s">
        <v>367</v>
      </c>
      <c r="D174" s="3"/>
      <c r="E174" s="4">
        <f t="shared" si="15"/>
        <v>0</v>
      </c>
      <c r="F174" s="1">
        <v>0</v>
      </c>
      <c r="G174" s="35">
        <f t="shared" si="17"/>
        <v>0</v>
      </c>
      <c r="H174" s="4">
        <f t="shared" si="16"/>
        <v>0</v>
      </c>
      <c r="I174" s="3">
        <f>F174*'Données Refashion France'!$R$12</f>
        <v>0</v>
      </c>
      <c r="J174" s="3">
        <f>G174*'Données Refashion France'!$R$12</f>
        <v>0</v>
      </c>
      <c r="K174" s="3" t="e">
        <f t="shared" si="18"/>
        <v>#DIV/0!</v>
      </c>
      <c r="L174" s="3">
        <f>$J174*'Données Refashion France'!$K$12</f>
        <v>0</v>
      </c>
      <c r="M174" s="3">
        <f>$J174*'Données Refashion France'!$K$13</f>
        <v>0</v>
      </c>
      <c r="N174" s="3">
        <f>$J174*'Données Refashion France'!$K$14</f>
        <v>0</v>
      </c>
      <c r="O174" s="3">
        <f>$J174*'Données Refashion France'!$K$15</f>
        <v>0</v>
      </c>
      <c r="P174" s="3">
        <f>$J174*'Données Refashion France'!$K$16</f>
        <v>0</v>
      </c>
      <c r="Q174" s="3">
        <f>$J174*'Données Refashion France'!$K$17</f>
        <v>0</v>
      </c>
      <c r="R174" s="3">
        <f>$J174*'Données Refashion France'!$K$18</f>
        <v>0</v>
      </c>
      <c r="S174" s="3">
        <f>$J174*'Données Refashion France'!$K$19</f>
        <v>0</v>
      </c>
      <c r="T174" s="3">
        <f>$J174*'Données Refashion France'!$K$20</f>
        <v>0</v>
      </c>
      <c r="U174" s="3">
        <f>$J174*'Données Refashion France'!$K$21</f>
        <v>0</v>
      </c>
      <c r="V174" s="3">
        <f>$J174*'Données Refashion France'!$K$22</f>
        <v>0</v>
      </c>
      <c r="W174" s="3">
        <f>$J174*'Données Refashion France'!$K$23</f>
        <v>0</v>
      </c>
      <c r="X174" s="3">
        <f>$J174*'Données Refashion France'!$K$24</f>
        <v>0</v>
      </c>
      <c r="Y174" s="3">
        <f>$J174*('Données Refashion France'!$K$25 + 'Données Refashion France'!$K$26)</f>
        <v>0</v>
      </c>
      <c r="Z174" s="3">
        <f t="shared" si="19"/>
        <v>0</v>
      </c>
      <c r="AA174" s="3">
        <f t="shared" si="20"/>
        <v>0</v>
      </c>
      <c r="AB174" s="3">
        <f t="shared" si="21"/>
        <v>0</v>
      </c>
    </row>
    <row r="175" spans="2:28" x14ac:dyDescent="0.35">
      <c r="B175" s="1" t="s">
        <v>368</v>
      </c>
      <c r="C175" s="1" t="s">
        <v>369</v>
      </c>
      <c r="D175" s="3"/>
      <c r="E175" s="4">
        <f t="shared" si="15"/>
        <v>0</v>
      </c>
      <c r="F175" s="1">
        <v>0</v>
      </c>
      <c r="G175" s="35">
        <f t="shared" si="17"/>
        <v>0</v>
      </c>
      <c r="H175" s="4">
        <f t="shared" si="16"/>
        <v>0</v>
      </c>
      <c r="I175" s="3">
        <f>F175*'Données Refashion France'!$R$12</f>
        <v>0</v>
      </c>
      <c r="J175" s="3">
        <f>G175*'Données Refashion France'!$R$12</f>
        <v>0</v>
      </c>
      <c r="K175" s="3" t="e">
        <f t="shared" si="18"/>
        <v>#DIV/0!</v>
      </c>
      <c r="L175" s="3">
        <f>$J175*'Données Refashion France'!$K$12</f>
        <v>0</v>
      </c>
      <c r="M175" s="3">
        <f>$J175*'Données Refashion France'!$K$13</f>
        <v>0</v>
      </c>
      <c r="N175" s="3">
        <f>$J175*'Données Refashion France'!$K$14</f>
        <v>0</v>
      </c>
      <c r="O175" s="3">
        <f>$J175*'Données Refashion France'!$K$15</f>
        <v>0</v>
      </c>
      <c r="P175" s="3">
        <f>$J175*'Données Refashion France'!$K$16</f>
        <v>0</v>
      </c>
      <c r="Q175" s="3">
        <f>$J175*'Données Refashion France'!$K$17</f>
        <v>0</v>
      </c>
      <c r="R175" s="3">
        <f>$J175*'Données Refashion France'!$K$18</f>
        <v>0</v>
      </c>
      <c r="S175" s="3">
        <f>$J175*'Données Refashion France'!$K$19</f>
        <v>0</v>
      </c>
      <c r="T175" s="3">
        <f>$J175*'Données Refashion France'!$K$20</f>
        <v>0</v>
      </c>
      <c r="U175" s="3">
        <f>$J175*'Données Refashion France'!$K$21</f>
        <v>0</v>
      </c>
      <c r="V175" s="3">
        <f>$J175*'Données Refashion France'!$K$22</f>
        <v>0</v>
      </c>
      <c r="W175" s="3">
        <f>$J175*'Données Refashion France'!$K$23</f>
        <v>0</v>
      </c>
      <c r="X175" s="3">
        <f>$J175*'Données Refashion France'!$K$24</f>
        <v>0</v>
      </c>
      <c r="Y175" s="3">
        <f>$J175*('Données Refashion France'!$K$25 + 'Données Refashion France'!$K$26)</f>
        <v>0</v>
      </c>
      <c r="Z175" s="3">
        <f t="shared" si="19"/>
        <v>0</v>
      </c>
      <c r="AA175" s="3">
        <f t="shared" si="20"/>
        <v>0</v>
      </c>
      <c r="AB175" s="3">
        <f t="shared" si="21"/>
        <v>0</v>
      </c>
    </row>
    <row r="176" spans="2:28" x14ac:dyDescent="0.35">
      <c r="B176" s="1" t="s">
        <v>370</v>
      </c>
      <c r="C176" s="1" t="s">
        <v>371</v>
      </c>
      <c r="D176" s="3"/>
      <c r="E176" s="4">
        <f t="shared" si="15"/>
        <v>0</v>
      </c>
      <c r="F176" s="1">
        <v>0</v>
      </c>
      <c r="G176" s="35">
        <f t="shared" si="17"/>
        <v>0</v>
      </c>
      <c r="H176" s="4">
        <f t="shared" si="16"/>
        <v>0</v>
      </c>
      <c r="I176" s="3">
        <f>F176*'Données Refashion France'!$R$12</f>
        <v>0</v>
      </c>
      <c r="J176" s="3">
        <f>G176*'Données Refashion France'!$R$12</f>
        <v>0</v>
      </c>
      <c r="K176" s="3" t="e">
        <f t="shared" si="18"/>
        <v>#DIV/0!</v>
      </c>
      <c r="L176" s="3">
        <f>$J176*'Données Refashion France'!$K$12</f>
        <v>0</v>
      </c>
      <c r="M176" s="3">
        <f>$J176*'Données Refashion France'!$K$13</f>
        <v>0</v>
      </c>
      <c r="N176" s="3">
        <f>$J176*'Données Refashion France'!$K$14</f>
        <v>0</v>
      </c>
      <c r="O176" s="3">
        <f>$J176*'Données Refashion France'!$K$15</f>
        <v>0</v>
      </c>
      <c r="P176" s="3">
        <f>$J176*'Données Refashion France'!$K$16</f>
        <v>0</v>
      </c>
      <c r="Q176" s="3">
        <f>$J176*'Données Refashion France'!$K$17</f>
        <v>0</v>
      </c>
      <c r="R176" s="3">
        <f>$J176*'Données Refashion France'!$K$18</f>
        <v>0</v>
      </c>
      <c r="S176" s="3">
        <f>$J176*'Données Refashion France'!$K$19</f>
        <v>0</v>
      </c>
      <c r="T176" s="3">
        <f>$J176*'Données Refashion France'!$K$20</f>
        <v>0</v>
      </c>
      <c r="U176" s="3">
        <f>$J176*'Données Refashion France'!$K$21</f>
        <v>0</v>
      </c>
      <c r="V176" s="3">
        <f>$J176*'Données Refashion France'!$K$22</f>
        <v>0</v>
      </c>
      <c r="W176" s="3">
        <f>$J176*'Données Refashion France'!$K$23</f>
        <v>0</v>
      </c>
      <c r="X176" s="3">
        <f>$J176*'Données Refashion France'!$K$24</f>
        <v>0</v>
      </c>
      <c r="Y176" s="3">
        <f>$J176*('Données Refashion France'!$K$25 + 'Données Refashion France'!$K$26)</f>
        <v>0</v>
      </c>
      <c r="Z176" s="3">
        <f t="shared" si="19"/>
        <v>0</v>
      </c>
      <c r="AA176" s="3">
        <f t="shared" si="20"/>
        <v>0</v>
      </c>
      <c r="AB176" s="3">
        <f t="shared" si="21"/>
        <v>0</v>
      </c>
    </row>
    <row r="177" spans="2:28" x14ac:dyDescent="0.35">
      <c r="B177" s="1" t="s">
        <v>372</v>
      </c>
      <c r="C177" s="1" t="s">
        <v>373</v>
      </c>
      <c r="D177" s="3"/>
      <c r="E177" s="4">
        <f t="shared" si="15"/>
        <v>0</v>
      </c>
      <c r="F177" s="1">
        <v>0</v>
      </c>
      <c r="G177" s="35">
        <f t="shared" si="17"/>
        <v>0</v>
      </c>
      <c r="H177" s="4">
        <f t="shared" si="16"/>
        <v>0</v>
      </c>
      <c r="I177" s="3">
        <f>F177*'Données Refashion France'!$R$12</f>
        <v>0</v>
      </c>
      <c r="J177" s="3">
        <f>G177*'Données Refashion France'!$R$12</f>
        <v>0</v>
      </c>
      <c r="K177" s="3" t="e">
        <f t="shared" si="18"/>
        <v>#DIV/0!</v>
      </c>
      <c r="L177" s="3">
        <f>$J177*'Données Refashion France'!$K$12</f>
        <v>0</v>
      </c>
      <c r="M177" s="3">
        <f>$J177*'Données Refashion France'!$K$13</f>
        <v>0</v>
      </c>
      <c r="N177" s="3">
        <f>$J177*'Données Refashion France'!$K$14</f>
        <v>0</v>
      </c>
      <c r="O177" s="3">
        <f>$J177*'Données Refashion France'!$K$15</f>
        <v>0</v>
      </c>
      <c r="P177" s="3">
        <f>$J177*'Données Refashion France'!$K$16</f>
        <v>0</v>
      </c>
      <c r="Q177" s="3">
        <f>$J177*'Données Refashion France'!$K$17</f>
        <v>0</v>
      </c>
      <c r="R177" s="3">
        <f>$J177*'Données Refashion France'!$K$18</f>
        <v>0</v>
      </c>
      <c r="S177" s="3">
        <f>$J177*'Données Refashion France'!$K$19</f>
        <v>0</v>
      </c>
      <c r="T177" s="3">
        <f>$J177*'Données Refashion France'!$K$20</f>
        <v>0</v>
      </c>
      <c r="U177" s="3">
        <f>$J177*'Données Refashion France'!$K$21</f>
        <v>0</v>
      </c>
      <c r="V177" s="3">
        <f>$J177*'Données Refashion France'!$K$22</f>
        <v>0</v>
      </c>
      <c r="W177" s="3">
        <f>$J177*'Données Refashion France'!$K$23</f>
        <v>0</v>
      </c>
      <c r="X177" s="3">
        <f>$J177*'Données Refashion France'!$K$24</f>
        <v>0</v>
      </c>
      <c r="Y177" s="3">
        <f>$J177*('Données Refashion France'!$K$25 + 'Données Refashion France'!$K$26)</f>
        <v>0</v>
      </c>
      <c r="Z177" s="3">
        <f t="shared" si="19"/>
        <v>0</v>
      </c>
      <c r="AA177" s="3">
        <f t="shared" si="20"/>
        <v>0</v>
      </c>
      <c r="AB177" s="3">
        <f t="shared" si="21"/>
        <v>0</v>
      </c>
    </row>
    <row r="178" spans="2:28" x14ac:dyDescent="0.35">
      <c r="B178" s="1" t="s">
        <v>374</v>
      </c>
      <c r="C178" s="1" t="s">
        <v>375</v>
      </c>
      <c r="D178" s="3"/>
      <c r="E178" s="4">
        <f t="shared" si="15"/>
        <v>0</v>
      </c>
      <c r="F178" s="1">
        <v>0</v>
      </c>
      <c r="G178" s="35">
        <f t="shared" si="17"/>
        <v>0</v>
      </c>
      <c r="H178" s="4">
        <f t="shared" si="16"/>
        <v>0</v>
      </c>
      <c r="I178" s="3">
        <f>F178*'Données Refashion France'!$R$12</f>
        <v>0</v>
      </c>
      <c r="J178" s="3">
        <f>G178*'Données Refashion France'!$R$12</f>
        <v>0</v>
      </c>
      <c r="K178" s="3" t="e">
        <f t="shared" si="18"/>
        <v>#DIV/0!</v>
      </c>
      <c r="L178" s="3">
        <f>$J178*'Données Refashion France'!$K$12</f>
        <v>0</v>
      </c>
      <c r="M178" s="3">
        <f>$J178*'Données Refashion France'!$K$13</f>
        <v>0</v>
      </c>
      <c r="N178" s="3">
        <f>$J178*'Données Refashion France'!$K$14</f>
        <v>0</v>
      </c>
      <c r="O178" s="3">
        <f>$J178*'Données Refashion France'!$K$15</f>
        <v>0</v>
      </c>
      <c r="P178" s="3">
        <f>$J178*'Données Refashion France'!$K$16</f>
        <v>0</v>
      </c>
      <c r="Q178" s="3">
        <f>$J178*'Données Refashion France'!$K$17</f>
        <v>0</v>
      </c>
      <c r="R178" s="3">
        <f>$J178*'Données Refashion France'!$K$18</f>
        <v>0</v>
      </c>
      <c r="S178" s="3">
        <f>$J178*'Données Refashion France'!$K$19</f>
        <v>0</v>
      </c>
      <c r="T178" s="3">
        <f>$J178*'Données Refashion France'!$K$20</f>
        <v>0</v>
      </c>
      <c r="U178" s="3">
        <f>$J178*'Données Refashion France'!$K$21</f>
        <v>0</v>
      </c>
      <c r="V178" s="3">
        <f>$J178*'Données Refashion France'!$K$22</f>
        <v>0</v>
      </c>
      <c r="W178" s="3">
        <f>$J178*'Données Refashion France'!$K$23</f>
        <v>0</v>
      </c>
      <c r="X178" s="3">
        <f>$J178*'Données Refashion France'!$K$24</f>
        <v>0</v>
      </c>
      <c r="Y178" s="3">
        <f>$J178*('Données Refashion France'!$K$25 + 'Données Refashion France'!$K$26)</f>
        <v>0</v>
      </c>
      <c r="Z178" s="3">
        <f t="shared" si="19"/>
        <v>0</v>
      </c>
      <c r="AA178" s="3">
        <f t="shared" si="20"/>
        <v>0</v>
      </c>
      <c r="AB178" s="3">
        <f t="shared" si="21"/>
        <v>0</v>
      </c>
    </row>
    <row r="179" spans="2:28" x14ac:dyDescent="0.35">
      <c r="B179" s="1" t="s">
        <v>376</v>
      </c>
      <c r="C179" s="1" t="s">
        <v>377</v>
      </c>
      <c r="D179" s="3"/>
      <c r="E179" s="4">
        <f t="shared" si="15"/>
        <v>0</v>
      </c>
      <c r="F179" s="1">
        <v>0</v>
      </c>
      <c r="G179" s="35">
        <f t="shared" si="17"/>
        <v>0</v>
      </c>
      <c r="H179" s="4">
        <f t="shared" si="16"/>
        <v>0</v>
      </c>
      <c r="I179" s="3">
        <f>F179*'Données Refashion France'!$R$12</f>
        <v>0</v>
      </c>
      <c r="J179" s="3">
        <f>G179*'Données Refashion France'!$R$12</f>
        <v>0</v>
      </c>
      <c r="K179" s="3" t="e">
        <f t="shared" si="18"/>
        <v>#DIV/0!</v>
      </c>
      <c r="L179" s="3">
        <f>$J179*'Données Refashion France'!$K$12</f>
        <v>0</v>
      </c>
      <c r="M179" s="3">
        <f>$J179*'Données Refashion France'!$K$13</f>
        <v>0</v>
      </c>
      <c r="N179" s="3">
        <f>$J179*'Données Refashion France'!$K$14</f>
        <v>0</v>
      </c>
      <c r="O179" s="3">
        <f>$J179*'Données Refashion France'!$K$15</f>
        <v>0</v>
      </c>
      <c r="P179" s="3">
        <f>$J179*'Données Refashion France'!$K$16</f>
        <v>0</v>
      </c>
      <c r="Q179" s="3">
        <f>$J179*'Données Refashion France'!$K$17</f>
        <v>0</v>
      </c>
      <c r="R179" s="3">
        <f>$J179*'Données Refashion France'!$K$18</f>
        <v>0</v>
      </c>
      <c r="S179" s="3">
        <f>$J179*'Données Refashion France'!$K$19</f>
        <v>0</v>
      </c>
      <c r="T179" s="3">
        <f>$J179*'Données Refashion France'!$K$20</f>
        <v>0</v>
      </c>
      <c r="U179" s="3">
        <f>$J179*'Données Refashion France'!$K$21</f>
        <v>0</v>
      </c>
      <c r="V179" s="3">
        <f>$J179*'Données Refashion France'!$K$22</f>
        <v>0</v>
      </c>
      <c r="W179" s="3">
        <f>$J179*'Données Refashion France'!$K$23</f>
        <v>0</v>
      </c>
      <c r="X179" s="3">
        <f>$J179*'Données Refashion France'!$K$24</f>
        <v>0</v>
      </c>
      <c r="Y179" s="3">
        <f>$J179*('Données Refashion France'!$K$25 + 'Données Refashion France'!$K$26)</f>
        <v>0</v>
      </c>
      <c r="Z179" s="3">
        <f t="shared" si="19"/>
        <v>0</v>
      </c>
      <c r="AA179" s="3">
        <f t="shared" si="20"/>
        <v>0</v>
      </c>
      <c r="AB179" s="3">
        <f t="shared" si="21"/>
        <v>0</v>
      </c>
    </row>
    <row r="180" spans="2:28" x14ac:dyDescent="0.35">
      <c r="B180" s="1" t="s">
        <v>378</v>
      </c>
      <c r="C180" s="1" t="s">
        <v>379</v>
      </c>
      <c r="D180" s="3"/>
      <c r="E180" s="4">
        <f t="shared" si="15"/>
        <v>0</v>
      </c>
      <c r="F180" s="1">
        <v>0</v>
      </c>
      <c r="G180" s="35">
        <f t="shared" si="17"/>
        <v>0</v>
      </c>
      <c r="H180" s="4">
        <f t="shared" si="16"/>
        <v>0</v>
      </c>
      <c r="I180" s="3">
        <f>F180*'Données Refashion France'!$R$12</f>
        <v>0</v>
      </c>
      <c r="J180" s="3">
        <f>G180*'Données Refashion France'!$R$12</f>
        <v>0</v>
      </c>
      <c r="K180" s="3" t="e">
        <f t="shared" si="18"/>
        <v>#DIV/0!</v>
      </c>
      <c r="L180" s="3">
        <f>$J180*'Données Refashion France'!$K$12</f>
        <v>0</v>
      </c>
      <c r="M180" s="3">
        <f>$J180*'Données Refashion France'!$K$13</f>
        <v>0</v>
      </c>
      <c r="N180" s="3">
        <f>$J180*'Données Refashion France'!$K$14</f>
        <v>0</v>
      </c>
      <c r="O180" s="3">
        <f>$J180*'Données Refashion France'!$K$15</f>
        <v>0</v>
      </c>
      <c r="P180" s="3">
        <f>$J180*'Données Refashion France'!$K$16</f>
        <v>0</v>
      </c>
      <c r="Q180" s="3">
        <f>$J180*'Données Refashion France'!$K$17</f>
        <v>0</v>
      </c>
      <c r="R180" s="3">
        <f>$J180*'Données Refashion France'!$K$18</f>
        <v>0</v>
      </c>
      <c r="S180" s="3">
        <f>$J180*'Données Refashion France'!$K$19</f>
        <v>0</v>
      </c>
      <c r="T180" s="3">
        <f>$J180*'Données Refashion France'!$K$20</f>
        <v>0</v>
      </c>
      <c r="U180" s="3">
        <f>$J180*'Données Refashion France'!$K$21</f>
        <v>0</v>
      </c>
      <c r="V180" s="3">
        <f>$J180*'Données Refashion France'!$K$22</f>
        <v>0</v>
      </c>
      <c r="W180" s="3">
        <f>$J180*'Données Refashion France'!$K$23</f>
        <v>0</v>
      </c>
      <c r="X180" s="3">
        <f>$J180*'Données Refashion France'!$K$24</f>
        <v>0</v>
      </c>
      <c r="Y180" s="3">
        <f>$J180*('Données Refashion France'!$K$25 + 'Données Refashion France'!$K$26)</f>
        <v>0</v>
      </c>
      <c r="Z180" s="3">
        <f t="shared" si="19"/>
        <v>0</v>
      </c>
      <c r="AA180" s="3">
        <f t="shared" si="20"/>
        <v>0</v>
      </c>
      <c r="AB180" s="3">
        <f t="shared" si="21"/>
        <v>0</v>
      </c>
    </row>
    <row r="181" spans="2:28" x14ac:dyDescent="0.35">
      <c r="B181" s="1" t="s">
        <v>380</v>
      </c>
      <c r="C181" s="1" t="s">
        <v>381</v>
      </c>
      <c r="D181" s="3"/>
      <c r="E181" s="4">
        <f t="shared" si="15"/>
        <v>0</v>
      </c>
      <c r="F181" s="1">
        <v>0</v>
      </c>
      <c r="G181" s="35">
        <f t="shared" si="17"/>
        <v>0</v>
      </c>
      <c r="H181" s="4">
        <f t="shared" si="16"/>
        <v>0</v>
      </c>
      <c r="I181" s="3">
        <f>F181*'Données Refashion France'!$R$12</f>
        <v>0</v>
      </c>
      <c r="J181" s="3">
        <f>G181*'Données Refashion France'!$R$12</f>
        <v>0</v>
      </c>
      <c r="K181" s="3" t="e">
        <f t="shared" si="18"/>
        <v>#DIV/0!</v>
      </c>
      <c r="L181" s="3">
        <f>$J181*'Données Refashion France'!$K$12</f>
        <v>0</v>
      </c>
      <c r="M181" s="3">
        <f>$J181*'Données Refashion France'!$K$13</f>
        <v>0</v>
      </c>
      <c r="N181" s="3">
        <f>$J181*'Données Refashion France'!$K$14</f>
        <v>0</v>
      </c>
      <c r="O181" s="3">
        <f>$J181*'Données Refashion France'!$K$15</f>
        <v>0</v>
      </c>
      <c r="P181" s="3">
        <f>$J181*'Données Refashion France'!$K$16</f>
        <v>0</v>
      </c>
      <c r="Q181" s="3">
        <f>$J181*'Données Refashion France'!$K$17</f>
        <v>0</v>
      </c>
      <c r="R181" s="3">
        <f>$J181*'Données Refashion France'!$K$18</f>
        <v>0</v>
      </c>
      <c r="S181" s="3">
        <f>$J181*'Données Refashion France'!$K$19</f>
        <v>0</v>
      </c>
      <c r="T181" s="3">
        <f>$J181*'Données Refashion France'!$K$20</f>
        <v>0</v>
      </c>
      <c r="U181" s="3">
        <f>$J181*'Données Refashion France'!$K$21</f>
        <v>0</v>
      </c>
      <c r="V181" s="3">
        <f>$J181*'Données Refashion France'!$K$22</f>
        <v>0</v>
      </c>
      <c r="W181" s="3">
        <f>$J181*'Données Refashion France'!$K$23</f>
        <v>0</v>
      </c>
      <c r="X181" s="3">
        <f>$J181*'Données Refashion France'!$K$24</f>
        <v>0</v>
      </c>
      <c r="Y181" s="3">
        <f>$J181*('Données Refashion France'!$K$25 + 'Données Refashion France'!$K$26)</f>
        <v>0</v>
      </c>
      <c r="Z181" s="3">
        <f t="shared" si="19"/>
        <v>0</v>
      </c>
      <c r="AA181" s="3">
        <f t="shared" si="20"/>
        <v>0</v>
      </c>
      <c r="AB181" s="3">
        <f t="shared" si="21"/>
        <v>0</v>
      </c>
    </row>
    <row r="182" spans="2:28" x14ac:dyDescent="0.35">
      <c r="B182" s="1" t="s">
        <v>382</v>
      </c>
      <c r="C182" s="1" t="s">
        <v>383</v>
      </c>
      <c r="D182" s="3"/>
      <c r="E182" s="4">
        <f t="shared" si="15"/>
        <v>0</v>
      </c>
      <c r="F182" s="1">
        <v>0</v>
      </c>
      <c r="G182" s="35">
        <f t="shared" si="17"/>
        <v>0</v>
      </c>
      <c r="H182" s="4">
        <f t="shared" si="16"/>
        <v>0</v>
      </c>
      <c r="I182" s="3">
        <f>F182*'Données Refashion France'!$R$12</f>
        <v>0</v>
      </c>
      <c r="J182" s="3">
        <f>G182*'Données Refashion France'!$R$12</f>
        <v>0</v>
      </c>
      <c r="K182" s="3" t="e">
        <f t="shared" si="18"/>
        <v>#DIV/0!</v>
      </c>
      <c r="L182" s="3">
        <f>$J182*'Données Refashion France'!$K$12</f>
        <v>0</v>
      </c>
      <c r="M182" s="3">
        <f>$J182*'Données Refashion France'!$K$13</f>
        <v>0</v>
      </c>
      <c r="N182" s="3">
        <f>$J182*'Données Refashion France'!$K$14</f>
        <v>0</v>
      </c>
      <c r="O182" s="3">
        <f>$J182*'Données Refashion France'!$K$15</f>
        <v>0</v>
      </c>
      <c r="P182" s="3">
        <f>$J182*'Données Refashion France'!$K$16</f>
        <v>0</v>
      </c>
      <c r="Q182" s="3">
        <f>$J182*'Données Refashion France'!$K$17</f>
        <v>0</v>
      </c>
      <c r="R182" s="3">
        <f>$J182*'Données Refashion France'!$K$18</f>
        <v>0</v>
      </c>
      <c r="S182" s="3">
        <f>$J182*'Données Refashion France'!$K$19</f>
        <v>0</v>
      </c>
      <c r="T182" s="3">
        <f>$J182*'Données Refashion France'!$K$20</f>
        <v>0</v>
      </c>
      <c r="U182" s="3">
        <f>$J182*'Données Refashion France'!$K$21</f>
        <v>0</v>
      </c>
      <c r="V182" s="3">
        <f>$J182*'Données Refashion France'!$K$22</f>
        <v>0</v>
      </c>
      <c r="W182" s="3">
        <f>$J182*'Données Refashion France'!$K$23</f>
        <v>0</v>
      </c>
      <c r="X182" s="3">
        <f>$J182*'Données Refashion France'!$K$24</f>
        <v>0</v>
      </c>
      <c r="Y182" s="3">
        <f>$J182*('Données Refashion France'!$K$25 + 'Données Refashion France'!$K$26)</f>
        <v>0</v>
      </c>
      <c r="Z182" s="3">
        <f t="shared" si="19"/>
        <v>0</v>
      </c>
      <c r="AA182" s="3">
        <f t="shared" si="20"/>
        <v>0</v>
      </c>
      <c r="AB182" s="3">
        <f t="shared" si="21"/>
        <v>0</v>
      </c>
    </row>
    <row r="183" spans="2:28" x14ac:dyDescent="0.35">
      <c r="B183" s="1" t="s">
        <v>384</v>
      </c>
      <c r="C183" s="1" t="s">
        <v>385</v>
      </c>
      <c r="D183" s="3"/>
      <c r="E183" s="4">
        <f t="shared" si="15"/>
        <v>0</v>
      </c>
      <c r="F183" s="1">
        <v>0</v>
      </c>
      <c r="G183" s="35">
        <f t="shared" si="17"/>
        <v>0</v>
      </c>
      <c r="H183" s="4">
        <f t="shared" si="16"/>
        <v>0</v>
      </c>
      <c r="I183" s="3">
        <f>F183*'Données Refashion France'!$R$12</f>
        <v>0</v>
      </c>
      <c r="J183" s="3">
        <f>G183*'Données Refashion France'!$R$12</f>
        <v>0</v>
      </c>
      <c r="K183" s="3" t="e">
        <f t="shared" si="18"/>
        <v>#DIV/0!</v>
      </c>
      <c r="L183" s="3">
        <f>$J183*'Données Refashion France'!$K$12</f>
        <v>0</v>
      </c>
      <c r="M183" s="3">
        <f>$J183*'Données Refashion France'!$K$13</f>
        <v>0</v>
      </c>
      <c r="N183" s="3">
        <f>$J183*'Données Refashion France'!$K$14</f>
        <v>0</v>
      </c>
      <c r="O183" s="3">
        <f>$J183*'Données Refashion France'!$K$15</f>
        <v>0</v>
      </c>
      <c r="P183" s="3">
        <f>$J183*'Données Refashion France'!$K$16</f>
        <v>0</v>
      </c>
      <c r="Q183" s="3">
        <f>$J183*'Données Refashion France'!$K$17</f>
        <v>0</v>
      </c>
      <c r="R183" s="3">
        <f>$J183*'Données Refashion France'!$K$18</f>
        <v>0</v>
      </c>
      <c r="S183" s="3">
        <f>$J183*'Données Refashion France'!$K$19</f>
        <v>0</v>
      </c>
      <c r="T183" s="3">
        <f>$J183*'Données Refashion France'!$K$20</f>
        <v>0</v>
      </c>
      <c r="U183" s="3">
        <f>$J183*'Données Refashion France'!$K$21</f>
        <v>0</v>
      </c>
      <c r="V183" s="3">
        <f>$J183*'Données Refashion France'!$K$22</f>
        <v>0</v>
      </c>
      <c r="W183" s="3">
        <f>$J183*'Données Refashion France'!$K$23</f>
        <v>0</v>
      </c>
      <c r="X183" s="3">
        <f>$J183*'Données Refashion France'!$K$24</f>
        <v>0</v>
      </c>
      <c r="Y183" s="3">
        <f>$J183*('Données Refashion France'!$K$25 + 'Données Refashion France'!$K$26)</f>
        <v>0</v>
      </c>
      <c r="Z183" s="3">
        <f t="shared" si="19"/>
        <v>0</v>
      </c>
      <c r="AA183" s="3">
        <f t="shared" si="20"/>
        <v>0</v>
      </c>
      <c r="AB183" s="3">
        <f t="shared" si="21"/>
        <v>0</v>
      </c>
    </row>
    <row r="184" spans="2:28" x14ac:dyDescent="0.35">
      <c r="B184" s="1" t="s">
        <v>386</v>
      </c>
      <c r="C184" s="1" t="s">
        <v>387</v>
      </c>
      <c r="D184" s="3"/>
      <c r="E184" s="4">
        <f t="shared" si="15"/>
        <v>0</v>
      </c>
      <c r="F184" s="1">
        <v>0</v>
      </c>
      <c r="G184" s="35">
        <f t="shared" si="17"/>
        <v>0</v>
      </c>
      <c r="H184" s="4">
        <f t="shared" si="16"/>
        <v>0</v>
      </c>
      <c r="I184" s="3">
        <f>F184*'Données Refashion France'!$R$12</f>
        <v>0</v>
      </c>
      <c r="J184" s="3">
        <f>G184*'Données Refashion France'!$R$12</f>
        <v>0</v>
      </c>
      <c r="K184" s="3" t="e">
        <f t="shared" si="18"/>
        <v>#DIV/0!</v>
      </c>
      <c r="L184" s="3">
        <f>$J184*'Données Refashion France'!$K$12</f>
        <v>0</v>
      </c>
      <c r="M184" s="3">
        <f>$J184*'Données Refashion France'!$K$13</f>
        <v>0</v>
      </c>
      <c r="N184" s="3">
        <f>$J184*'Données Refashion France'!$K$14</f>
        <v>0</v>
      </c>
      <c r="O184" s="3">
        <f>$J184*'Données Refashion France'!$K$15</f>
        <v>0</v>
      </c>
      <c r="P184" s="3">
        <f>$J184*'Données Refashion France'!$K$16</f>
        <v>0</v>
      </c>
      <c r="Q184" s="3">
        <f>$J184*'Données Refashion France'!$K$17</f>
        <v>0</v>
      </c>
      <c r="R184" s="3">
        <f>$J184*'Données Refashion France'!$K$18</f>
        <v>0</v>
      </c>
      <c r="S184" s="3">
        <f>$J184*'Données Refashion France'!$K$19</f>
        <v>0</v>
      </c>
      <c r="T184" s="3">
        <f>$J184*'Données Refashion France'!$K$20</f>
        <v>0</v>
      </c>
      <c r="U184" s="3">
        <f>$J184*'Données Refashion France'!$K$21</f>
        <v>0</v>
      </c>
      <c r="V184" s="3">
        <f>$J184*'Données Refashion France'!$K$22</f>
        <v>0</v>
      </c>
      <c r="W184" s="3">
        <f>$J184*'Données Refashion France'!$K$23</f>
        <v>0</v>
      </c>
      <c r="X184" s="3">
        <f>$J184*'Données Refashion France'!$K$24</f>
        <v>0</v>
      </c>
      <c r="Y184" s="3">
        <f>$J184*('Données Refashion France'!$K$25 + 'Données Refashion France'!$K$26)</f>
        <v>0</v>
      </c>
      <c r="Z184" s="3">
        <f t="shared" si="19"/>
        <v>0</v>
      </c>
      <c r="AA184" s="3">
        <f t="shared" si="20"/>
        <v>0</v>
      </c>
      <c r="AB184" s="3">
        <f t="shared" si="21"/>
        <v>0</v>
      </c>
    </row>
    <row r="185" spans="2:28" x14ac:dyDescent="0.35">
      <c r="B185" s="1" t="s">
        <v>388</v>
      </c>
      <c r="C185" s="1" t="s">
        <v>389</v>
      </c>
      <c r="D185" s="3"/>
      <c r="E185" s="4">
        <f t="shared" si="15"/>
        <v>0</v>
      </c>
      <c r="F185" s="1">
        <v>0</v>
      </c>
      <c r="G185" s="35">
        <f t="shared" si="17"/>
        <v>0</v>
      </c>
      <c r="H185" s="4">
        <f t="shared" si="16"/>
        <v>0</v>
      </c>
      <c r="I185" s="3">
        <f>F185*'Données Refashion France'!$R$12</f>
        <v>0</v>
      </c>
      <c r="J185" s="3">
        <f>G185*'Données Refashion France'!$R$12</f>
        <v>0</v>
      </c>
      <c r="K185" s="3" t="e">
        <f t="shared" si="18"/>
        <v>#DIV/0!</v>
      </c>
      <c r="L185" s="3">
        <f>$J185*'Données Refashion France'!$K$12</f>
        <v>0</v>
      </c>
      <c r="M185" s="3">
        <f>$J185*'Données Refashion France'!$K$13</f>
        <v>0</v>
      </c>
      <c r="N185" s="3">
        <f>$J185*'Données Refashion France'!$K$14</f>
        <v>0</v>
      </c>
      <c r="O185" s="3">
        <f>$J185*'Données Refashion France'!$K$15</f>
        <v>0</v>
      </c>
      <c r="P185" s="3">
        <f>$J185*'Données Refashion France'!$K$16</f>
        <v>0</v>
      </c>
      <c r="Q185" s="3">
        <f>$J185*'Données Refashion France'!$K$17</f>
        <v>0</v>
      </c>
      <c r="R185" s="3">
        <f>$J185*'Données Refashion France'!$K$18</f>
        <v>0</v>
      </c>
      <c r="S185" s="3">
        <f>$J185*'Données Refashion France'!$K$19</f>
        <v>0</v>
      </c>
      <c r="T185" s="3">
        <f>$J185*'Données Refashion France'!$K$20</f>
        <v>0</v>
      </c>
      <c r="U185" s="3">
        <f>$J185*'Données Refashion France'!$K$21</f>
        <v>0</v>
      </c>
      <c r="V185" s="3">
        <f>$J185*'Données Refashion France'!$K$22</f>
        <v>0</v>
      </c>
      <c r="W185" s="3">
        <f>$J185*'Données Refashion France'!$K$23</f>
        <v>0</v>
      </c>
      <c r="X185" s="3">
        <f>$J185*'Données Refashion France'!$K$24</f>
        <v>0</v>
      </c>
      <c r="Y185" s="3">
        <f>$J185*('Données Refashion France'!$K$25 + 'Données Refashion France'!$K$26)</f>
        <v>0</v>
      </c>
      <c r="Z185" s="3">
        <f t="shared" si="19"/>
        <v>0</v>
      </c>
      <c r="AA185" s="3">
        <f t="shared" si="20"/>
        <v>0</v>
      </c>
      <c r="AB185" s="3">
        <f t="shared" si="21"/>
        <v>0</v>
      </c>
    </row>
    <row r="186" spans="2:28" x14ac:dyDescent="0.35">
      <c r="B186" s="1" t="s">
        <v>390</v>
      </c>
      <c r="C186" s="1" t="s">
        <v>391</v>
      </c>
      <c r="D186" s="3"/>
      <c r="E186" s="4">
        <f t="shared" si="15"/>
        <v>0</v>
      </c>
      <c r="F186" s="1">
        <v>0</v>
      </c>
      <c r="G186" s="35">
        <f t="shared" si="17"/>
        <v>0</v>
      </c>
      <c r="H186" s="4">
        <f t="shared" si="16"/>
        <v>0</v>
      </c>
      <c r="I186" s="3">
        <f>F186*'Données Refashion France'!$R$12</f>
        <v>0</v>
      </c>
      <c r="J186" s="3">
        <f>G186*'Données Refashion France'!$R$12</f>
        <v>0</v>
      </c>
      <c r="K186" s="3" t="e">
        <f t="shared" si="18"/>
        <v>#DIV/0!</v>
      </c>
      <c r="L186" s="3">
        <f>$J186*'Données Refashion France'!$K$12</f>
        <v>0</v>
      </c>
      <c r="M186" s="3">
        <f>$J186*'Données Refashion France'!$K$13</f>
        <v>0</v>
      </c>
      <c r="N186" s="3">
        <f>$J186*'Données Refashion France'!$K$14</f>
        <v>0</v>
      </c>
      <c r="O186" s="3">
        <f>$J186*'Données Refashion France'!$K$15</f>
        <v>0</v>
      </c>
      <c r="P186" s="3">
        <f>$J186*'Données Refashion France'!$K$16</f>
        <v>0</v>
      </c>
      <c r="Q186" s="3">
        <f>$J186*'Données Refashion France'!$K$17</f>
        <v>0</v>
      </c>
      <c r="R186" s="3">
        <f>$J186*'Données Refashion France'!$K$18</f>
        <v>0</v>
      </c>
      <c r="S186" s="3">
        <f>$J186*'Données Refashion France'!$K$19</f>
        <v>0</v>
      </c>
      <c r="T186" s="3">
        <f>$J186*'Données Refashion France'!$K$20</f>
        <v>0</v>
      </c>
      <c r="U186" s="3">
        <f>$J186*'Données Refashion France'!$K$21</f>
        <v>0</v>
      </c>
      <c r="V186" s="3">
        <f>$J186*'Données Refashion France'!$K$22</f>
        <v>0</v>
      </c>
      <c r="W186" s="3">
        <f>$J186*'Données Refashion France'!$K$23</f>
        <v>0</v>
      </c>
      <c r="X186" s="3">
        <f>$J186*'Données Refashion France'!$K$24</f>
        <v>0</v>
      </c>
      <c r="Y186" s="3">
        <f>$J186*('Données Refashion France'!$K$25 + 'Données Refashion France'!$K$26)</f>
        <v>0</v>
      </c>
      <c r="Z186" s="3">
        <f t="shared" si="19"/>
        <v>0</v>
      </c>
      <c r="AA186" s="3">
        <f t="shared" si="20"/>
        <v>0</v>
      </c>
      <c r="AB186" s="3">
        <f t="shared" si="21"/>
        <v>0</v>
      </c>
    </row>
    <row r="187" spans="2:28" x14ac:dyDescent="0.35">
      <c r="B187" s="1" t="s">
        <v>392</v>
      </c>
      <c r="C187" s="1" t="s">
        <v>393</v>
      </c>
      <c r="D187" s="3"/>
      <c r="E187" s="4">
        <f t="shared" si="15"/>
        <v>0</v>
      </c>
      <c r="F187" s="1">
        <v>0</v>
      </c>
      <c r="G187" s="35">
        <f t="shared" si="17"/>
        <v>0</v>
      </c>
      <c r="H187" s="4">
        <f t="shared" si="16"/>
        <v>0</v>
      </c>
      <c r="I187" s="3">
        <f>F187*'Données Refashion France'!$R$12</f>
        <v>0</v>
      </c>
      <c r="J187" s="3">
        <f>G187*'Données Refashion France'!$R$12</f>
        <v>0</v>
      </c>
      <c r="K187" s="3" t="e">
        <f t="shared" si="18"/>
        <v>#DIV/0!</v>
      </c>
      <c r="L187" s="3">
        <f>$J187*'Données Refashion France'!$K$12</f>
        <v>0</v>
      </c>
      <c r="M187" s="3">
        <f>$J187*'Données Refashion France'!$K$13</f>
        <v>0</v>
      </c>
      <c r="N187" s="3">
        <f>$J187*'Données Refashion France'!$K$14</f>
        <v>0</v>
      </c>
      <c r="O187" s="3">
        <f>$J187*'Données Refashion France'!$K$15</f>
        <v>0</v>
      </c>
      <c r="P187" s="3">
        <f>$J187*'Données Refashion France'!$K$16</f>
        <v>0</v>
      </c>
      <c r="Q187" s="3">
        <f>$J187*'Données Refashion France'!$K$17</f>
        <v>0</v>
      </c>
      <c r="R187" s="3">
        <f>$J187*'Données Refashion France'!$K$18</f>
        <v>0</v>
      </c>
      <c r="S187" s="3">
        <f>$J187*'Données Refashion France'!$K$19</f>
        <v>0</v>
      </c>
      <c r="T187" s="3">
        <f>$J187*'Données Refashion France'!$K$20</f>
        <v>0</v>
      </c>
      <c r="U187" s="3">
        <f>$J187*'Données Refashion France'!$K$21</f>
        <v>0</v>
      </c>
      <c r="V187" s="3">
        <f>$J187*'Données Refashion France'!$K$22</f>
        <v>0</v>
      </c>
      <c r="W187" s="3">
        <f>$J187*'Données Refashion France'!$K$23</f>
        <v>0</v>
      </c>
      <c r="X187" s="3">
        <f>$J187*'Données Refashion France'!$K$24</f>
        <v>0</v>
      </c>
      <c r="Y187" s="3">
        <f>$J187*('Données Refashion France'!$K$25 + 'Données Refashion France'!$K$26)</f>
        <v>0</v>
      </c>
      <c r="Z187" s="3">
        <f t="shared" si="19"/>
        <v>0</v>
      </c>
      <c r="AA187" s="3">
        <f t="shared" si="20"/>
        <v>0</v>
      </c>
      <c r="AB187" s="3">
        <f t="shared" si="21"/>
        <v>0</v>
      </c>
    </row>
    <row r="188" spans="2:28" x14ac:dyDescent="0.35">
      <c r="B188" s="1" t="s">
        <v>394</v>
      </c>
      <c r="C188" s="1" t="s">
        <v>395</v>
      </c>
      <c r="D188" s="3"/>
      <c r="E188" s="4">
        <f t="shared" si="15"/>
        <v>0</v>
      </c>
      <c r="F188" s="1">
        <v>0</v>
      </c>
      <c r="G188" s="35">
        <f t="shared" si="17"/>
        <v>0</v>
      </c>
      <c r="H188" s="4">
        <f t="shared" si="16"/>
        <v>0</v>
      </c>
      <c r="I188" s="3">
        <f>F188*'Données Refashion France'!$R$12</f>
        <v>0</v>
      </c>
      <c r="J188" s="3">
        <f>G188*'Données Refashion France'!$R$12</f>
        <v>0</v>
      </c>
      <c r="K188" s="3" t="e">
        <f t="shared" si="18"/>
        <v>#DIV/0!</v>
      </c>
      <c r="L188" s="3">
        <f>$J188*'Données Refashion France'!$K$12</f>
        <v>0</v>
      </c>
      <c r="M188" s="3">
        <f>$J188*'Données Refashion France'!$K$13</f>
        <v>0</v>
      </c>
      <c r="N188" s="3">
        <f>$J188*'Données Refashion France'!$K$14</f>
        <v>0</v>
      </c>
      <c r="O188" s="3">
        <f>$J188*'Données Refashion France'!$K$15</f>
        <v>0</v>
      </c>
      <c r="P188" s="3">
        <f>$J188*'Données Refashion France'!$K$16</f>
        <v>0</v>
      </c>
      <c r="Q188" s="3">
        <f>$J188*'Données Refashion France'!$K$17</f>
        <v>0</v>
      </c>
      <c r="R188" s="3">
        <f>$J188*'Données Refashion France'!$K$18</f>
        <v>0</v>
      </c>
      <c r="S188" s="3">
        <f>$J188*'Données Refashion France'!$K$19</f>
        <v>0</v>
      </c>
      <c r="T188" s="3">
        <f>$J188*'Données Refashion France'!$K$20</f>
        <v>0</v>
      </c>
      <c r="U188" s="3">
        <f>$J188*'Données Refashion France'!$K$21</f>
        <v>0</v>
      </c>
      <c r="V188" s="3">
        <f>$J188*'Données Refashion France'!$K$22</f>
        <v>0</v>
      </c>
      <c r="W188" s="3">
        <f>$J188*'Données Refashion France'!$K$23</f>
        <v>0</v>
      </c>
      <c r="X188" s="3">
        <f>$J188*'Données Refashion France'!$K$24</f>
        <v>0</v>
      </c>
      <c r="Y188" s="3">
        <f>$J188*('Données Refashion France'!$K$25 + 'Données Refashion France'!$K$26)</f>
        <v>0</v>
      </c>
      <c r="Z188" s="3">
        <f t="shared" si="19"/>
        <v>0</v>
      </c>
      <c r="AA188" s="3">
        <f t="shared" si="20"/>
        <v>0</v>
      </c>
      <c r="AB188" s="3">
        <f t="shared" si="21"/>
        <v>0</v>
      </c>
    </row>
    <row r="189" spans="2:28" x14ac:dyDescent="0.35">
      <c r="B189" s="1" t="s">
        <v>396</v>
      </c>
      <c r="C189" s="1" t="s">
        <v>397</v>
      </c>
      <c r="D189" s="3"/>
      <c r="E189" s="4">
        <f t="shared" si="15"/>
        <v>0</v>
      </c>
      <c r="F189" s="1">
        <v>0</v>
      </c>
      <c r="G189" s="35">
        <f t="shared" si="17"/>
        <v>0</v>
      </c>
      <c r="H189" s="4">
        <f t="shared" si="16"/>
        <v>0</v>
      </c>
      <c r="I189" s="3">
        <f>F189*'Données Refashion France'!$R$12</f>
        <v>0</v>
      </c>
      <c r="J189" s="3">
        <f>G189*'Données Refashion France'!$R$12</f>
        <v>0</v>
      </c>
      <c r="K189" s="3" t="e">
        <f t="shared" si="18"/>
        <v>#DIV/0!</v>
      </c>
      <c r="L189" s="3">
        <f>$J189*'Données Refashion France'!$K$12</f>
        <v>0</v>
      </c>
      <c r="M189" s="3">
        <f>$J189*'Données Refashion France'!$K$13</f>
        <v>0</v>
      </c>
      <c r="N189" s="3">
        <f>$J189*'Données Refashion France'!$K$14</f>
        <v>0</v>
      </c>
      <c r="O189" s="3">
        <f>$J189*'Données Refashion France'!$K$15</f>
        <v>0</v>
      </c>
      <c r="P189" s="3">
        <f>$J189*'Données Refashion France'!$K$16</f>
        <v>0</v>
      </c>
      <c r="Q189" s="3">
        <f>$J189*'Données Refashion France'!$K$17</f>
        <v>0</v>
      </c>
      <c r="R189" s="3">
        <f>$J189*'Données Refashion France'!$K$18</f>
        <v>0</v>
      </c>
      <c r="S189" s="3">
        <f>$J189*'Données Refashion France'!$K$19</f>
        <v>0</v>
      </c>
      <c r="T189" s="3">
        <f>$J189*'Données Refashion France'!$K$20</f>
        <v>0</v>
      </c>
      <c r="U189" s="3">
        <f>$J189*'Données Refashion France'!$K$21</f>
        <v>0</v>
      </c>
      <c r="V189" s="3">
        <f>$J189*'Données Refashion France'!$K$22</f>
        <v>0</v>
      </c>
      <c r="W189" s="3">
        <f>$J189*'Données Refashion France'!$K$23</f>
        <v>0</v>
      </c>
      <c r="X189" s="3">
        <f>$J189*'Données Refashion France'!$K$24</f>
        <v>0</v>
      </c>
      <c r="Y189" s="3">
        <f>$J189*('Données Refashion France'!$K$25 + 'Données Refashion France'!$K$26)</f>
        <v>0</v>
      </c>
      <c r="Z189" s="3">
        <f t="shared" si="19"/>
        <v>0</v>
      </c>
      <c r="AA189" s="3">
        <f t="shared" si="20"/>
        <v>0</v>
      </c>
      <c r="AB189" s="3">
        <f t="shared" si="21"/>
        <v>0</v>
      </c>
    </row>
    <row r="190" spans="2:28" x14ac:dyDescent="0.35">
      <c r="B190" s="1" t="s">
        <v>398</v>
      </c>
      <c r="C190" s="1" t="s">
        <v>399</v>
      </c>
      <c r="D190" s="3"/>
      <c r="E190" s="4">
        <f t="shared" si="15"/>
        <v>0</v>
      </c>
      <c r="F190" s="1">
        <v>0</v>
      </c>
      <c r="G190" s="35">
        <f t="shared" si="17"/>
        <v>0</v>
      </c>
      <c r="H190" s="4">
        <f t="shared" si="16"/>
        <v>0</v>
      </c>
      <c r="I190" s="3">
        <f>F190*'Données Refashion France'!$R$12</f>
        <v>0</v>
      </c>
      <c r="J190" s="3">
        <f>G190*'Données Refashion France'!$R$12</f>
        <v>0</v>
      </c>
      <c r="K190" s="3" t="e">
        <f t="shared" si="18"/>
        <v>#DIV/0!</v>
      </c>
      <c r="L190" s="3">
        <f>$J190*'Données Refashion France'!$K$12</f>
        <v>0</v>
      </c>
      <c r="M190" s="3">
        <f>$J190*'Données Refashion France'!$K$13</f>
        <v>0</v>
      </c>
      <c r="N190" s="3">
        <f>$J190*'Données Refashion France'!$K$14</f>
        <v>0</v>
      </c>
      <c r="O190" s="3">
        <f>$J190*'Données Refashion France'!$K$15</f>
        <v>0</v>
      </c>
      <c r="P190" s="3">
        <f>$J190*'Données Refashion France'!$K$16</f>
        <v>0</v>
      </c>
      <c r="Q190" s="3">
        <f>$J190*'Données Refashion France'!$K$17</f>
        <v>0</v>
      </c>
      <c r="R190" s="3">
        <f>$J190*'Données Refashion France'!$K$18</f>
        <v>0</v>
      </c>
      <c r="S190" s="3">
        <f>$J190*'Données Refashion France'!$K$19</f>
        <v>0</v>
      </c>
      <c r="T190" s="3">
        <f>$J190*'Données Refashion France'!$K$20</f>
        <v>0</v>
      </c>
      <c r="U190" s="3">
        <f>$J190*'Données Refashion France'!$K$21</f>
        <v>0</v>
      </c>
      <c r="V190" s="3">
        <f>$J190*'Données Refashion France'!$K$22</f>
        <v>0</v>
      </c>
      <c r="W190" s="3">
        <f>$J190*'Données Refashion France'!$K$23</f>
        <v>0</v>
      </c>
      <c r="X190" s="3">
        <f>$J190*'Données Refashion France'!$K$24</f>
        <v>0</v>
      </c>
      <c r="Y190" s="3">
        <f>$J190*('Données Refashion France'!$K$25 + 'Données Refashion France'!$K$26)</f>
        <v>0</v>
      </c>
      <c r="Z190" s="3">
        <f t="shared" si="19"/>
        <v>0</v>
      </c>
      <c r="AA190" s="3">
        <f t="shared" si="20"/>
        <v>0</v>
      </c>
      <c r="AB190" s="3">
        <f t="shared" si="21"/>
        <v>0</v>
      </c>
    </row>
    <row r="191" spans="2:28" x14ac:dyDescent="0.35">
      <c r="B191" s="1" t="s">
        <v>400</v>
      </c>
      <c r="C191" s="1" t="s">
        <v>401</v>
      </c>
      <c r="D191" s="3"/>
      <c r="E191" s="4">
        <f t="shared" si="15"/>
        <v>0</v>
      </c>
      <c r="F191" s="1">
        <v>0</v>
      </c>
      <c r="G191" s="35">
        <f t="shared" si="17"/>
        <v>0</v>
      </c>
      <c r="H191" s="4">
        <f t="shared" si="16"/>
        <v>0</v>
      </c>
      <c r="I191" s="3">
        <f>F191*'Données Refashion France'!$R$12</f>
        <v>0</v>
      </c>
      <c r="J191" s="3">
        <f>G191*'Données Refashion France'!$R$12</f>
        <v>0</v>
      </c>
      <c r="K191" s="3" t="e">
        <f t="shared" si="18"/>
        <v>#DIV/0!</v>
      </c>
      <c r="L191" s="3">
        <f>$J191*'Données Refashion France'!$K$12</f>
        <v>0</v>
      </c>
      <c r="M191" s="3">
        <f>$J191*'Données Refashion France'!$K$13</f>
        <v>0</v>
      </c>
      <c r="N191" s="3">
        <f>$J191*'Données Refashion France'!$K$14</f>
        <v>0</v>
      </c>
      <c r="O191" s="3">
        <f>$J191*'Données Refashion France'!$K$15</f>
        <v>0</v>
      </c>
      <c r="P191" s="3">
        <f>$J191*'Données Refashion France'!$K$16</f>
        <v>0</v>
      </c>
      <c r="Q191" s="3">
        <f>$J191*'Données Refashion France'!$K$17</f>
        <v>0</v>
      </c>
      <c r="R191" s="3">
        <f>$J191*'Données Refashion France'!$K$18</f>
        <v>0</v>
      </c>
      <c r="S191" s="3">
        <f>$J191*'Données Refashion France'!$K$19</f>
        <v>0</v>
      </c>
      <c r="T191" s="3">
        <f>$J191*'Données Refashion France'!$K$20</f>
        <v>0</v>
      </c>
      <c r="U191" s="3">
        <f>$J191*'Données Refashion France'!$K$21</f>
        <v>0</v>
      </c>
      <c r="V191" s="3">
        <f>$J191*'Données Refashion France'!$K$22</f>
        <v>0</v>
      </c>
      <c r="W191" s="3">
        <f>$J191*'Données Refashion France'!$K$23</f>
        <v>0</v>
      </c>
      <c r="X191" s="3">
        <f>$J191*'Données Refashion France'!$K$24</f>
        <v>0</v>
      </c>
      <c r="Y191" s="3">
        <f>$J191*('Données Refashion France'!$K$25 + 'Données Refashion France'!$K$26)</f>
        <v>0</v>
      </c>
      <c r="Z191" s="3">
        <f t="shared" si="19"/>
        <v>0</v>
      </c>
      <c r="AA191" s="3">
        <f t="shared" si="20"/>
        <v>0</v>
      </c>
      <c r="AB191" s="3">
        <f t="shared" si="21"/>
        <v>0</v>
      </c>
    </row>
    <row r="192" spans="2:28" x14ac:dyDescent="0.35">
      <c r="B192" s="1" t="s">
        <v>402</v>
      </c>
      <c r="C192" s="1" t="s">
        <v>403</v>
      </c>
      <c r="D192" s="3"/>
      <c r="E192" s="4">
        <f t="shared" si="15"/>
        <v>0</v>
      </c>
      <c r="F192" s="1">
        <v>0</v>
      </c>
      <c r="G192" s="35">
        <f t="shared" si="17"/>
        <v>0</v>
      </c>
      <c r="H192" s="4">
        <f t="shared" si="16"/>
        <v>0</v>
      </c>
      <c r="I192" s="3">
        <f>F192*'Données Refashion France'!$R$12</f>
        <v>0</v>
      </c>
      <c r="J192" s="3">
        <f>G192*'Données Refashion France'!$R$12</f>
        <v>0</v>
      </c>
      <c r="K192" s="3" t="e">
        <f t="shared" si="18"/>
        <v>#DIV/0!</v>
      </c>
      <c r="L192" s="3">
        <f>$J192*'Données Refashion France'!$K$12</f>
        <v>0</v>
      </c>
      <c r="M192" s="3">
        <f>$J192*'Données Refashion France'!$K$13</f>
        <v>0</v>
      </c>
      <c r="N192" s="3">
        <f>$J192*'Données Refashion France'!$K$14</f>
        <v>0</v>
      </c>
      <c r="O192" s="3">
        <f>$J192*'Données Refashion France'!$K$15</f>
        <v>0</v>
      </c>
      <c r="P192" s="3">
        <f>$J192*'Données Refashion France'!$K$16</f>
        <v>0</v>
      </c>
      <c r="Q192" s="3">
        <f>$J192*'Données Refashion France'!$K$17</f>
        <v>0</v>
      </c>
      <c r="R192" s="3">
        <f>$J192*'Données Refashion France'!$K$18</f>
        <v>0</v>
      </c>
      <c r="S192" s="3">
        <f>$J192*'Données Refashion France'!$K$19</f>
        <v>0</v>
      </c>
      <c r="T192" s="3">
        <f>$J192*'Données Refashion France'!$K$20</f>
        <v>0</v>
      </c>
      <c r="U192" s="3">
        <f>$J192*'Données Refashion France'!$K$21</f>
        <v>0</v>
      </c>
      <c r="V192" s="3">
        <f>$J192*'Données Refashion France'!$K$22</f>
        <v>0</v>
      </c>
      <c r="W192" s="3">
        <f>$J192*'Données Refashion France'!$K$23</f>
        <v>0</v>
      </c>
      <c r="X192" s="3">
        <f>$J192*'Données Refashion France'!$K$24</f>
        <v>0</v>
      </c>
      <c r="Y192" s="3">
        <f>$J192*('Données Refashion France'!$K$25 + 'Données Refashion France'!$K$26)</f>
        <v>0</v>
      </c>
      <c r="Z192" s="3">
        <f t="shared" si="19"/>
        <v>0</v>
      </c>
      <c r="AA192" s="3">
        <f t="shared" si="20"/>
        <v>0</v>
      </c>
      <c r="AB192" s="3">
        <f t="shared" si="21"/>
        <v>0</v>
      </c>
    </row>
    <row r="193" spans="2:28" x14ac:dyDescent="0.35">
      <c r="B193" s="1" t="s">
        <v>404</v>
      </c>
      <c r="C193" s="1" t="s">
        <v>405</v>
      </c>
      <c r="D193" s="3"/>
      <c r="E193" s="4">
        <f t="shared" si="15"/>
        <v>0</v>
      </c>
      <c r="F193" s="1">
        <v>0</v>
      </c>
      <c r="G193" s="35">
        <f t="shared" si="17"/>
        <v>0</v>
      </c>
      <c r="H193" s="4">
        <f t="shared" si="16"/>
        <v>0</v>
      </c>
      <c r="I193" s="3">
        <f>F193*'Données Refashion France'!$R$12</f>
        <v>0</v>
      </c>
      <c r="J193" s="3">
        <f>G193*'Données Refashion France'!$R$12</f>
        <v>0</v>
      </c>
      <c r="K193" s="3" t="e">
        <f t="shared" si="18"/>
        <v>#DIV/0!</v>
      </c>
      <c r="L193" s="3">
        <f>$J193*'Données Refashion France'!$K$12</f>
        <v>0</v>
      </c>
      <c r="M193" s="3">
        <f>$J193*'Données Refashion France'!$K$13</f>
        <v>0</v>
      </c>
      <c r="N193" s="3">
        <f>$J193*'Données Refashion France'!$K$14</f>
        <v>0</v>
      </c>
      <c r="O193" s="3">
        <f>$J193*'Données Refashion France'!$K$15</f>
        <v>0</v>
      </c>
      <c r="P193" s="3">
        <f>$J193*'Données Refashion France'!$K$16</f>
        <v>0</v>
      </c>
      <c r="Q193" s="3">
        <f>$J193*'Données Refashion France'!$K$17</f>
        <v>0</v>
      </c>
      <c r="R193" s="3">
        <f>$J193*'Données Refashion France'!$K$18</f>
        <v>0</v>
      </c>
      <c r="S193" s="3">
        <f>$J193*'Données Refashion France'!$K$19</f>
        <v>0</v>
      </c>
      <c r="T193" s="3">
        <f>$J193*'Données Refashion France'!$K$20</f>
        <v>0</v>
      </c>
      <c r="U193" s="3">
        <f>$J193*'Données Refashion France'!$K$21</f>
        <v>0</v>
      </c>
      <c r="V193" s="3">
        <f>$J193*'Données Refashion France'!$K$22</f>
        <v>0</v>
      </c>
      <c r="W193" s="3">
        <f>$J193*'Données Refashion France'!$K$23</f>
        <v>0</v>
      </c>
      <c r="X193" s="3">
        <f>$J193*'Données Refashion France'!$K$24</f>
        <v>0</v>
      </c>
      <c r="Y193" s="3">
        <f>$J193*('Données Refashion France'!$K$25 + 'Données Refashion France'!$K$26)</f>
        <v>0</v>
      </c>
      <c r="Z193" s="3">
        <f t="shared" si="19"/>
        <v>0</v>
      </c>
      <c r="AA193" s="3">
        <f t="shared" si="20"/>
        <v>0</v>
      </c>
      <c r="AB193" s="3">
        <f t="shared" si="21"/>
        <v>0</v>
      </c>
    </row>
    <row r="194" spans="2:28" x14ac:dyDescent="0.35">
      <c r="B194" s="1" t="s">
        <v>406</v>
      </c>
      <c r="C194" s="1" t="s">
        <v>407</v>
      </c>
      <c r="D194" s="3"/>
      <c r="E194" s="4">
        <f t="shared" si="15"/>
        <v>0</v>
      </c>
      <c r="F194" s="1">
        <v>0</v>
      </c>
      <c r="G194" s="35">
        <f t="shared" si="17"/>
        <v>0</v>
      </c>
      <c r="H194" s="4">
        <f t="shared" si="16"/>
        <v>0</v>
      </c>
      <c r="I194" s="3">
        <f>F194*'Données Refashion France'!$R$12</f>
        <v>0</v>
      </c>
      <c r="J194" s="3">
        <f>G194*'Données Refashion France'!$R$12</f>
        <v>0</v>
      </c>
      <c r="K194" s="3" t="e">
        <f t="shared" si="18"/>
        <v>#DIV/0!</v>
      </c>
      <c r="L194" s="3">
        <f>$J194*'Données Refashion France'!$K$12</f>
        <v>0</v>
      </c>
      <c r="M194" s="3">
        <f>$J194*'Données Refashion France'!$K$13</f>
        <v>0</v>
      </c>
      <c r="N194" s="3">
        <f>$J194*'Données Refashion France'!$K$14</f>
        <v>0</v>
      </c>
      <c r="O194" s="3">
        <f>$J194*'Données Refashion France'!$K$15</f>
        <v>0</v>
      </c>
      <c r="P194" s="3">
        <f>$J194*'Données Refashion France'!$K$16</f>
        <v>0</v>
      </c>
      <c r="Q194" s="3">
        <f>$J194*'Données Refashion France'!$K$17</f>
        <v>0</v>
      </c>
      <c r="R194" s="3">
        <f>$J194*'Données Refashion France'!$K$18</f>
        <v>0</v>
      </c>
      <c r="S194" s="3">
        <f>$J194*'Données Refashion France'!$K$19</f>
        <v>0</v>
      </c>
      <c r="T194" s="3">
        <f>$J194*'Données Refashion France'!$K$20</f>
        <v>0</v>
      </c>
      <c r="U194" s="3">
        <f>$J194*'Données Refashion France'!$K$21</f>
        <v>0</v>
      </c>
      <c r="V194" s="3">
        <f>$J194*'Données Refashion France'!$K$22</f>
        <v>0</v>
      </c>
      <c r="W194" s="3">
        <f>$J194*'Données Refashion France'!$K$23</f>
        <v>0</v>
      </c>
      <c r="X194" s="3">
        <f>$J194*'Données Refashion France'!$K$24</f>
        <v>0</v>
      </c>
      <c r="Y194" s="3">
        <f>$J194*('Données Refashion France'!$K$25 + 'Données Refashion France'!$K$26)</f>
        <v>0</v>
      </c>
      <c r="Z194" s="3">
        <f t="shared" si="19"/>
        <v>0</v>
      </c>
      <c r="AA194" s="3">
        <f t="shared" si="20"/>
        <v>0</v>
      </c>
      <c r="AB194" s="3">
        <f t="shared" si="21"/>
        <v>0</v>
      </c>
    </row>
    <row r="195" spans="2:28" x14ac:dyDescent="0.35">
      <c r="B195" s="1" t="s">
        <v>408</v>
      </c>
      <c r="C195" s="1" t="s">
        <v>409</v>
      </c>
      <c r="D195" s="3"/>
      <c r="E195" s="4">
        <f t="shared" si="15"/>
        <v>0</v>
      </c>
      <c r="F195" s="1">
        <v>0</v>
      </c>
      <c r="G195" s="35">
        <f t="shared" si="17"/>
        <v>0</v>
      </c>
      <c r="H195" s="4">
        <f t="shared" si="16"/>
        <v>0</v>
      </c>
      <c r="I195" s="3">
        <f>F195*'Données Refashion France'!$R$12</f>
        <v>0</v>
      </c>
      <c r="J195" s="3">
        <f>G195*'Données Refashion France'!$R$12</f>
        <v>0</v>
      </c>
      <c r="K195" s="3" t="e">
        <f t="shared" si="18"/>
        <v>#DIV/0!</v>
      </c>
      <c r="L195" s="3">
        <f>$J195*'Données Refashion France'!$K$12</f>
        <v>0</v>
      </c>
      <c r="M195" s="3">
        <f>$J195*'Données Refashion France'!$K$13</f>
        <v>0</v>
      </c>
      <c r="N195" s="3">
        <f>$J195*'Données Refashion France'!$K$14</f>
        <v>0</v>
      </c>
      <c r="O195" s="3">
        <f>$J195*'Données Refashion France'!$K$15</f>
        <v>0</v>
      </c>
      <c r="P195" s="3">
        <f>$J195*'Données Refashion France'!$K$16</f>
        <v>0</v>
      </c>
      <c r="Q195" s="3">
        <f>$J195*'Données Refashion France'!$K$17</f>
        <v>0</v>
      </c>
      <c r="R195" s="3">
        <f>$J195*'Données Refashion France'!$K$18</f>
        <v>0</v>
      </c>
      <c r="S195" s="3">
        <f>$J195*'Données Refashion France'!$K$19</f>
        <v>0</v>
      </c>
      <c r="T195" s="3">
        <f>$J195*'Données Refashion France'!$K$20</f>
        <v>0</v>
      </c>
      <c r="U195" s="3">
        <f>$J195*'Données Refashion France'!$K$21</f>
        <v>0</v>
      </c>
      <c r="V195" s="3">
        <f>$J195*'Données Refashion France'!$K$22</f>
        <v>0</v>
      </c>
      <c r="W195" s="3">
        <f>$J195*'Données Refashion France'!$K$23</f>
        <v>0</v>
      </c>
      <c r="X195" s="3">
        <f>$J195*'Données Refashion France'!$K$24</f>
        <v>0</v>
      </c>
      <c r="Y195" s="3">
        <f>$J195*('Données Refashion France'!$K$25 + 'Données Refashion France'!$K$26)</f>
        <v>0</v>
      </c>
      <c r="Z195" s="3">
        <f t="shared" si="19"/>
        <v>0</v>
      </c>
      <c r="AA195" s="3">
        <f t="shared" si="20"/>
        <v>0</v>
      </c>
      <c r="AB195" s="3">
        <f t="shared" si="21"/>
        <v>0</v>
      </c>
    </row>
    <row r="196" spans="2:28" x14ac:dyDescent="0.35">
      <c r="B196" s="1" t="s">
        <v>410</v>
      </c>
      <c r="C196" s="1" t="s">
        <v>411</v>
      </c>
      <c r="D196" s="3"/>
      <c r="E196" s="4">
        <f t="shared" si="15"/>
        <v>0</v>
      </c>
      <c r="F196" s="1">
        <v>0</v>
      </c>
      <c r="G196" s="35">
        <f t="shared" si="17"/>
        <v>0</v>
      </c>
      <c r="H196" s="4">
        <f t="shared" si="16"/>
        <v>0</v>
      </c>
      <c r="I196" s="3">
        <f>F196*'Données Refashion France'!$R$12</f>
        <v>0</v>
      </c>
      <c r="J196" s="3">
        <f>G196*'Données Refashion France'!$R$12</f>
        <v>0</v>
      </c>
      <c r="K196" s="3" t="e">
        <f t="shared" si="18"/>
        <v>#DIV/0!</v>
      </c>
      <c r="L196" s="3">
        <f>$J196*'Données Refashion France'!$K$12</f>
        <v>0</v>
      </c>
      <c r="M196" s="3">
        <f>$J196*'Données Refashion France'!$K$13</f>
        <v>0</v>
      </c>
      <c r="N196" s="3">
        <f>$J196*'Données Refashion France'!$K$14</f>
        <v>0</v>
      </c>
      <c r="O196" s="3">
        <f>$J196*'Données Refashion France'!$K$15</f>
        <v>0</v>
      </c>
      <c r="P196" s="3">
        <f>$J196*'Données Refashion France'!$K$16</f>
        <v>0</v>
      </c>
      <c r="Q196" s="3">
        <f>$J196*'Données Refashion France'!$K$17</f>
        <v>0</v>
      </c>
      <c r="R196" s="3">
        <f>$J196*'Données Refashion France'!$K$18</f>
        <v>0</v>
      </c>
      <c r="S196" s="3">
        <f>$J196*'Données Refashion France'!$K$19</f>
        <v>0</v>
      </c>
      <c r="T196" s="3">
        <f>$J196*'Données Refashion France'!$K$20</f>
        <v>0</v>
      </c>
      <c r="U196" s="3">
        <f>$J196*'Données Refashion France'!$K$21</f>
        <v>0</v>
      </c>
      <c r="V196" s="3">
        <f>$J196*'Données Refashion France'!$K$22</f>
        <v>0</v>
      </c>
      <c r="W196" s="3">
        <f>$J196*'Données Refashion France'!$K$23</f>
        <v>0</v>
      </c>
      <c r="X196" s="3">
        <f>$J196*'Données Refashion France'!$K$24</f>
        <v>0</v>
      </c>
      <c r="Y196" s="3">
        <f>$J196*('Données Refashion France'!$K$25 + 'Données Refashion France'!$K$26)</f>
        <v>0</v>
      </c>
      <c r="Z196" s="3">
        <f t="shared" si="19"/>
        <v>0</v>
      </c>
      <c r="AA196" s="3">
        <f t="shared" si="20"/>
        <v>0</v>
      </c>
      <c r="AB196" s="3">
        <f t="shared" si="21"/>
        <v>0</v>
      </c>
    </row>
    <row r="197" spans="2:28" x14ac:dyDescent="0.35">
      <c r="B197" s="1" t="s">
        <v>412</v>
      </c>
      <c r="C197" s="1" t="s">
        <v>413</v>
      </c>
      <c r="D197" s="3"/>
      <c r="E197" s="4">
        <f t="shared" si="15"/>
        <v>0</v>
      </c>
      <c r="F197" s="1">
        <v>0</v>
      </c>
      <c r="G197" s="35">
        <f t="shared" si="17"/>
        <v>0</v>
      </c>
      <c r="H197" s="4">
        <f t="shared" si="16"/>
        <v>0</v>
      </c>
      <c r="I197" s="3">
        <f>F197*'Données Refashion France'!$R$12</f>
        <v>0</v>
      </c>
      <c r="J197" s="3">
        <f>G197*'Données Refashion France'!$R$12</f>
        <v>0</v>
      </c>
      <c r="K197" s="3" t="e">
        <f t="shared" si="18"/>
        <v>#DIV/0!</v>
      </c>
      <c r="L197" s="3">
        <f>$J197*'Données Refashion France'!$K$12</f>
        <v>0</v>
      </c>
      <c r="M197" s="3">
        <f>$J197*'Données Refashion France'!$K$13</f>
        <v>0</v>
      </c>
      <c r="N197" s="3">
        <f>$J197*'Données Refashion France'!$K$14</f>
        <v>0</v>
      </c>
      <c r="O197" s="3">
        <f>$J197*'Données Refashion France'!$K$15</f>
        <v>0</v>
      </c>
      <c r="P197" s="3">
        <f>$J197*'Données Refashion France'!$K$16</f>
        <v>0</v>
      </c>
      <c r="Q197" s="3">
        <f>$J197*'Données Refashion France'!$K$17</f>
        <v>0</v>
      </c>
      <c r="R197" s="3">
        <f>$J197*'Données Refashion France'!$K$18</f>
        <v>0</v>
      </c>
      <c r="S197" s="3">
        <f>$J197*'Données Refashion France'!$K$19</f>
        <v>0</v>
      </c>
      <c r="T197" s="3">
        <f>$J197*'Données Refashion France'!$K$20</f>
        <v>0</v>
      </c>
      <c r="U197" s="3">
        <f>$J197*'Données Refashion France'!$K$21</f>
        <v>0</v>
      </c>
      <c r="V197" s="3">
        <f>$J197*'Données Refashion France'!$K$22</f>
        <v>0</v>
      </c>
      <c r="W197" s="3">
        <f>$J197*'Données Refashion France'!$K$23</f>
        <v>0</v>
      </c>
      <c r="X197" s="3">
        <f>$J197*'Données Refashion France'!$K$24</f>
        <v>0</v>
      </c>
      <c r="Y197" s="3">
        <f>$J197*('Données Refashion France'!$K$25 + 'Données Refashion France'!$K$26)</f>
        <v>0</v>
      </c>
      <c r="Z197" s="3">
        <f t="shared" si="19"/>
        <v>0</v>
      </c>
      <c r="AA197" s="3">
        <f t="shared" si="20"/>
        <v>0</v>
      </c>
      <c r="AB197" s="3">
        <f t="shared" si="21"/>
        <v>0</v>
      </c>
    </row>
    <row r="198" spans="2:28" x14ac:dyDescent="0.35">
      <c r="B198" s="1" t="s">
        <v>414</v>
      </c>
      <c r="C198" s="1" t="s">
        <v>415</v>
      </c>
      <c r="D198" s="3"/>
      <c r="E198" s="4">
        <f t="shared" si="15"/>
        <v>0</v>
      </c>
      <c r="F198" s="1">
        <v>0</v>
      </c>
      <c r="G198" s="35">
        <f t="shared" si="17"/>
        <v>0</v>
      </c>
      <c r="H198" s="4">
        <f t="shared" si="16"/>
        <v>0</v>
      </c>
      <c r="I198" s="3">
        <f>F198*'Données Refashion France'!$R$12</f>
        <v>0</v>
      </c>
      <c r="J198" s="3">
        <f>G198*'Données Refashion France'!$R$12</f>
        <v>0</v>
      </c>
      <c r="K198" s="3" t="e">
        <f t="shared" si="18"/>
        <v>#DIV/0!</v>
      </c>
      <c r="L198" s="3">
        <f>$J198*'Données Refashion France'!$K$12</f>
        <v>0</v>
      </c>
      <c r="M198" s="3">
        <f>$J198*'Données Refashion France'!$K$13</f>
        <v>0</v>
      </c>
      <c r="N198" s="3">
        <f>$J198*'Données Refashion France'!$K$14</f>
        <v>0</v>
      </c>
      <c r="O198" s="3">
        <f>$J198*'Données Refashion France'!$K$15</f>
        <v>0</v>
      </c>
      <c r="P198" s="3">
        <f>$J198*'Données Refashion France'!$K$16</f>
        <v>0</v>
      </c>
      <c r="Q198" s="3">
        <f>$J198*'Données Refashion France'!$K$17</f>
        <v>0</v>
      </c>
      <c r="R198" s="3">
        <f>$J198*'Données Refashion France'!$K$18</f>
        <v>0</v>
      </c>
      <c r="S198" s="3">
        <f>$J198*'Données Refashion France'!$K$19</f>
        <v>0</v>
      </c>
      <c r="T198" s="3">
        <f>$J198*'Données Refashion France'!$K$20</f>
        <v>0</v>
      </c>
      <c r="U198" s="3">
        <f>$J198*'Données Refashion France'!$K$21</f>
        <v>0</v>
      </c>
      <c r="V198" s="3">
        <f>$J198*'Données Refashion France'!$K$22</f>
        <v>0</v>
      </c>
      <c r="W198" s="3">
        <f>$J198*'Données Refashion France'!$K$23</f>
        <v>0</v>
      </c>
      <c r="X198" s="3">
        <f>$J198*'Données Refashion France'!$K$24</f>
        <v>0</v>
      </c>
      <c r="Y198" s="3">
        <f>$J198*('Données Refashion France'!$K$25 + 'Données Refashion France'!$K$26)</f>
        <v>0</v>
      </c>
      <c r="Z198" s="3">
        <f t="shared" si="19"/>
        <v>0</v>
      </c>
      <c r="AA198" s="3">
        <f t="shared" si="20"/>
        <v>0</v>
      </c>
      <c r="AB198" s="3">
        <f t="shared" si="21"/>
        <v>0</v>
      </c>
    </row>
    <row r="199" spans="2:28" x14ac:dyDescent="0.35">
      <c r="B199" s="1" t="s">
        <v>416</v>
      </c>
      <c r="C199" s="1" t="s">
        <v>417</v>
      </c>
      <c r="D199" s="3"/>
      <c r="E199" s="4">
        <f t="shared" si="15"/>
        <v>0</v>
      </c>
      <c r="F199" s="1">
        <v>0</v>
      </c>
      <c r="G199" s="35">
        <f t="shared" si="17"/>
        <v>0</v>
      </c>
      <c r="H199" s="4">
        <f t="shared" si="16"/>
        <v>0</v>
      </c>
      <c r="I199" s="3">
        <f>F199*'Données Refashion France'!$R$12</f>
        <v>0</v>
      </c>
      <c r="J199" s="3">
        <f>G199*'Données Refashion France'!$R$12</f>
        <v>0</v>
      </c>
      <c r="K199" s="3" t="e">
        <f t="shared" si="18"/>
        <v>#DIV/0!</v>
      </c>
      <c r="L199" s="3">
        <f>$J199*'Données Refashion France'!$K$12</f>
        <v>0</v>
      </c>
      <c r="M199" s="3">
        <f>$J199*'Données Refashion France'!$K$13</f>
        <v>0</v>
      </c>
      <c r="N199" s="3">
        <f>$J199*'Données Refashion France'!$K$14</f>
        <v>0</v>
      </c>
      <c r="O199" s="3">
        <f>$J199*'Données Refashion France'!$K$15</f>
        <v>0</v>
      </c>
      <c r="P199" s="3">
        <f>$J199*'Données Refashion France'!$K$16</f>
        <v>0</v>
      </c>
      <c r="Q199" s="3">
        <f>$J199*'Données Refashion France'!$K$17</f>
        <v>0</v>
      </c>
      <c r="R199" s="3">
        <f>$J199*'Données Refashion France'!$K$18</f>
        <v>0</v>
      </c>
      <c r="S199" s="3">
        <f>$J199*'Données Refashion France'!$K$19</f>
        <v>0</v>
      </c>
      <c r="T199" s="3">
        <f>$J199*'Données Refashion France'!$K$20</f>
        <v>0</v>
      </c>
      <c r="U199" s="3">
        <f>$J199*'Données Refashion France'!$K$21</f>
        <v>0</v>
      </c>
      <c r="V199" s="3">
        <f>$J199*'Données Refashion France'!$K$22</f>
        <v>0</v>
      </c>
      <c r="W199" s="3">
        <f>$J199*'Données Refashion France'!$K$23</f>
        <v>0</v>
      </c>
      <c r="X199" s="3">
        <f>$J199*'Données Refashion France'!$K$24</f>
        <v>0</v>
      </c>
      <c r="Y199" s="3">
        <f>$J199*('Données Refashion France'!$K$25 + 'Données Refashion France'!$K$26)</f>
        <v>0</v>
      </c>
      <c r="Z199" s="3">
        <f t="shared" si="19"/>
        <v>0</v>
      </c>
      <c r="AA199" s="3">
        <f t="shared" si="20"/>
        <v>0</v>
      </c>
      <c r="AB199" s="3">
        <f t="shared" si="21"/>
        <v>0</v>
      </c>
    </row>
    <row r="200" spans="2:28" x14ac:dyDescent="0.35">
      <c r="B200" s="1" t="s">
        <v>418</v>
      </c>
      <c r="C200" s="1" t="s">
        <v>419</v>
      </c>
      <c r="D200" s="3"/>
      <c r="E200" s="4">
        <f t="shared" ref="E200:E233" si="22">D200/$D$8</f>
        <v>0</v>
      </c>
      <c r="F200" s="1">
        <v>0</v>
      </c>
      <c r="G200" s="35">
        <f t="shared" si="17"/>
        <v>0</v>
      </c>
      <c r="H200" s="4">
        <f t="shared" ref="H200:H233" si="23">F200/$F$8</f>
        <v>0</v>
      </c>
      <c r="I200" s="3">
        <f>F200*'Données Refashion France'!$R$12</f>
        <v>0</v>
      </c>
      <c r="J200" s="3">
        <f>G200*'Données Refashion France'!$R$12</f>
        <v>0</v>
      </c>
      <c r="K200" s="3" t="e">
        <f t="shared" si="18"/>
        <v>#DIV/0!</v>
      </c>
      <c r="L200" s="3">
        <f>$J200*'Données Refashion France'!$K$12</f>
        <v>0</v>
      </c>
      <c r="M200" s="3">
        <f>$J200*'Données Refashion France'!$K$13</f>
        <v>0</v>
      </c>
      <c r="N200" s="3">
        <f>$J200*'Données Refashion France'!$K$14</f>
        <v>0</v>
      </c>
      <c r="O200" s="3">
        <f>$J200*'Données Refashion France'!$K$15</f>
        <v>0</v>
      </c>
      <c r="P200" s="3">
        <f>$J200*'Données Refashion France'!$K$16</f>
        <v>0</v>
      </c>
      <c r="Q200" s="3">
        <f>$J200*'Données Refashion France'!$K$17</f>
        <v>0</v>
      </c>
      <c r="R200" s="3">
        <f>$J200*'Données Refashion France'!$K$18</f>
        <v>0</v>
      </c>
      <c r="S200" s="3">
        <f>$J200*'Données Refashion France'!$K$19</f>
        <v>0</v>
      </c>
      <c r="T200" s="3">
        <f>$J200*'Données Refashion France'!$K$20</f>
        <v>0</v>
      </c>
      <c r="U200" s="3">
        <f>$J200*'Données Refashion France'!$K$21</f>
        <v>0</v>
      </c>
      <c r="V200" s="3">
        <f>$J200*'Données Refashion France'!$K$22</f>
        <v>0</v>
      </c>
      <c r="W200" s="3">
        <f>$J200*'Données Refashion France'!$K$23</f>
        <v>0</v>
      </c>
      <c r="X200" s="3">
        <f>$J200*'Données Refashion France'!$K$24</f>
        <v>0</v>
      </c>
      <c r="Y200" s="3">
        <f>$J200*('Données Refashion France'!$K$25 + 'Données Refashion France'!$K$26)</f>
        <v>0</v>
      </c>
      <c r="Z200" s="3">
        <f t="shared" si="19"/>
        <v>0</v>
      </c>
      <c r="AA200" s="3">
        <f t="shared" si="20"/>
        <v>0</v>
      </c>
      <c r="AB200" s="3">
        <f t="shared" si="21"/>
        <v>0</v>
      </c>
    </row>
    <row r="201" spans="2:28" x14ac:dyDescent="0.35">
      <c r="B201" s="1" t="s">
        <v>420</v>
      </c>
      <c r="C201" s="1" t="s">
        <v>421</v>
      </c>
      <c r="D201" s="3"/>
      <c r="E201" s="4">
        <f t="shared" si="22"/>
        <v>0</v>
      </c>
      <c r="F201" s="1">
        <v>0</v>
      </c>
      <c r="G201" s="35">
        <f t="shared" si="17"/>
        <v>0</v>
      </c>
      <c r="H201" s="4">
        <f t="shared" si="23"/>
        <v>0</v>
      </c>
      <c r="I201" s="3">
        <f>F201*'Données Refashion France'!$R$12</f>
        <v>0</v>
      </c>
      <c r="J201" s="3">
        <f>G201*'Données Refashion France'!$R$12</f>
        <v>0</v>
      </c>
      <c r="K201" s="3" t="e">
        <f t="shared" si="18"/>
        <v>#DIV/0!</v>
      </c>
      <c r="L201" s="3">
        <f>$J201*'Données Refashion France'!$K$12</f>
        <v>0</v>
      </c>
      <c r="M201" s="3">
        <f>$J201*'Données Refashion France'!$K$13</f>
        <v>0</v>
      </c>
      <c r="N201" s="3">
        <f>$J201*'Données Refashion France'!$K$14</f>
        <v>0</v>
      </c>
      <c r="O201" s="3">
        <f>$J201*'Données Refashion France'!$K$15</f>
        <v>0</v>
      </c>
      <c r="P201" s="3">
        <f>$J201*'Données Refashion France'!$K$16</f>
        <v>0</v>
      </c>
      <c r="Q201" s="3">
        <f>$J201*'Données Refashion France'!$K$17</f>
        <v>0</v>
      </c>
      <c r="R201" s="3">
        <f>$J201*'Données Refashion France'!$K$18</f>
        <v>0</v>
      </c>
      <c r="S201" s="3">
        <f>$J201*'Données Refashion France'!$K$19</f>
        <v>0</v>
      </c>
      <c r="T201" s="3">
        <f>$J201*'Données Refashion France'!$K$20</f>
        <v>0</v>
      </c>
      <c r="U201" s="3">
        <f>$J201*'Données Refashion France'!$K$21</f>
        <v>0</v>
      </c>
      <c r="V201" s="3">
        <f>$J201*'Données Refashion France'!$K$22</f>
        <v>0</v>
      </c>
      <c r="W201" s="3">
        <f>$J201*'Données Refashion France'!$K$23</f>
        <v>0</v>
      </c>
      <c r="X201" s="3">
        <f>$J201*'Données Refashion France'!$K$24</f>
        <v>0</v>
      </c>
      <c r="Y201" s="3">
        <f>$J201*('Données Refashion France'!$K$25 + 'Données Refashion France'!$K$26)</f>
        <v>0</v>
      </c>
      <c r="Z201" s="3">
        <f t="shared" si="19"/>
        <v>0</v>
      </c>
      <c r="AA201" s="3">
        <f t="shared" si="20"/>
        <v>0</v>
      </c>
      <c r="AB201" s="3">
        <f t="shared" si="21"/>
        <v>0</v>
      </c>
    </row>
    <row r="202" spans="2:28" x14ac:dyDescent="0.35">
      <c r="B202" s="1" t="s">
        <v>422</v>
      </c>
      <c r="C202" s="1" t="s">
        <v>423</v>
      </c>
      <c r="D202" s="3"/>
      <c r="E202" s="4">
        <f t="shared" si="22"/>
        <v>0</v>
      </c>
      <c r="F202" s="1">
        <v>0</v>
      </c>
      <c r="G202" s="35">
        <f t="shared" si="17"/>
        <v>0</v>
      </c>
      <c r="H202" s="4">
        <f t="shared" si="23"/>
        <v>0</v>
      </c>
      <c r="I202" s="3">
        <f>F202*'Données Refashion France'!$R$12</f>
        <v>0</v>
      </c>
      <c r="J202" s="3">
        <f>G202*'Données Refashion France'!$R$12</f>
        <v>0</v>
      </c>
      <c r="K202" s="3" t="e">
        <f t="shared" si="18"/>
        <v>#DIV/0!</v>
      </c>
      <c r="L202" s="3">
        <f>$J202*'Données Refashion France'!$K$12</f>
        <v>0</v>
      </c>
      <c r="M202" s="3">
        <f>$J202*'Données Refashion France'!$K$13</f>
        <v>0</v>
      </c>
      <c r="N202" s="3">
        <f>$J202*'Données Refashion France'!$K$14</f>
        <v>0</v>
      </c>
      <c r="O202" s="3">
        <f>$J202*'Données Refashion France'!$K$15</f>
        <v>0</v>
      </c>
      <c r="P202" s="3">
        <f>$J202*'Données Refashion France'!$K$16</f>
        <v>0</v>
      </c>
      <c r="Q202" s="3">
        <f>$J202*'Données Refashion France'!$K$17</f>
        <v>0</v>
      </c>
      <c r="R202" s="3">
        <f>$J202*'Données Refashion France'!$K$18</f>
        <v>0</v>
      </c>
      <c r="S202" s="3">
        <f>$J202*'Données Refashion France'!$K$19</f>
        <v>0</v>
      </c>
      <c r="T202" s="3">
        <f>$J202*'Données Refashion France'!$K$20</f>
        <v>0</v>
      </c>
      <c r="U202" s="3">
        <f>$J202*'Données Refashion France'!$K$21</f>
        <v>0</v>
      </c>
      <c r="V202" s="3">
        <f>$J202*'Données Refashion France'!$K$22</f>
        <v>0</v>
      </c>
      <c r="W202" s="3">
        <f>$J202*'Données Refashion France'!$K$23</f>
        <v>0</v>
      </c>
      <c r="X202" s="3">
        <f>$J202*'Données Refashion France'!$K$24</f>
        <v>0</v>
      </c>
      <c r="Y202" s="3">
        <f>$J202*('Données Refashion France'!$K$25 + 'Données Refashion France'!$K$26)</f>
        <v>0</v>
      </c>
      <c r="Z202" s="3">
        <f t="shared" si="19"/>
        <v>0</v>
      </c>
      <c r="AA202" s="3">
        <f t="shared" si="20"/>
        <v>0</v>
      </c>
      <c r="AB202" s="3">
        <f t="shared" si="21"/>
        <v>0</v>
      </c>
    </row>
    <row r="203" spans="2:28" x14ac:dyDescent="0.35">
      <c r="B203" s="1" t="s">
        <v>424</v>
      </c>
      <c r="C203" s="1" t="s">
        <v>425</v>
      </c>
      <c r="D203" s="3"/>
      <c r="E203" s="4">
        <f t="shared" si="22"/>
        <v>0</v>
      </c>
      <c r="F203" s="1">
        <v>0</v>
      </c>
      <c r="G203" s="35">
        <f t="shared" ref="G203:G233" si="24">F203/$F$22*$G$22</f>
        <v>0</v>
      </c>
      <c r="H203" s="4">
        <f t="shared" si="23"/>
        <v>0</v>
      </c>
      <c r="I203" s="3">
        <f>F203*'Données Refashion France'!$R$12</f>
        <v>0</v>
      </c>
      <c r="J203" s="3">
        <f>G203*'Données Refashion France'!$R$12</f>
        <v>0</v>
      </c>
      <c r="K203" s="3" t="e">
        <f t="shared" ref="K203:K233" si="25">I203*10^6/(D203*10^3)</f>
        <v>#DIV/0!</v>
      </c>
      <c r="L203" s="3">
        <f>$J203*'Données Refashion France'!$K$12</f>
        <v>0</v>
      </c>
      <c r="M203" s="3">
        <f>$J203*'Données Refashion France'!$K$13</f>
        <v>0</v>
      </c>
      <c r="N203" s="3">
        <f>$J203*'Données Refashion France'!$K$14</f>
        <v>0</v>
      </c>
      <c r="O203" s="3">
        <f>$J203*'Données Refashion France'!$K$15</f>
        <v>0</v>
      </c>
      <c r="P203" s="3">
        <f>$J203*'Données Refashion France'!$K$16</f>
        <v>0</v>
      </c>
      <c r="Q203" s="3">
        <f>$J203*'Données Refashion France'!$K$17</f>
        <v>0</v>
      </c>
      <c r="R203" s="3">
        <f>$J203*'Données Refashion France'!$K$18</f>
        <v>0</v>
      </c>
      <c r="S203" s="3">
        <f>$J203*'Données Refashion France'!$K$19</f>
        <v>0</v>
      </c>
      <c r="T203" s="3">
        <f>$J203*'Données Refashion France'!$K$20</f>
        <v>0</v>
      </c>
      <c r="U203" s="3">
        <f>$J203*'Données Refashion France'!$K$21</f>
        <v>0</v>
      </c>
      <c r="V203" s="3">
        <f>$J203*'Données Refashion France'!$K$22</f>
        <v>0</v>
      </c>
      <c r="W203" s="3">
        <f>$J203*'Données Refashion France'!$K$23</f>
        <v>0</v>
      </c>
      <c r="X203" s="3">
        <f>$J203*'Données Refashion France'!$K$24</f>
        <v>0</v>
      </c>
      <c r="Y203" s="3">
        <f>$J203*('Données Refashion France'!$K$25 + 'Données Refashion France'!$K$26)</f>
        <v>0</v>
      </c>
      <c r="Z203" s="3">
        <f t="shared" ref="Z203:Z233" si="26">F203*10^6*masseChaussuresMoyennesPaire/10^9</f>
        <v>0</v>
      </c>
      <c r="AA203" s="3">
        <f t="shared" ref="AA203:AA233" si="27">G203*10^6*masseChaussuresMoyennesPaire/10^9</f>
        <v>0</v>
      </c>
      <c r="AB203" s="3">
        <f t="shared" ref="AB203:AB233" si="28">L203*10^6*masseTshirt/10^9</f>
        <v>0</v>
      </c>
    </row>
    <row r="204" spans="2:28" x14ac:dyDescent="0.35">
      <c r="B204" s="1" t="s">
        <v>426</v>
      </c>
      <c r="C204" s="1" t="s">
        <v>427</v>
      </c>
      <c r="D204" s="3"/>
      <c r="E204" s="4">
        <f t="shared" si="22"/>
        <v>0</v>
      </c>
      <c r="F204" s="1">
        <v>0</v>
      </c>
      <c r="G204" s="35">
        <f t="shared" si="24"/>
        <v>0</v>
      </c>
      <c r="H204" s="4">
        <f t="shared" si="23"/>
        <v>0</v>
      </c>
      <c r="I204" s="3">
        <f>F204*'Données Refashion France'!$R$12</f>
        <v>0</v>
      </c>
      <c r="J204" s="3">
        <f>G204*'Données Refashion France'!$R$12</f>
        <v>0</v>
      </c>
      <c r="K204" s="3" t="e">
        <f t="shared" si="25"/>
        <v>#DIV/0!</v>
      </c>
      <c r="L204" s="3">
        <f>$J204*'Données Refashion France'!$K$12</f>
        <v>0</v>
      </c>
      <c r="M204" s="3">
        <f>$J204*'Données Refashion France'!$K$13</f>
        <v>0</v>
      </c>
      <c r="N204" s="3">
        <f>$J204*'Données Refashion France'!$K$14</f>
        <v>0</v>
      </c>
      <c r="O204" s="3">
        <f>$J204*'Données Refashion France'!$K$15</f>
        <v>0</v>
      </c>
      <c r="P204" s="3">
        <f>$J204*'Données Refashion France'!$K$16</f>
        <v>0</v>
      </c>
      <c r="Q204" s="3">
        <f>$J204*'Données Refashion France'!$K$17</f>
        <v>0</v>
      </c>
      <c r="R204" s="3">
        <f>$J204*'Données Refashion France'!$K$18</f>
        <v>0</v>
      </c>
      <c r="S204" s="3">
        <f>$J204*'Données Refashion France'!$K$19</f>
        <v>0</v>
      </c>
      <c r="T204" s="3">
        <f>$J204*'Données Refashion France'!$K$20</f>
        <v>0</v>
      </c>
      <c r="U204" s="3">
        <f>$J204*'Données Refashion France'!$K$21</f>
        <v>0</v>
      </c>
      <c r="V204" s="3">
        <f>$J204*'Données Refashion France'!$K$22</f>
        <v>0</v>
      </c>
      <c r="W204" s="3">
        <f>$J204*'Données Refashion France'!$K$23</f>
        <v>0</v>
      </c>
      <c r="X204" s="3">
        <f>$J204*'Données Refashion France'!$K$24</f>
        <v>0</v>
      </c>
      <c r="Y204" s="3">
        <f>$J204*('Données Refashion France'!$K$25 + 'Données Refashion France'!$K$26)</f>
        <v>0</v>
      </c>
      <c r="Z204" s="3">
        <f t="shared" si="26"/>
        <v>0</v>
      </c>
      <c r="AA204" s="3">
        <f t="shared" si="27"/>
        <v>0</v>
      </c>
      <c r="AB204" s="3">
        <f t="shared" si="28"/>
        <v>0</v>
      </c>
    </row>
    <row r="205" spans="2:28" x14ac:dyDescent="0.35">
      <c r="B205" s="1" t="s">
        <v>428</v>
      </c>
      <c r="C205" s="1" t="s">
        <v>429</v>
      </c>
      <c r="D205" s="3"/>
      <c r="E205" s="4">
        <f t="shared" si="22"/>
        <v>0</v>
      </c>
      <c r="F205" s="1">
        <v>0</v>
      </c>
      <c r="G205" s="35">
        <f t="shared" si="24"/>
        <v>0</v>
      </c>
      <c r="H205" s="4">
        <f t="shared" si="23"/>
        <v>0</v>
      </c>
      <c r="I205" s="3">
        <f>F205*'Données Refashion France'!$R$12</f>
        <v>0</v>
      </c>
      <c r="J205" s="3">
        <f>G205*'Données Refashion France'!$R$12</f>
        <v>0</v>
      </c>
      <c r="K205" s="3" t="e">
        <f t="shared" si="25"/>
        <v>#DIV/0!</v>
      </c>
      <c r="L205" s="3">
        <f>$J205*'Données Refashion France'!$K$12</f>
        <v>0</v>
      </c>
      <c r="M205" s="3">
        <f>$J205*'Données Refashion France'!$K$13</f>
        <v>0</v>
      </c>
      <c r="N205" s="3">
        <f>$J205*'Données Refashion France'!$K$14</f>
        <v>0</v>
      </c>
      <c r="O205" s="3">
        <f>$J205*'Données Refashion France'!$K$15</f>
        <v>0</v>
      </c>
      <c r="P205" s="3">
        <f>$J205*'Données Refashion France'!$K$16</f>
        <v>0</v>
      </c>
      <c r="Q205" s="3">
        <f>$J205*'Données Refashion France'!$K$17</f>
        <v>0</v>
      </c>
      <c r="R205" s="3">
        <f>$J205*'Données Refashion France'!$K$18</f>
        <v>0</v>
      </c>
      <c r="S205" s="3">
        <f>$J205*'Données Refashion France'!$K$19</f>
        <v>0</v>
      </c>
      <c r="T205" s="3">
        <f>$J205*'Données Refashion France'!$K$20</f>
        <v>0</v>
      </c>
      <c r="U205" s="3">
        <f>$J205*'Données Refashion France'!$K$21</f>
        <v>0</v>
      </c>
      <c r="V205" s="3">
        <f>$J205*'Données Refashion France'!$K$22</f>
        <v>0</v>
      </c>
      <c r="W205" s="3">
        <f>$J205*'Données Refashion France'!$K$23</f>
        <v>0</v>
      </c>
      <c r="X205" s="3">
        <f>$J205*'Données Refashion France'!$K$24</f>
        <v>0</v>
      </c>
      <c r="Y205" s="3">
        <f>$J205*('Données Refashion France'!$K$25 + 'Données Refashion France'!$K$26)</f>
        <v>0</v>
      </c>
      <c r="Z205" s="3">
        <f t="shared" si="26"/>
        <v>0</v>
      </c>
      <c r="AA205" s="3">
        <f t="shared" si="27"/>
        <v>0</v>
      </c>
      <c r="AB205" s="3">
        <f t="shared" si="28"/>
        <v>0</v>
      </c>
    </row>
    <row r="206" spans="2:28" x14ac:dyDescent="0.35">
      <c r="B206" s="1" t="s">
        <v>430</v>
      </c>
      <c r="C206" s="1" t="s">
        <v>431</v>
      </c>
      <c r="D206" s="3"/>
      <c r="E206" s="4">
        <f t="shared" si="22"/>
        <v>0</v>
      </c>
      <c r="F206" s="1">
        <v>0</v>
      </c>
      <c r="G206" s="35">
        <f t="shared" si="24"/>
        <v>0</v>
      </c>
      <c r="H206" s="4">
        <f t="shared" si="23"/>
        <v>0</v>
      </c>
      <c r="I206" s="3">
        <f>F206*'Données Refashion France'!$R$12</f>
        <v>0</v>
      </c>
      <c r="J206" s="3">
        <f>G206*'Données Refashion France'!$R$12</f>
        <v>0</v>
      </c>
      <c r="K206" s="3" t="e">
        <f t="shared" si="25"/>
        <v>#DIV/0!</v>
      </c>
      <c r="L206" s="3">
        <f>$J206*'Données Refashion France'!$K$12</f>
        <v>0</v>
      </c>
      <c r="M206" s="3">
        <f>$J206*'Données Refashion France'!$K$13</f>
        <v>0</v>
      </c>
      <c r="N206" s="3">
        <f>$J206*'Données Refashion France'!$K$14</f>
        <v>0</v>
      </c>
      <c r="O206" s="3">
        <f>$J206*'Données Refashion France'!$K$15</f>
        <v>0</v>
      </c>
      <c r="P206" s="3">
        <f>$J206*'Données Refashion France'!$K$16</f>
        <v>0</v>
      </c>
      <c r="Q206" s="3">
        <f>$J206*'Données Refashion France'!$K$17</f>
        <v>0</v>
      </c>
      <c r="R206" s="3">
        <f>$J206*'Données Refashion France'!$K$18</f>
        <v>0</v>
      </c>
      <c r="S206" s="3">
        <f>$J206*'Données Refashion France'!$K$19</f>
        <v>0</v>
      </c>
      <c r="T206" s="3">
        <f>$J206*'Données Refashion France'!$K$20</f>
        <v>0</v>
      </c>
      <c r="U206" s="3">
        <f>$J206*'Données Refashion France'!$K$21</f>
        <v>0</v>
      </c>
      <c r="V206" s="3">
        <f>$J206*'Données Refashion France'!$K$22</f>
        <v>0</v>
      </c>
      <c r="W206" s="3">
        <f>$J206*'Données Refashion France'!$K$23</f>
        <v>0</v>
      </c>
      <c r="X206" s="3">
        <f>$J206*'Données Refashion France'!$K$24</f>
        <v>0</v>
      </c>
      <c r="Y206" s="3">
        <f>$J206*('Données Refashion France'!$K$25 + 'Données Refashion France'!$K$26)</f>
        <v>0</v>
      </c>
      <c r="Z206" s="3">
        <f t="shared" si="26"/>
        <v>0</v>
      </c>
      <c r="AA206" s="3">
        <f t="shared" si="27"/>
        <v>0</v>
      </c>
      <c r="AB206" s="3">
        <f t="shared" si="28"/>
        <v>0</v>
      </c>
    </row>
    <row r="207" spans="2:28" x14ac:dyDescent="0.35">
      <c r="B207" s="1" t="s">
        <v>432</v>
      </c>
      <c r="C207" s="1" t="s">
        <v>433</v>
      </c>
      <c r="D207" s="3"/>
      <c r="E207" s="4">
        <f t="shared" si="22"/>
        <v>0</v>
      </c>
      <c r="F207" s="1">
        <v>0</v>
      </c>
      <c r="G207" s="35">
        <f t="shared" si="24"/>
        <v>0</v>
      </c>
      <c r="H207" s="4">
        <f t="shared" si="23"/>
        <v>0</v>
      </c>
      <c r="I207" s="3">
        <f>F207*'Données Refashion France'!$R$12</f>
        <v>0</v>
      </c>
      <c r="J207" s="3">
        <f>G207*'Données Refashion France'!$R$12</f>
        <v>0</v>
      </c>
      <c r="K207" s="3" t="e">
        <f t="shared" si="25"/>
        <v>#DIV/0!</v>
      </c>
      <c r="L207" s="3">
        <f>$J207*'Données Refashion France'!$K$12</f>
        <v>0</v>
      </c>
      <c r="M207" s="3">
        <f>$J207*'Données Refashion France'!$K$13</f>
        <v>0</v>
      </c>
      <c r="N207" s="3">
        <f>$J207*'Données Refashion France'!$K$14</f>
        <v>0</v>
      </c>
      <c r="O207" s="3">
        <f>$J207*'Données Refashion France'!$K$15</f>
        <v>0</v>
      </c>
      <c r="P207" s="3">
        <f>$J207*'Données Refashion France'!$K$16</f>
        <v>0</v>
      </c>
      <c r="Q207" s="3">
        <f>$J207*'Données Refashion France'!$K$17</f>
        <v>0</v>
      </c>
      <c r="R207" s="3">
        <f>$J207*'Données Refashion France'!$K$18</f>
        <v>0</v>
      </c>
      <c r="S207" s="3">
        <f>$J207*'Données Refashion France'!$K$19</f>
        <v>0</v>
      </c>
      <c r="T207" s="3">
        <f>$J207*'Données Refashion France'!$K$20</f>
        <v>0</v>
      </c>
      <c r="U207" s="3">
        <f>$J207*'Données Refashion France'!$K$21</f>
        <v>0</v>
      </c>
      <c r="V207" s="3">
        <f>$J207*'Données Refashion France'!$K$22</f>
        <v>0</v>
      </c>
      <c r="W207" s="3">
        <f>$J207*'Données Refashion France'!$K$23</f>
        <v>0</v>
      </c>
      <c r="X207" s="3">
        <f>$J207*'Données Refashion France'!$K$24</f>
        <v>0</v>
      </c>
      <c r="Y207" s="3">
        <f>$J207*('Données Refashion France'!$K$25 + 'Données Refashion France'!$K$26)</f>
        <v>0</v>
      </c>
      <c r="Z207" s="3">
        <f t="shared" si="26"/>
        <v>0</v>
      </c>
      <c r="AA207" s="3">
        <f t="shared" si="27"/>
        <v>0</v>
      </c>
      <c r="AB207" s="3">
        <f t="shared" si="28"/>
        <v>0</v>
      </c>
    </row>
    <row r="208" spans="2:28" x14ac:dyDescent="0.35">
      <c r="B208" s="1" t="s">
        <v>434</v>
      </c>
      <c r="C208" s="1" t="s">
        <v>435</v>
      </c>
      <c r="D208" s="3"/>
      <c r="E208" s="4">
        <f t="shared" si="22"/>
        <v>0</v>
      </c>
      <c r="F208" s="1">
        <v>0</v>
      </c>
      <c r="G208" s="35">
        <f t="shared" si="24"/>
        <v>0</v>
      </c>
      <c r="H208" s="4">
        <f t="shared" si="23"/>
        <v>0</v>
      </c>
      <c r="I208" s="3">
        <f>F208*'Données Refashion France'!$R$12</f>
        <v>0</v>
      </c>
      <c r="J208" s="3">
        <f>G208*'Données Refashion France'!$R$12</f>
        <v>0</v>
      </c>
      <c r="K208" s="3" t="e">
        <f t="shared" si="25"/>
        <v>#DIV/0!</v>
      </c>
      <c r="L208" s="3">
        <f>$J208*'Données Refashion France'!$K$12</f>
        <v>0</v>
      </c>
      <c r="M208" s="3">
        <f>$J208*'Données Refashion France'!$K$13</f>
        <v>0</v>
      </c>
      <c r="N208" s="3">
        <f>$J208*'Données Refashion France'!$K$14</f>
        <v>0</v>
      </c>
      <c r="O208" s="3">
        <f>$J208*'Données Refashion France'!$K$15</f>
        <v>0</v>
      </c>
      <c r="P208" s="3">
        <f>$J208*'Données Refashion France'!$K$16</f>
        <v>0</v>
      </c>
      <c r="Q208" s="3">
        <f>$J208*'Données Refashion France'!$K$17</f>
        <v>0</v>
      </c>
      <c r="R208" s="3">
        <f>$J208*'Données Refashion France'!$K$18</f>
        <v>0</v>
      </c>
      <c r="S208" s="3">
        <f>$J208*'Données Refashion France'!$K$19</f>
        <v>0</v>
      </c>
      <c r="T208" s="3">
        <f>$J208*'Données Refashion France'!$K$20</f>
        <v>0</v>
      </c>
      <c r="U208" s="3">
        <f>$J208*'Données Refashion France'!$K$21</f>
        <v>0</v>
      </c>
      <c r="V208" s="3">
        <f>$J208*'Données Refashion France'!$K$22</f>
        <v>0</v>
      </c>
      <c r="W208" s="3">
        <f>$J208*'Données Refashion France'!$K$23</f>
        <v>0</v>
      </c>
      <c r="X208" s="3">
        <f>$J208*'Données Refashion France'!$K$24</f>
        <v>0</v>
      </c>
      <c r="Y208" s="3">
        <f>$J208*('Données Refashion France'!$K$25 + 'Données Refashion France'!$K$26)</f>
        <v>0</v>
      </c>
      <c r="Z208" s="3">
        <f t="shared" si="26"/>
        <v>0</v>
      </c>
      <c r="AA208" s="3">
        <f t="shared" si="27"/>
        <v>0</v>
      </c>
      <c r="AB208" s="3">
        <f t="shared" si="28"/>
        <v>0</v>
      </c>
    </row>
    <row r="209" spans="2:28" x14ac:dyDescent="0.35">
      <c r="B209" s="1" t="s">
        <v>436</v>
      </c>
      <c r="C209" s="1" t="s">
        <v>437</v>
      </c>
      <c r="D209" s="3"/>
      <c r="E209" s="4">
        <f t="shared" si="22"/>
        <v>0</v>
      </c>
      <c r="F209" s="1">
        <v>0</v>
      </c>
      <c r="G209" s="35">
        <f t="shared" si="24"/>
        <v>0</v>
      </c>
      <c r="H209" s="4">
        <f t="shared" si="23"/>
        <v>0</v>
      </c>
      <c r="I209" s="3">
        <f>F209*'Données Refashion France'!$R$12</f>
        <v>0</v>
      </c>
      <c r="J209" s="3">
        <f>G209*'Données Refashion France'!$R$12</f>
        <v>0</v>
      </c>
      <c r="K209" s="3" t="e">
        <f t="shared" si="25"/>
        <v>#DIV/0!</v>
      </c>
      <c r="L209" s="3">
        <f>$J209*'Données Refashion France'!$K$12</f>
        <v>0</v>
      </c>
      <c r="M209" s="3">
        <f>$J209*'Données Refashion France'!$K$13</f>
        <v>0</v>
      </c>
      <c r="N209" s="3">
        <f>$J209*'Données Refashion France'!$K$14</f>
        <v>0</v>
      </c>
      <c r="O209" s="3">
        <f>$J209*'Données Refashion France'!$K$15</f>
        <v>0</v>
      </c>
      <c r="P209" s="3">
        <f>$J209*'Données Refashion France'!$K$16</f>
        <v>0</v>
      </c>
      <c r="Q209" s="3">
        <f>$J209*'Données Refashion France'!$K$17</f>
        <v>0</v>
      </c>
      <c r="R209" s="3">
        <f>$J209*'Données Refashion France'!$K$18</f>
        <v>0</v>
      </c>
      <c r="S209" s="3">
        <f>$J209*'Données Refashion France'!$K$19</f>
        <v>0</v>
      </c>
      <c r="T209" s="3">
        <f>$J209*'Données Refashion France'!$K$20</f>
        <v>0</v>
      </c>
      <c r="U209" s="3">
        <f>$J209*'Données Refashion France'!$K$21</f>
        <v>0</v>
      </c>
      <c r="V209" s="3">
        <f>$J209*'Données Refashion France'!$K$22</f>
        <v>0</v>
      </c>
      <c r="W209" s="3">
        <f>$J209*'Données Refashion France'!$K$23</f>
        <v>0</v>
      </c>
      <c r="X209" s="3">
        <f>$J209*'Données Refashion France'!$K$24</f>
        <v>0</v>
      </c>
      <c r="Y209" s="3">
        <f>$J209*('Données Refashion France'!$K$25 + 'Données Refashion France'!$K$26)</f>
        <v>0</v>
      </c>
      <c r="Z209" s="3">
        <f t="shared" si="26"/>
        <v>0</v>
      </c>
      <c r="AA209" s="3">
        <f t="shared" si="27"/>
        <v>0</v>
      </c>
      <c r="AB209" s="3">
        <f t="shared" si="28"/>
        <v>0</v>
      </c>
    </row>
    <row r="210" spans="2:28" x14ac:dyDescent="0.35">
      <c r="B210" s="1" t="s">
        <v>438</v>
      </c>
      <c r="C210" s="1" t="s">
        <v>439</v>
      </c>
      <c r="D210" s="3"/>
      <c r="E210" s="4">
        <f t="shared" si="22"/>
        <v>0</v>
      </c>
      <c r="F210" s="1">
        <v>0</v>
      </c>
      <c r="G210" s="35">
        <f t="shared" si="24"/>
        <v>0</v>
      </c>
      <c r="H210" s="4">
        <f t="shared" si="23"/>
        <v>0</v>
      </c>
      <c r="I210" s="3">
        <f>F210*'Données Refashion France'!$R$12</f>
        <v>0</v>
      </c>
      <c r="J210" s="3">
        <f>G210*'Données Refashion France'!$R$12</f>
        <v>0</v>
      </c>
      <c r="K210" s="3" t="e">
        <f t="shared" si="25"/>
        <v>#DIV/0!</v>
      </c>
      <c r="L210" s="3">
        <f>$J210*'Données Refashion France'!$K$12</f>
        <v>0</v>
      </c>
      <c r="M210" s="3">
        <f>$J210*'Données Refashion France'!$K$13</f>
        <v>0</v>
      </c>
      <c r="N210" s="3">
        <f>$J210*'Données Refashion France'!$K$14</f>
        <v>0</v>
      </c>
      <c r="O210" s="3">
        <f>$J210*'Données Refashion France'!$K$15</f>
        <v>0</v>
      </c>
      <c r="P210" s="3">
        <f>$J210*'Données Refashion France'!$K$16</f>
        <v>0</v>
      </c>
      <c r="Q210" s="3">
        <f>$J210*'Données Refashion France'!$K$17</f>
        <v>0</v>
      </c>
      <c r="R210" s="3">
        <f>$J210*'Données Refashion France'!$K$18</f>
        <v>0</v>
      </c>
      <c r="S210" s="3">
        <f>$J210*'Données Refashion France'!$K$19</f>
        <v>0</v>
      </c>
      <c r="T210" s="3">
        <f>$J210*'Données Refashion France'!$K$20</f>
        <v>0</v>
      </c>
      <c r="U210" s="3">
        <f>$J210*'Données Refashion France'!$K$21</f>
        <v>0</v>
      </c>
      <c r="V210" s="3">
        <f>$J210*'Données Refashion France'!$K$22</f>
        <v>0</v>
      </c>
      <c r="W210" s="3">
        <f>$J210*'Données Refashion France'!$K$23</f>
        <v>0</v>
      </c>
      <c r="X210" s="3">
        <f>$J210*'Données Refashion France'!$K$24</f>
        <v>0</v>
      </c>
      <c r="Y210" s="3">
        <f>$J210*('Données Refashion France'!$K$25 + 'Données Refashion France'!$K$26)</f>
        <v>0</v>
      </c>
      <c r="Z210" s="3">
        <f t="shared" si="26"/>
        <v>0</v>
      </c>
      <c r="AA210" s="3">
        <f t="shared" si="27"/>
        <v>0</v>
      </c>
      <c r="AB210" s="3">
        <f t="shared" si="28"/>
        <v>0</v>
      </c>
    </row>
    <row r="211" spans="2:28" x14ac:dyDescent="0.35">
      <c r="B211" s="1" t="s">
        <v>440</v>
      </c>
      <c r="C211" s="1" t="s">
        <v>441</v>
      </c>
      <c r="D211" s="3"/>
      <c r="E211" s="4">
        <f t="shared" si="22"/>
        <v>0</v>
      </c>
      <c r="F211" s="1">
        <v>0</v>
      </c>
      <c r="G211" s="35">
        <f t="shared" si="24"/>
        <v>0</v>
      </c>
      <c r="H211" s="4">
        <f t="shared" si="23"/>
        <v>0</v>
      </c>
      <c r="I211" s="3">
        <f>F211*'Données Refashion France'!$R$12</f>
        <v>0</v>
      </c>
      <c r="J211" s="3">
        <f>G211*'Données Refashion France'!$R$12</f>
        <v>0</v>
      </c>
      <c r="K211" s="3" t="e">
        <f t="shared" si="25"/>
        <v>#DIV/0!</v>
      </c>
      <c r="L211" s="3">
        <f>$J211*'Données Refashion France'!$K$12</f>
        <v>0</v>
      </c>
      <c r="M211" s="3">
        <f>$J211*'Données Refashion France'!$K$13</f>
        <v>0</v>
      </c>
      <c r="N211" s="3">
        <f>$J211*'Données Refashion France'!$K$14</f>
        <v>0</v>
      </c>
      <c r="O211" s="3">
        <f>$J211*'Données Refashion France'!$K$15</f>
        <v>0</v>
      </c>
      <c r="P211" s="3">
        <f>$J211*'Données Refashion France'!$K$16</f>
        <v>0</v>
      </c>
      <c r="Q211" s="3">
        <f>$J211*'Données Refashion France'!$K$17</f>
        <v>0</v>
      </c>
      <c r="R211" s="3">
        <f>$J211*'Données Refashion France'!$K$18</f>
        <v>0</v>
      </c>
      <c r="S211" s="3">
        <f>$J211*'Données Refashion France'!$K$19</f>
        <v>0</v>
      </c>
      <c r="T211" s="3">
        <f>$J211*'Données Refashion France'!$K$20</f>
        <v>0</v>
      </c>
      <c r="U211" s="3">
        <f>$J211*'Données Refashion France'!$K$21</f>
        <v>0</v>
      </c>
      <c r="V211" s="3">
        <f>$J211*'Données Refashion France'!$K$22</f>
        <v>0</v>
      </c>
      <c r="W211" s="3">
        <f>$J211*'Données Refashion France'!$K$23</f>
        <v>0</v>
      </c>
      <c r="X211" s="3">
        <f>$J211*'Données Refashion France'!$K$24</f>
        <v>0</v>
      </c>
      <c r="Y211" s="3">
        <f>$J211*('Données Refashion France'!$K$25 + 'Données Refashion France'!$K$26)</f>
        <v>0</v>
      </c>
      <c r="Z211" s="3">
        <f t="shared" si="26"/>
        <v>0</v>
      </c>
      <c r="AA211" s="3">
        <f t="shared" si="27"/>
        <v>0</v>
      </c>
      <c r="AB211" s="3">
        <f t="shared" si="28"/>
        <v>0</v>
      </c>
    </row>
    <row r="212" spans="2:28" x14ac:dyDescent="0.35">
      <c r="B212" s="1" t="s">
        <v>442</v>
      </c>
      <c r="C212" s="1" t="s">
        <v>443</v>
      </c>
      <c r="D212" s="3"/>
      <c r="E212" s="4">
        <f t="shared" si="22"/>
        <v>0</v>
      </c>
      <c r="F212" s="1">
        <v>0</v>
      </c>
      <c r="G212" s="35">
        <f t="shared" si="24"/>
        <v>0</v>
      </c>
      <c r="H212" s="4">
        <f t="shared" si="23"/>
        <v>0</v>
      </c>
      <c r="I212" s="3">
        <f>F212*'Données Refashion France'!$R$12</f>
        <v>0</v>
      </c>
      <c r="J212" s="3">
        <f>G212*'Données Refashion France'!$R$12</f>
        <v>0</v>
      </c>
      <c r="K212" s="3" t="e">
        <f t="shared" si="25"/>
        <v>#DIV/0!</v>
      </c>
      <c r="L212" s="3">
        <f>$J212*'Données Refashion France'!$K$12</f>
        <v>0</v>
      </c>
      <c r="M212" s="3">
        <f>$J212*'Données Refashion France'!$K$13</f>
        <v>0</v>
      </c>
      <c r="N212" s="3">
        <f>$J212*'Données Refashion France'!$K$14</f>
        <v>0</v>
      </c>
      <c r="O212" s="3">
        <f>$J212*'Données Refashion France'!$K$15</f>
        <v>0</v>
      </c>
      <c r="P212" s="3">
        <f>$J212*'Données Refashion France'!$K$16</f>
        <v>0</v>
      </c>
      <c r="Q212" s="3">
        <f>$J212*'Données Refashion France'!$K$17</f>
        <v>0</v>
      </c>
      <c r="R212" s="3">
        <f>$J212*'Données Refashion France'!$K$18</f>
        <v>0</v>
      </c>
      <c r="S212" s="3">
        <f>$J212*'Données Refashion France'!$K$19</f>
        <v>0</v>
      </c>
      <c r="T212" s="3">
        <f>$J212*'Données Refashion France'!$K$20</f>
        <v>0</v>
      </c>
      <c r="U212" s="3">
        <f>$J212*'Données Refashion France'!$K$21</f>
        <v>0</v>
      </c>
      <c r="V212" s="3">
        <f>$J212*'Données Refashion France'!$K$22</f>
        <v>0</v>
      </c>
      <c r="W212" s="3">
        <f>$J212*'Données Refashion France'!$K$23</f>
        <v>0</v>
      </c>
      <c r="X212" s="3">
        <f>$J212*'Données Refashion France'!$K$24</f>
        <v>0</v>
      </c>
      <c r="Y212" s="3">
        <f>$J212*('Données Refashion France'!$K$25 + 'Données Refashion France'!$K$26)</f>
        <v>0</v>
      </c>
      <c r="Z212" s="3">
        <f t="shared" si="26"/>
        <v>0</v>
      </c>
      <c r="AA212" s="3">
        <f t="shared" si="27"/>
        <v>0</v>
      </c>
      <c r="AB212" s="3">
        <f t="shared" si="28"/>
        <v>0</v>
      </c>
    </row>
    <row r="213" spans="2:28" x14ac:dyDescent="0.35">
      <c r="B213" s="1" t="s">
        <v>444</v>
      </c>
      <c r="C213" s="1" t="s">
        <v>445</v>
      </c>
      <c r="D213" s="3"/>
      <c r="E213" s="4">
        <f t="shared" si="22"/>
        <v>0</v>
      </c>
      <c r="F213" s="1">
        <v>0</v>
      </c>
      <c r="G213" s="35">
        <f t="shared" si="24"/>
        <v>0</v>
      </c>
      <c r="H213" s="4">
        <f t="shared" si="23"/>
        <v>0</v>
      </c>
      <c r="I213" s="3">
        <f>F213*'Données Refashion France'!$R$12</f>
        <v>0</v>
      </c>
      <c r="J213" s="3">
        <f>G213*'Données Refashion France'!$R$12</f>
        <v>0</v>
      </c>
      <c r="K213" s="3" t="e">
        <f t="shared" si="25"/>
        <v>#DIV/0!</v>
      </c>
      <c r="L213" s="3">
        <f>$J213*'Données Refashion France'!$K$12</f>
        <v>0</v>
      </c>
      <c r="M213" s="3">
        <f>$J213*'Données Refashion France'!$K$13</f>
        <v>0</v>
      </c>
      <c r="N213" s="3">
        <f>$J213*'Données Refashion France'!$K$14</f>
        <v>0</v>
      </c>
      <c r="O213" s="3">
        <f>$J213*'Données Refashion France'!$K$15</f>
        <v>0</v>
      </c>
      <c r="P213" s="3">
        <f>$J213*'Données Refashion France'!$K$16</f>
        <v>0</v>
      </c>
      <c r="Q213" s="3">
        <f>$J213*'Données Refashion France'!$K$17</f>
        <v>0</v>
      </c>
      <c r="R213" s="3">
        <f>$J213*'Données Refashion France'!$K$18</f>
        <v>0</v>
      </c>
      <c r="S213" s="3">
        <f>$J213*'Données Refashion France'!$K$19</f>
        <v>0</v>
      </c>
      <c r="T213" s="3">
        <f>$J213*'Données Refashion France'!$K$20</f>
        <v>0</v>
      </c>
      <c r="U213" s="3">
        <f>$J213*'Données Refashion France'!$K$21</f>
        <v>0</v>
      </c>
      <c r="V213" s="3">
        <f>$J213*'Données Refashion France'!$K$22</f>
        <v>0</v>
      </c>
      <c r="W213" s="3">
        <f>$J213*'Données Refashion France'!$K$23</f>
        <v>0</v>
      </c>
      <c r="X213" s="3">
        <f>$J213*'Données Refashion France'!$K$24</f>
        <v>0</v>
      </c>
      <c r="Y213" s="3">
        <f>$J213*('Données Refashion France'!$K$25 + 'Données Refashion France'!$K$26)</f>
        <v>0</v>
      </c>
      <c r="Z213" s="3">
        <f t="shared" si="26"/>
        <v>0</v>
      </c>
      <c r="AA213" s="3">
        <f t="shared" si="27"/>
        <v>0</v>
      </c>
      <c r="AB213" s="3">
        <f t="shared" si="28"/>
        <v>0</v>
      </c>
    </row>
    <row r="214" spans="2:28" x14ac:dyDescent="0.35">
      <c r="B214" s="1" t="s">
        <v>446</v>
      </c>
      <c r="C214" s="1" t="s">
        <v>447</v>
      </c>
      <c r="D214" s="3"/>
      <c r="E214" s="4">
        <f t="shared" si="22"/>
        <v>0</v>
      </c>
      <c r="F214" s="1">
        <v>0</v>
      </c>
      <c r="G214" s="35">
        <f t="shared" si="24"/>
        <v>0</v>
      </c>
      <c r="H214" s="4">
        <f t="shared" si="23"/>
        <v>0</v>
      </c>
      <c r="I214" s="3">
        <f>F214*'Données Refashion France'!$R$12</f>
        <v>0</v>
      </c>
      <c r="J214" s="3">
        <f>G214*'Données Refashion France'!$R$12</f>
        <v>0</v>
      </c>
      <c r="K214" s="3" t="e">
        <f t="shared" si="25"/>
        <v>#DIV/0!</v>
      </c>
      <c r="L214" s="3">
        <f>$J214*'Données Refashion France'!$K$12</f>
        <v>0</v>
      </c>
      <c r="M214" s="3">
        <f>$J214*'Données Refashion France'!$K$13</f>
        <v>0</v>
      </c>
      <c r="N214" s="3">
        <f>$J214*'Données Refashion France'!$K$14</f>
        <v>0</v>
      </c>
      <c r="O214" s="3">
        <f>$J214*'Données Refashion France'!$K$15</f>
        <v>0</v>
      </c>
      <c r="P214" s="3">
        <f>$J214*'Données Refashion France'!$K$16</f>
        <v>0</v>
      </c>
      <c r="Q214" s="3">
        <f>$J214*'Données Refashion France'!$K$17</f>
        <v>0</v>
      </c>
      <c r="R214" s="3">
        <f>$J214*'Données Refashion France'!$K$18</f>
        <v>0</v>
      </c>
      <c r="S214" s="3">
        <f>$J214*'Données Refashion France'!$K$19</f>
        <v>0</v>
      </c>
      <c r="T214" s="3">
        <f>$J214*'Données Refashion France'!$K$20</f>
        <v>0</v>
      </c>
      <c r="U214" s="3">
        <f>$J214*'Données Refashion France'!$K$21</f>
        <v>0</v>
      </c>
      <c r="V214" s="3">
        <f>$J214*'Données Refashion France'!$K$22</f>
        <v>0</v>
      </c>
      <c r="W214" s="3">
        <f>$J214*'Données Refashion France'!$K$23</f>
        <v>0</v>
      </c>
      <c r="X214" s="3">
        <f>$J214*'Données Refashion France'!$K$24</f>
        <v>0</v>
      </c>
      <c r="Y214" s="3">
        <f>$J214*('Données Refashion France'!$K$25 + 'Données Refashion France'!$K$26)</f>
        <v>0</v>
      </c>
      <c r="Z214" s="3">
        <f t="shared" si="26"/>
        <v>0</v>
      </c>
      <c r="AA214" s="3">
        <f t="shared" si="27"/>
        <v>0</v>
      </c>
      <c r="AB214" s="3">
        <f t="shared" si="28"/>
        <v>0</v>
      </c>
    </row>
    <row r="215" spans="2:28" x14ac:dyDescent="0.35">
      <c r="B215" s="1" t="s">
        <v>448</v>
      </c>
      <c r="C215" s="1" t="s">
        <v>449</v>
      </c>
      <c r="D215" s="3"/>
      <c r="E215" s="4">
        <f t="shared" si="22"/>
        <v>0</v>
      </c>
      <c r="F215" s="1">
        <v>0</v>
      </c>
      <c r="G215" s="35">
        <f t="shared" si="24"/>
        <v>0</v>
      </c>
      <c r="H215" s="4">
        <f t="shared" si="23"/>
        <v>0</v>
      </c>
      <c r="I215" s="3">
        <f>F215*'Données Refashion France'!$R$12</f>
        <v>0</v>
      </c>
      <c r="J215" s="3">
        <f>G215*'Données Refashion France'!$R$12</f>
        <v>0</v>
      </c>
      <c r="K215" s="3" t="e">
        <f t="shared" si="25"/>
        <v>#DIV/0!</v>
      </c>
      <c r="L215" s="3">
        <f>$J215*'Données Refashion France'!$K$12</f>
        <v>0</v>
      </c>
      <c r="M215" s="3">
        <f>$J215*'Données Refashion France'!$K$13</f>
        <v>0</v>
      </c>
      <c r="N215" s="3">
        <f>$J215*'Données Refashion France'!$K$14</f>
        <v>0</v>
      </c>
      <c r="O215" s="3">
        <f>$J215*'Données Refashion France'!$K$15</f>
        <v>0</v>
      </c>
      <c r="P215" s="3">
        <f>$J215*'Données Refashion France'!$K$16</f>
        <v>0</v>
      </c>
      <c r="Q215" s="3">
        <f>$J215*'Données Refashion France'!$K$17</f>
        <v>0</v>
      </c>
      <c r="R215" s="3">
        <f>$J215*'Données Refashion France'!$K$18</f>
        <v>0</v>
      </c>
      <c r="S215" s="3">
        <f>$J215*'Données Refashion France'!$K$19</f>
        <v>0</v>
      </c>
      <c r="T215" s="3">
        <f>$J215*'Données Refashion France'!$K$20</f>
        <v>0</v>
      </c>
      <c r="U215" s="3">
        <f>$J215*'Données Refashion France'!$K$21</f>
        <v>0</v>
      </c>
      <c r="V215" s="3">
        <f>$J215*'Données Refashion France'!$K$22</f>
        <v>0</v>
      </c>
      <c r="W215" s="3">
        <f>$J215*'Données Refashion France'!$K$23</f>
        <v>0</v>
      </c>
      <c r="X215" s="3">
        <f>$J215*'Données Refashion France'!$K$24</f>
        <v>0</v>
      </c>
      <c r="Y215" s="3">
        <f>$J215*('Données Refashion France'!$K$25 + 'Données Refashion France'!$K$26)</f>
        <v>0</v>
      </c>
      <c r="Z215" s="3">
        <f t="shared" si="26"/>
        <v>0</v>
      </c>
      <c r="AA215" s="3">
        <f t="shared" si="27"/>
        <v>0</v>
      </c>
      <c r="AB215" s="3">
        <f t="shared" si="28"/>
        <v>0</v>
      </c>
    </row>
    <row r="216" spans="2:28" x14ac:dyDescent="0.35">
      <c r="B216" s="1" t="s">
        <v>450</v>
      </c>
      <c r="C216" s="1" t="s">
        <v>451</v>
      </c>
      <c r="D216" s="3"/>
      <c r="E216" s="4">
        <f t="shared" si="22"/>
        <v>0</v>
      </c>
      <c r="F216" s="1">
        <v>0</v>
      </c>
      <c r="G216" s="35">
        <f t="shared" si="24"/>
        <v>0</v>
      </c>
      <c r="H216" s="4">
        <f t="shared" si="23"/>
        <v>0</v>
      </c>
      <c r="I216" s="3">
        <f>F216*'Données Refashion France'!$R$12</f>
        <v>0</v>
      </c>
      <c r="J216" s="3">
        <f>G216*'Données Refashion France'!$R$12</f>
        <v>0</v>
      </c>
      <c r="K216" s="3" t="e">
        <f t="shared" si="25"/>
        <v>#DIV/0!</v>
      </c>
      <c r="L216" s="3">
        <f>$J216*'Données Refashion France'!$K$12</f>
        <v>0</v>
      </c>
      <c r="M216" s="3">
        <f>$J216*'Données Refashion France'!$K$13</f>
        <v>0</v>
      </c>
      <c r="N216" s="3">
        <f>$J216*'Données Refashion France'!$K$14</f>
        <v>0</v>
      </c>
      <c r="O216" s="3">
        <f>$J216*'Données Refashion France'!$K$15</f>
        <v>0</v>
      </c>
      <c r="P216" s="3">
        <f>$J216*'Données Refashion France'!$K$16</f>
        <v>0</v>
      </c>
      <c r="Q216" s="3">
        <f>$J216*'Données Refashion France'!$K$17</f>
        <v>0</v>
      </c>
      <c r="R216" s="3">
        <f>$J216*'Données Refashion France'!$K$18</f>
        <v>0</v>
      </c>
      <c r="S216" s="3">
        <f>$J216*'Données Refashion France'!$K$19</f>
        <v>0</v>
      </c>
      <c r="T216" s="3">
        <f>$J216*'Données Refashion France'!$K$20</f>
        <v>0</v>
      </c>
      <c r="U216" s="3">
        <f>$J216*'Données Refashion France'!$K$21</f>
        <v>0</v>
      </c>
      <c r="V216" s="3">
        <f>$J216*'Données Refashion France'!$K$22</f>
        <v>0</v>
      </c>
      <c r="W216" s="3">
        <f>$J216*'Données Refashion France'!$K$23</f>
        <v>0</v>
      </c>
      <c r="X216" s="3">
        <f>$J216*'Données Refashion France'!$K$24</f>
        <v>0</v>
      </c>
      <c r="Y216" s="3">
        <f>$J216*('Données Refashion France'!$K$25 + 'Données Refashion France'!$K$26)</f>
        <v>0</v>
      </c>
      <c r="Z216" s="3">
        <f t="shared" si="26"/>
        <v>0</v>
      </c>
      <c r="AA216" s="3">
        <f t="shared" si="27"/>
        <v>0</v>
      </c>
      <c r="AB216" s="3">
        <f t="shared" si="28"/>
        <v>0</v>
      </c>
    </row>
    <row r="217" spans="2:28" x14ac:dyDescent="0.35">
      <c r="B217" s="1" t="s">
        <v>452</v>
      </c>
      <c r="C217" s="1" t="s">
        <v>453</v>
      </c>
      <c r="D217" s="3"/>
      <c r="E217" s="4">
        <f t="shared" si="22"/>
        <v>0</v>
      </c>
      <c r="F217" s="1">
        <v>0</v>
      </c>
      <c r="G217" s="35">
        <f t="shared" si="24"/>
        <v>0</v>
      </c>
      <c r="H217" s="4">
        <f t="shared" si="23"/>
        <v>0</v>
      </c>
      <c r="I217" s="3">
        <f>F217*'Données Refashion France'!$R$12</f>
        <v>0</v>
      </c>
      <c r="J217" s="3">
        <f>G217*'Données Refashion France'!$R$12</f>
        <v>0</v>
      </c>
      <c r="K217" s="3" t="e">
        <f t="shared" si="25"/>
        <v>#DIV/0!</v>
      </c>
      <c r="L217" s="3">
        <f>$J217*'Données Refashion France'!$K$12</f>
        <v>0</v>
      </c>
      <c r="M217" s="3">
        <f>$J217*'Données Refashion France'!$K$13</f>
        <v>0</v>
      </c>
      <c r="N217" s="3">
        <f>$J217*'Données Refashion France'!$K$14</f>
        <v>0</v>
      </c>
      <c r="O217" s="3">
        <f>$J217*'Données Refashion France'!$K$15</f>
        <v>0</v>
      </c>
      <c r="P217" s="3">
        <f>$J217*'Données Refashion France'!$K$16</f>
        <v>0</v>
      </c>
      <c r="Q217" s="3">
        <f>$J217*'Données Refashion France'!$K$17</f>
        <v>0</v>
      </c>
      <c r="R217" s="3">
        <f>$J217*'Données Refashion France'!$K$18</f>
        <v>0</v>
      </c>
      <c r="S217" s="3">
        <f>$J217*'Données Refashion France'!$K$19</f>
        <v>0</v>
      </c>
      <c r="T217" s="3">
        <f>$J217*'Données Refashion France'!$K$20</f>
        <v>0</v>
      </c>
      <c r="U217" s="3">
        <f>$J217*'Données Refashion France'!$K$21</f>
        <v>0</v>
      </c>
      <c r="V217" s="3">
        <f>$J217*'Données Refashion France'!$K$22</f>
        <v>0</v>
      </c>
      <c r="W217" s="3">
        <f>$J217*'Données Refashion France'!$K$23</f>
        <v>0</v>
      </c>
      <c r="X217" s="3">
        <f>$J217*'Données Refashion France'!$K$24</f>
        <v>0</v>
      </c>
      <c r="Y217" s="3">
        <f>$J217*('Données Refashion France'!$K$25 + 'Données Refashion France'!$K$26)</f>
        <v>0</v>
      </c>
      <c r="Z217" s="3">
        <f t="shared" si="26"/>
        <v>0</v>
      </c>
      <c r="AA217" s="3">
        <f t="shared" si="27"/>
        <v>0</v>
      </c>
      <c r="AB217" s="3">
        <f t="shared" si="28"/>
        <v>0</v>
      </c>
    </row>
    <row r="218" spans="2:28" x14ac:dyDescent="0.35">
      <c r="B218" s="1" t="s">
        <v>454</v>
      </c>
      <c r="C218" s="1" t="s">
        <v>455</v>
      </c>
      <c r="D218" s="3"/>
      <c r="E218" s="4">
        <f t="shared" si="22"/>
        <v>0</v>
      </c>
      <c r="F218" s="1">
        <v>0</v>
      </c>
      <c r="G218" s="35">
        <f t="shared" si="24"/>
        <v>0</v>
      </c>
      <c r="H218" s="4">
        <f t="shared" si="23"/>
        <v>0</v>
      </c>
      <c r="I218" s="3">
        <f>F218*'Données Refashion France'!$R$12</f>
        <v>0</v>
      </c>
      <c r="J218" s="3">
        <f>G218*'Données Refashion France'!$R$12</f>
        <v>0</v>
      </c>
      <c r="K218" s="3" t="e">
        <f t="shared" si="25"/>
        <v>#DIV/0!</v>
      </c>
      <c r="L218" s="3">
        <f>$J218*'Données Refashion France'!$K$12</f>
        <v>0</v>
      </c>
      <c r="M218" s="3">
        <f>$J218*'Données Refashion France'!$K$13</f>
        <v>0</v>
      </c>
      <c r="N218" s="3">
        <f>$J218*'Données Refashion France'!$K$14</f>
        <v>0</v>
      </c>
      <c r="O218" s="3">
        <f>$J218*'Données Refashion France'!$K$15</f>
        <v>0</v>
      </c>
      <c r="P218" s="3">
        <f>$J218*'Données Refashion France'!$K$16</f>
        <v>0</v>
      </c>
      <c r="Q218" s="3">
        <f>$J218*'Données Refashion France'!$K$17</f>
        <v>0</v>
      </c>
      <c r="R218" s="3">
        <f>$J218*'Données Refashion France'!$K$18</f>
        <v>0</v>
      </c>
      <c r="S218" s="3">
        <f>$J218*'Données Refashion France'!$K$19</f>
        <v>0</v>
      </c>
      <c r="T218" s="3">
        <f>$J218*'Données Refashion France'!$K$20</f>
        <v>0</v>
      </c>
      <c r="U218" s="3">
        <f>$J218*'Données Refashion France'!$K$21</f>
        <v>0</v>
      </c>
      <c r="V218" s="3">
        <f>$J218*'Données Refashion France'!$K$22</f>
        <v>0</v>
      </c>
      <c r="W218" s="3">
        <f>$J218*'Données Refashion France'!$K$23</f>
        <v>0</v>
      </c>
      <c r="X218" s="3">
        <f>$J218*'Données Refashion France'!$K$24</f>
        <v>0</v>
      </c>
      <c r="Y218" s="3">
        <f>$J218*('Données Refashion France'!$K$25 + 'Données Refashion France'!$K$26)</f>
        <v>0</v>
      </c>
      <c r="Z218" s="3">
        <f t="shared" si="26"/>
        <v>0</v>
      </c>
      <c r="AA218" s="3">
        <f t="shared" si="27"/>
        <v>0</v>
      </c>
      <c r="AB218" s="3">
        <f t="shared" si="28"/>
        <v>0</v>
      </c>
    </row>
    <row r="219" spans="2:28" x14ac:dyDescent="0.35">
      <c r="B219" s="1" t="s">
        <v>456</v>
      </c>
      <c r="C219" s="1" t="s">
        <v>457</v>
      </c>
      <c r="D219" s="3"/>
      <c r="E219" s="4">
        <f t="shared" si="22"/>
        <v>0</v>
      </c>
      <c r="F219" s="1">
        <v>0</v>
      </c>
      <c r="G219" s="35">
        <f t="shared" si="24"/>
        <v>0</v>
      </c>
      <c r="H219" s="4">
        <f t="shared" si="23"/>
        <v>0</v>
      </c>
      <c r="I219" s="3">
        <f>F219*'Données Refashion France'!$R$12</f>
        <v>0</v>
      </c>
      <c r="J219" s="3">
        <f>G219*'Données Refashion France'!$R$12</f>
        <v>0</v>
      </c>
      <c r="K219" s="3" t="e">
        <f t="shared" si="25"/>
        <v>#DIV/0!</v>
      </c>
      <c r="L219" s="3">
        <f>$J219*'Données Refashion France'!$K$12</f>
        <v>0</v>
      </c>
      <c r="M219" s="3">
        <f>$J219*'Données Refashion France'!$K$13</f>
        <v>0</v>
      </c>
      <c r="N219" s="3">
        <f>$J219*'Données Refashion France'!$K$14</f>
        <v>0</v>
      </c>
      <c r="O219" s="3">
        <f>$J219*'Données Refashion France'!$K$15</f>
        <v>0</v>
      </c>
      <c r="P219" s="3">
        <f>$J219*'Données Refashion France'!$K$16</f>
        <v>0</v>
      </c>
      <c r="Q219" s="3">
        <f>$J219*'Données Refashion France'!$K$17</f>
        <v>0</v>
      </c>
      <c r="R219" s="3">
        <f>$J219*'Données Refashion France'!$K$18</f>
        <v>0</v>
      </c>
      <c r="S219" s="3">
        <f>$J219*'Données Refashion France'!$K$19</f>
        <v>0</v>
      </c>
      <c r="T219" s="3">
        <f>$J219*'Données Refashion France'!$K$20</f>
        <v>0</v>
      </c>
      <c r="U219" s="3">
        <f>$J219*'Données Refashion France'!$K$21</f>
        <v>0</v>
      </c>
      <c r="V219" s="3">
        <f>$J219*'Données Refashion France'!$K$22</f>
        <v>0</v>
      </c>
      <c r="W219" s="3">
        <f>$J219*'Données Refashion France'!$K$23</f>
        <v>0</v>
      </c>
      <c r="X219" s="3">
        <f>$J219*'Données Refashion France'!$K$24</f>
        <v>0</v>
      </c>
      <c r="Y219" s="3">
        <f>$J219*('Données Refashion France'!$K$25 + 'Données Refashion France'!$K$26)</f>
        <v>0</v>
      </c>
      <c r="Z219" s="3">
        <f t="shared" si="26"/>
        <v>0</v>
      </c>
      <c r="AA219" s="3">
        <f t="shared" si="27"/>
        <v>0</v>
      </c>
      <c r="AB219" s="3">
        <f t="shared" si="28"/>
        <v>0</v>
      </c>
    </row>
    <row r="220" spans="2:28" x14ac:dyDescent="0.35">
      <c r="B220" s="1" t="s">
        <v>458</v>
      </c>
      <c r="C220" s="1" t="s">
        <v>459</v>
      </c>
      <c r="D220" s="3"/>
      <c r="E220" s="4">
        <f t="shared" si="22"/>
        <v>0</v>
      </c>
      <c r="F220" s="1">
        <v>0</v>
      </c>
      <c r="G220" s="35">
        <f t="shared" si="24"/>
        <v>0</v>
      </c>
      <c r="H220" s="4">
        <f t="shared" si="23"/>
        <v>0</v>
      </c>
      <c r="I220" s="3">
        <f>F220*'Données Refashion France'!$R$12</f>
        <v>0</v>
      </c>
      <c r="J220" s="3">
        <f>G220*'Données Refashion France'!$R$12</f>
        <v>0</v>
      </c>
      <c r="K220" s="3" t="e">
        <f t="shared" si="25"/>
        <v>#DIV/0!</v>
      </c>
      <c r="L220" s="3">
        <f>$J220*'Données Refashion France'!$K$12</f>
        <v>0</v>
      </c>
      <c r="M220" s="3">
        <f>$J220*'Données Refashion France'!$K$13</f>
        <v>0</v>
      </c>
      <c r="N220" s="3">
        <f>$J220*'Données Refashion France'!$K$14</f>
        <v>0</v>
      </c>
      <c r="O220" s="3">
        <f>$J220*'Données Refashion France'!$K$15</f>
        <v>0</v>
      </c>
      <c r="P220" s="3">
        <f>$J220*'Données Refashion France'!$K$16</f>
        <v>0</v>
      </c>
      <c r="Q220" s="3">
        <f>$J220*'Données Refashion France'!$K$17</f>
        <v>0</v>
      </c>
      <c r="R220" s="3">
        <f>$J220*'Données Refashion France'!$K$18</f>
        <v>0</v>
      </c>
      <c r="S220" s="3">
        <f>$J220*'Données Refashion France'!$K$19</f>
        <v>0</v>
      </c>
      <c r="T220" s="3">
        <f>$J220*'Données Refashion France'!$K$20</f>
        <v>0</v>
      </c>
      <c r="U220" s="3">
        <f>$J220*'Données Refashion France'!$K$21</f>
        <v>0</v>
      </c>
      <c r="V220" s="3">
        <f>$J220*'Données Refashion France'!$K$22</f>
        <v>0</v>
      </c>
      <c r="W220" s="3">
        <f>$J220*'Données Refashion France'!$K$23</f>
        <v>0</v>
      </c>
      <c r="X220" s="3">
        <f>$J220*'Données Refashion France'!$K$24</f>
        <v>0</v>
      </c>
      <c r="Y220" s="3">
        <f>$J220*('Données Refashion France'!$K$25 + 'Données Refashion France'!$K$26)</f>
        <v>0</v>
      </c>
      <c r="Z220" s="3">
        <f t="shared" si="26"/>
        <v>0</v>
      </c>
      <c r="AA220" s="3">
        <f t="shared" si="27"/>
        <v>0</v>
      </c>
      <c r="AB220" s="3">
        <f t="shared" si="28"/>
        <v>0</v>
      </c>
    </row>
    <row r="221" spans="2:28" x14ac:dyDescent="0.35">
      <c r="B221" s="1" t="s">
        <v>460</v>
      </c>
      <c r="C221" s="1" t="s">
        <v>461</v>
      </c>
      <c r="D221" s="3"/>
      <c r="E221" s="4">
        <f t="shared" si="22"/>
        <v>0</v>
      </c>
      <c r="F221" s="1">
        <v>0</v>
      </c>
      <c r="G221" s="35">
        <f t="shared" si="24"/>
        <v>0</v>
      </c>
      <c r="H221" s="4">
        <f t="shared" si="23"/>
        <v>0</v>
      </c>
      <c r="I221" s="3">
        <f>F221*'Données Refashion France'!$R$12</f>
        <v>0</v>
      </c>
      <c r="J221" s="3">
        <f>G221*'Données Refashion France'!$R$12</f>
        <v>0</v>
      </c>
      <c r="K221" s="3" t="e">
        <f t="shared" si="25"/>
        <v>#DIV/0!</v>
      </c>
      <c r="L221" s="3">
        <f>$J221*'Données Refashion France'!$K$12</f>
        <v>0</v>
      </c>
      <c r="M221" s="3">
        <f>$J221*'Données Refashion France'!$K$13</f>
        <v>0</v>
      </c>
      <c r="N221" s="3">
        <f>$J221*'Données Refashion France'!$K$14</f>
        <v>0</v>
      </c>
      <c r="O221" s="3">
        <f>$J221*'Données Refashion France'!$K$15</f>
        <v>0</v>
      </c>
      <c r="P221" s="3">
        <f>$J221*'Données Refashion France'!$K$16</f>
        <v>0</v>
      </c>
      <c r="Q221" s="3">
        <f>$J221*'Données Refashion France'!$K$17</f>
        <v>0</v>
      </c>
      <c r="R221" s="3">
        <f>$J221*'Données Refashion France'!$K$18</f>
        <v>0</v>
      </c>
      <c r="S221" s="3">
        <f>$J221*'Données Refashion France'!$K$19</f>
        <v>0</v>
      </c>
      <c r="T221" s="3">
        <f>$J221*'Données Refashion France'!$K$20</f>
        <v>0</v>
      </c>
      <c r="U221" s="3">
        <f>$J221*'Données Refashion France'!$K$21</f>
        <v>0</v>
      </c>
      <c r="V221" s="3">
        <f>$J221*'Données Refashion France'!$K$22</f>
        <v>0</v>
      </c>
      <c r="W221" s="3">
        <f>$J221*'Données Refashion France'!$K$23</f>
        <v>0</v>
      </c>
      <c r="X221" s="3">
        <f>$J221*'Données Refashion France'!$K$24</f>
        <v>0</v>
      </c>
      <c r="Y221" s="3">
        <f>$J221*('Données Refashion France'!$K$25 + 'Données Refashion France'!$K$26)</f>
        <v>0</v>
      </c>
      <c r="Z221" s="3">
        <f t="shared" si="26"/>
        <v>0</v>
      </c>
      <c r="AA221" s="3">
        <f t="shared" si="27"/>
        <v>0</v>
      </c>
      <c r="AB221" s="3">
        <f t="shared" si="28"/>
        <v>0</v>
      </c>
    </row>
    <row r="222" spans="2:28" x14ac:dyDescent="0.35">
      <c r="B222" s="1" t="s">
        <v>462</v>
      </c>
      <c r="C222" s="1" t="s">
        <v>463</v>
      </c>
      <c r="D222" s="3"/>
      <c r="E222" s="4">
        <f t="shared" si="22"/>
        <v>0</v>
      </c>
      <c r="F222" s="1">
        <v>0</v>
      </c>
      <c r="G222" s="35">
        <f t="shared" si="24"/>
        <v>0</v>
      </c>
      <c r="H222" s="4">
        <f t="shared" si="23"/>
        <v>0</v>
      </c>
      <c r="I222" s="3">
        <f>F222*'Données Refashion France'!$R$12</f>
        <v>0</v>
      </c>
      <c r="J222" s="3">
        <f>G222*'Données Refashion France'!$R$12</f>
        <v>0</v>
      </c>
      <c r="K222" s="3" t="e">
        <f t="shared" si="25"/>
        <v>#DIV/0!</v>
      </c>
      <c r="L222" s="3">
        <f>$J222*'Données Refashion France'!$K$12</f>
        <v>0</v>
      </c>
      <c r="M222" s="3">
        <f>$J222*'Données Refashion France'!$K$13</f>
        <v>0</v>
      </c>
      <c r="N222" s="3">
        <f>$J222*'Données Refashion France'!$K$14</f>
        <v>0</v>
      </c>
      <c r="O222" s="3">
        <f>$J222*'Données Refashion France'!$K$15</f>
        <v>0</v>
      </c>
      <c r="P222" s="3">
        <f>$J222*'Données Refashion France'!$K$16</f>
        <v>0</v>
      </c>
      <c r="Q222" s="3">
        <f>$J222*'Données Refashion France'!$K$17</f>
        <v>0</v>
      </c>
      <c r="R222" s="3">
        <f>$J222*'Données Refashion France'!$K$18</f>
        <v>0</v>
      </c>
      <c r="S222" s="3">
        <f>$J222*'Données Refashion France'!$K$19</f>
        <v>0</v>
      </c>
      <c r="T222" s="3">
        <f>$J222*'Données Refashion France'!$K$20</f>
        <v>0</v>
      </c>
      <c r="U222" s="3">
        <f>$J222*'Données Refashion France'!$K$21</f>
        <v>0</v>
      </c>
      <c r="V222" s="3">
        <f>$J222*'Données Refashion France'!$K$22</f>
        <v>0</v>
      </c>
      <c r="W222" s="3">
        <f>$J222*'Données Refashion France'!$K$23</f>
        <v>0</v>
      </c>
      <c r="X222" s="3">
        <f>$J222*'Données Refashion France'!$K$24</f>
        <v>0</v>
      </c>
      <c r="Y222" s="3">
        <f>$J222*('Données Refashion France'!$K$25 + 'Données Refashion France'!$K$26)</f>
        <v>0</v>
      </c>
      <c r="Z222" s="3">
        <f t="shared" si="26"/>
        <v>0</v>
      </c>
      <c r="AA222" s="3">
        <f t="shared" si="27"/>
        <v>0</v>
      </c>
      <c r="AB222" s="3">
        <f t="shared" si="28"/>
        <v>0</v>
      </c>
    </row>
    <row r="223" spans="2:28" x14ac:dyDescent="0.35">
      <c r="B223" s="1" t="s">
        <v>464</v>
      </c>
      <c r="C223" s="1" t="s">
        <v>465</v>
      </c>
      <c r="D223" s="3"/>
      <c r="E223" s="4">
        <f t="shared" si="22"/>
        <v>0</v>
      </c>
      <c r="F223" s="1">
        <v>0</v>
      </c>
      <c r="G223" s="35">
        <f t="shared" si="24"/>
        <v>0</v>
      </c>
      <c r="H223" s="4">
        <f t="shared" si="23"/>
        <v>0</v>
      </c>
      <c r="I223" s="3">
        <f>F223*'Données Refashion France'!$R$12</f>
        <v>0</v>
      </c>
      <c r="J223" s="3">
        <f>G223*'Données Refashion France'!$R$12</f>
        <v>0</v>
      </c>
      <c r="K223" s="3" t="e">
        <f t="shared" si="25"/>
        <v>#DIV/0!</v>
      </c>
      <c r="L223" s="3">
        <f>$J223*'Données Refashion France'!$K$12</f>
        <v>0</v>
      </c>
      <c r="M223" s="3">
        <f>$J223*'Données Refashion France'!$K$13</f>
        <v>0</v>
      </c>
      <c r="N223" s="3">
        <f>$J223*'Données Refashion France'!$K$14</f>
        <v>0</v>
      </c>
      <c r="O223" s="3">
        <f>$J223*'Données Refashion France'!$K$15</f>
        <v>0</v>
      </c>
      <c r="P223" s="3">
        <f>$J223*'Données Refashion France'!$K$16</f>
        <v>0</v>
      </c>
      <c r="Q223" s="3">
        <f>$J223*'Données Refashion France'!$K$17</f>
        <v>0</v>
      </c>
      <c r="R223" s="3">
        <f>$J223*'Données Refashion France'!$K$18</f>
        <v>0</v>
      </c>
      <c r="S223" s="3">
        <f>$J223*'Données Refashion France'!$K$19</f>
        <v>0</v>
      </c>
      <c r="T223" s="3">
        <f>$J223*'Données Refashion France'!$K$20</f>
        <v>0</v>
      </c>
      <c r="U223" s="3">
        <f>$J223*'Données Refashion France'!$K$21</f>
        <v>0</v>
      </c>
      <c r="V223" s="3">
        <f>$J223*'Données Refashion France'!$K$22</f>
        <v>0</v>
      </c>
      <c r="W223" s="3">
        <f>$J223*'Données Refashion France'!$K$23</f>
        <v>0</v>
      </c>
      <c r="X223" s="3">
        <f>$J223*'Données Refashion France'!$K$24</f>
        <v>0</v>
      </c>
      <c r="Y223" s="3">
        <f>$J223*('Données Refashion France'!$K$25 + 'Données Refashion France'!$K$26)</f>
        <v>0</v>
      </c>
      <c r="Z223" s="3">
        <f t="shared" si="26"/>
        <v>0</v>
      </c>
      <c r="AA223" s="3">
        <f t="shared" si="27"/>
        <v>0</v>
      </c>
      <c r="AB223" s="3">
        <f t="shared" si="28"/>
        <v>0</v>
      </c>
    </row>
    <row r="224" spans="2:28" x14ac:dyDescent="0.35">
      <c r="B224" s="1" t="s">
        <v>466</v>
      </c>
      <c r="C224" s="1" t="s">
        <v>467</v>
      </c>
      <c r="D224" s="3"/>
      <c r="E224" s="4">
        <f t="shared" si="22"/>
        <v>0</v>
      </c>
      <c r="F224" s="1">
        <v>0</v>
      </c>
      <c r="G224" s="35">
        <f t="shared" si="24"/>
        <v>0</v>
      </c>
      <c r="H224" s="4">
        <f t="shared" si="23"/>
        <v>0</v>
      </c>
      <c r="I224" s="3">
        <f>F224*'Données Refashion France'!$R$12</f>
        <v>0</v>
      </c>
      <c r="J224" s="3">
        <f>G224*'Données Refashion France'!$R$12</f>
        <v>0</v>
      </c>
      <c r="K224" s="3" t="e">
        <f t="shared" si="25"/>
        <v>#DIV/0!</v>
      </c>
      <c r="L224" s="3">
        <f>$J224*'Données Refashion France'!$K$12</f>
        <v>0</v>
      </c>
      <c r="M224" s="3">
        <f>$J224*'Données Refashion France'!$K$13</f>
        <v>0</v>
      </c>
      <c r="N224" s="3">
        <f>$J224*'Données Refashion France'!$K$14</f>
        <v>0</v>
      </c>
      <c r="O224" s="3">
        <f>$J224*'Données Refashion France'!$K$15</f>
        <v>0</v>
      </c>
      <c r="P224" s="3">
        <f>$J224*'Données Refashion France'!$K$16</f>
        <v>0</v>
      </c>
      <c r="Q224" s="3">
        <f>$J224*'Données Refashion France'!$K$17</f>
        <v>0</v>
      </c>
      <c r="R224" s="3">
        <f>$J224*'Données Refashion France'!$K$18</f>
        <v>0</v>
      </c>
      <c r="S224" s="3">
        <f>$J224*'Données Refashion France'!$K$19</f>
        <v>0</v>
      </c>
      <c r="T224" s="3">
        <f>$J224*'Données Refashion France'!$K$20</f>
        <v>0</v>
      </c>
      <c r="U224" s="3">
        <f>$J224*'Données Refashion France'!$K$21</f>
        <v>0</v>
      </c>
      <c r="V224" s="3">
        <f>$J224*'Données Refashion France'!$K$22</f>
        <v>0</v>
      </c>
      <c r="W224" s="3">
        <f>$J224*'Données Refashion France'!$K$23</f>
        <v>0</v>
      </c>
      <c r="X224" s="3">
        <f>$J224*'Données Refashion France'!$K$24</f>
        <v>0</v>
      </c>
      <c r="Y224" s="3">
        <f>$J224*('Données Refashion France'!$K$25 + 'Données Refashion France'!$K$26)</f>
        <v>0</v>
      </c>
      <c r="Z224" s="3">
        <f t="shared" si="26"/>
        <v>0</v>
      </c>
      <c r="AA224" s="3">
        <f t="shared" si="27"/>
        <v>0</v>
      </c>
      <c r="AB224" s="3">
        <f t="shared" si="28"/>
        <v>0</v>
      </c>
    </row>
    <row r="225" spans="2:28" x14ac:dyDescent="0.35">
      <c r="B225" s="1" t="s">
        <v>468</v>
      </c>
      <c r="C225" s="1" t="s">
        <v>469</v>
      </c>
      <c r="D225" s="3"/>
      <c r="E225" s="4">
        <f t="shared" si="22"/>
        <v>0</v>
      </c>
      <c r="F225" s="1">
        <v>0</v>
      </c>
      <c r="G225" s="35">
        <f t="shared" si="24"/>
        <v>0</v>
      </c>
      <c r="H225" s="4">
        <f t="shared" si="23"/>
        <v>0</v>
      </c>
      <c r="I225" s="3">
        <f>F225*'Données Refashion France'!$R$12</f>
        <v>0</v>
      </c>
      <c r="J225" s="3">
        <f>G225*'Données Refashion France'!$R$12</f>
        <v>0</v>
      </c>
      <c r="K225" s="3" t="e">
        <f t="shared" si="25"/>
        <v>#DIV/0!</v>
      </c>
      <c r="L225" s="3">
        <f>$J225*'Données Refashion France'!$K$12</f>
        <v>0</v>
      </c>
      <c r="M225" s="3">
        <f>$J225*'Données Refashion France'!$K$13</f>
        <v>0</v>
      </c>
      <c r="N225" s="3">
        <f>$J225*'Données Refashion France'!$K$14</f>
        <v>0</v>
      </c>
      <c r="O225" s="3">
        <f>$J225*'Données Refashion France'!$K$15</f>
        <v>0</v>
      </c>
      <c r="P225" s="3">
        <f>$J225*'Données Refashion France'!$K$16</f>
        <v>0</v>
      </c>
      <c r="Q225" s="3">
        <f>$J225*'Données Refashion France'!$K$17</f>
        <v>0</v>
      </c>
      <c r="R225" s="3">
        <f>$J225*'Données Refashion France'!$K$18</f>
        <v>0</v>
      </c>
      <c r="S225" s="3">
        <f>$J225*'Données Refashion France'!$K$19</f>
        <v>0</v>
      </c>
      <c r="T225" s="3">
        <f>$J225*'Données Refashion France'!$K$20</f>
        <v>0</v>
      </c>
      <c r="U225" s="3">
        <f>$J225*'Données Refashion France'!$K$21</f>
        <v>0</v>
      </c>
      <c r="V225" s="3">
        <f>$J225*'Données Refashion France'!$K$22</f>
        <v>0</v>
      </c>
      <c r="W225" s="3">
        <f>$J225*'Données Refashion France'!$K$23</f>
        <v>0</v>
      </c>
      <c r="X225" s="3">
        <f>$J225*'Données Refashion France'!$K$24</f>
        <v>0</v>
      </c>
      <c r="Y225" s="3">
        <f>$J225*('Données Refashion France'!$K$25 + 'Données Refashion France'!$K$26)</f>
        <v>0</v>
      </c>
      <c r="Z225" s="3">
        <f t="shared" si="26"/>
        <v>0</v>
      </c>
      <c r="AA225" s="3">
        <f t="shared" si="27"/>
        <v>0</v>
      </c>
      <c r="AB225" s="3">
        <f t="shared" si="28"/>
        <v>0</v>
      </c>
    </row>
    <row r="226" spans="2:28" x14ac:dyDescent="0.35">
      <c r="B226" s="1" t="s">
        <v>470</v>
      </c>
      <c r="C226" s="1" t="s">
        <v>471</v>
      </c>
      <c r="D226" s="3"/>
      <c r="E226" s="4">
        <f t="shared" si="22"/>
        <v>0</v>
      </c>
      <c r="F226" s="1">
        <v>0</v>
      </c>
      <c r="G226" s="35">
        <f t="shared" si="24"/>
        <v>0</v>
      </c>
      <c r="H226" s="4">
        <f t="shared" si="23"/>
        <v>0</v>
      </c>
      <c r="I226" s="3">
        <f>F226*'Données Refashion France'!$R$12</f>
        <v>0</v>
      </c>
      <c r="J226" s="3">
        <f>G226*'Données Refashion France'!$R$12</f>
        <v>0</v>
      </c>
      <c r="K226" s="3" t="e">
        <f t="shared" si="25"/>
        <v>#DIV/0!</v>
      </c>
      <c r="L226" s="3">
        <f>$J226*'Données Refashion France'!$K$12</f>
        <v>0</v>
      </c>
      <c r="M226" s="3">
        <f>$J226*'Données Refashion France'!$K$13</f>
        <v>0</v>
      </c>
      <c r="N226" s="3">
        <f>$J226*'Données Refashion France'!$K$14</f>
        <v>0</v>
      </c>
      <c r="O226" s="3">
        <f>$J226*'Données Refashion France'!$K$15</f>
        <v>0</v>
      </c>
      <c r="P226" s="3">
        <f>$J226*'Données Refashion France'!$K$16</f>
        <v>0</v>
      </c>
      <c r="Q226" s="3">
        <f>$J226*'Données Refashion France'!$K$17</f>
        <v>0</v>
      </c>
      <c r="R226" s="3">
        <f>$J226*'Données Refashion France'!$K$18</f>
        <v>0</v>
      </c>
      <c r="S226" s="3">
        <f>$J226*'Données Refashion France'!$K$19</f>
        <v>0</v>
      </c>
      <c r="T226" s="3">
        <f>$J226*'Données Refashion France'!$K$20</f>
        <v>0</v>
      </c>
      <c r="U226" s="3">
        <f>$J226*'Données Refashion France'!$K$21</f>
        <v>0</v>
      </c>
      <c r="V226" s="3">
        <f>$J226*'Données Refashion France'!$K$22</f>
        <v>0</v>
      </c>
      <c r="W226" s="3">
        <f>$J226*'Données Refashion France'!$K$23</f>
        <v>0</v>
      </c>
      <c r="X226" s="3">
        <f>$J226*'Données Refashion France'!$K$24</f>
        <v>0</v>
      </c>
      <c r="Y226" s="3">
        <f>$J226*('Données Refashion France'!$K$25 + 'Données Refashion France'!$K$26)</f>
        <v>0</v>
      </c>
      <c r="Z226" s="3">
        <f t="shared" si="26"/>
        <v>0</v>
      </c>
      <c r="AA226" s="3">
        <f t="shared" si="27"/>
        <v>0</v>
      </c>
      <c r="AB226" s="3">
        <f t="shared" si="28"/>
        <v>0</v>
      </c>
    </row>
    <row r="227" spans="2:28" x14ac:dyDescent="0.35">
      <c r="B227" s="1" t="s">
        <v>472</v>
      </c>
      <c r="C227" s="1" t="s">
        <v>473</v>
      </c>
      <c r="D227" s="3"/>
      <c r="E227" s="4">
        <f t="shared" si="22"/>
        <v>0</v>
      </c>
      <c r="F227" s="1">
        <v>0</v>
      </c>
      <c r="G227" s="35">
        <f t="shared" si="24"/>
        <v>0</v>
      </c>
      <c r="H227" s="4">
        <f t="shared" si="23"/>
        <v>0</v>
      </c>
      <c r="I227" s="3">
        <f>F227*'Données Refashion France'!$R$12</f>
        <v>0</v>
      </c>
      <c r="J227" s="3">
        <f>G227*'Données Refashion France'!$R$12</f>
        <v>0</v>
      </c>
      <c r="K227" s="3" t="e">
        <f t="shared" si="25"/>
        <v>#DIV/0!</v>
      </c>
      <c r="L227" s="3">
        <f>$J227*'Données Refashion France'!$K$12</f>
        <v>0</v>
      </c>
      <c r="M227" s="3">
        <f>$J227*'Données Refashion France'!$K$13</f>
        <v>0</v>
      </c>
      <c r="N227" s="3">
        <f>$J227*'Données Refashion France'!$K$14</f>
        <v>0</v>
      </c>
      <c r="O227" s="3">
        <f>$J227*'Données Refashion France'!$K$15</f>
        <v>0</v>
      </c>
      <c r="P227" s="3">
        <f>$J227*'Données Refashion France'!$K$16</f>
        <v>0</v>
      </c>
      <c r="Q227" s="3">
        <f>$J227*'Données Refashion France'!$K$17</f>
        <v>0</v>
      </c>
      <c r="R227" s="3">
        <f>$J227*'Données Refashion France'!$K$18</f>
        <v>0</v>
      </c>
      <c r="S227" s="3">
        <f>$J227*'Données Refashion France'!$K$19</f>
        <v>0</v>
      </c>
      <c r="T227" s="3">
        <f>$J227*'Données Refashion France'!$K$20</f>
        <v>0</v>
      </c>
      <c r="U227" s="3">
        <f>$J227*'Données Refashion France'!$K$21</f>
        <v>0</v>
      </c>
      <c r="V227" s="3">
        <f>$J227*'Données Refashion France'!$K$22</f>
        <v>0</v>
      </c>
      <c r="W227" s="3">
        <f>$J227*'Données Refashion France'!$K$23</f>
        <v>0</v>
      </c>
      <c r="X227" s="3">
        <f>$J227*'Données Refashion France'!$K$24</f>
        <v>0</v>
      </c>
      <c r="Y227" s="3">
        <f>$J227*('Données Refashion France'!$K$25 + 'Données Refashion France'!$K$26)</f>
        <v>0</v>
      </c>
      <c r="Z227" s="3">
        <f t="shared" si="26"/>
        <v>0</v>
      </c>
      <c r="AA227" s="3">
        <f t="shared" si="27"/>
        <v>0</v>
      </c>
      <c r="AB227" s="3">
        <f t="shared" si="28"/>
        <v>0</v>
      </c>
    </row>
    <row r="228" spans="2:28" x14ac:dyDescent="0.35">
      <c r="B228" s="1" t="s">
        <v>474</v>
      </c>
      <c r="C228" s="1" t="s">
        <v>475</v>
      </c>
      <c r="D228" s="3"/>
      <c r="E228" s="4">
        <f t="shared" si="22"/>
        <v>0</v>
      </c>
      <c r="F228" s="1">
        <v>0</v>
      </c>
      <c r="G228" s="35">
        <f t="shared" si="24"/>
        <v>0</v>
      </c>
      <c r="H228" s="4">
        <f t="shared" si="23"/>
        <v>0</v>
      </c>
      <c r="I228" s="3">
        <f>F228*'Données Refashion France'!$R$12</f>
        <v>0</v>
      </c>
      <c r="J228" s="3">
        <f>G228*'Données Refashion France'!$R$12</f>
        <v>0</v>
      </c>
      <c r="K228" s="3" t="e">
        <f t="shared" si="25"/>
        <v>#DIV/0!</v>
      </c>
      <c r="L228" s="3">
        <f>$J228*'Données Refashion France'!$K$12</f>
        <v>0</v>
      </c>
      <c r="M228" s="3">
        <f>$J228*'Données Refashion France'!$K$13</f>
        <v>0</v>
      </c>
      <c r="N228" s="3">
        <f>$J228*'Données Refashion France'!$K$14</f>
        <v>0</v>
      </c>
      <c r="O228" s="3">
        <f>$J228*'Données Refashion France'!$K$15</f>
        <v>0</v>
      </c>
      <c r="P228" s="3">
        <f>$J228*'Données Refashion France'!$K$16</f>
        <v>0</v>
      </c>
      <c r="Q228" s="3">
        <f>$J228*'Données Refashion France'!$K$17</f>
        <v>0</v>
      </c>
      <c r="R228" s="3">
        <f>$J228*'Données Refashion France'!$K$18</f>
        <v>0</v>
      </c>
      <c r="S228" s="3">
        <f>$J228*'Données Refashion France'!$K$19</f>
        <v>0</v>
      </c>
      <c r="T228" s="3">
        <f>$J228*'Données Refashion France'!$K$20</f>
        <v>0</v>
      </c>
      <c r="U228" s="3">
        <f>$J228*'Données Refashion France'!$K$21</f>
        <v>0</v>
      </c>
      <c r="V228" s="3">
        <f>$J228*'Données Refashion France'!$K$22</f>
        <v>0</v>
      </c>
      <c r="W228" s="3">
        <f>$J228*'Données Refashion France'!$K$23</f>
        <v>0</v>
      </c>
      <c r="X228" s="3">
        <f>$J228*'Données Refashion France'!$K$24</f>
        <v>0</v>
      </c>
      <c r="Y228" s="3">
        <f>$J228*('Données Refashion France'!$K$25 + 'Données Refashion France'!$K$26)</f>
        <v>0</v>
      </c>
      <c r="Z228" s="3">
        <f t="shared" si="26"/>
        <v>0</v>
      </c>
      <c r="AA228" s="3">
        <f t="shared" si="27"/>
        <v>0</v>
      </c>
      <c r="AB228" s="3">
        <f t="shared" si="28"/>
        <v>0</v>
      </c>
    </row>
    <row r="229" spans="2:28" x14ac:dyDescent="0.35">
      <c r="B229" s="1" t="s">
        <v>476</v>
      </c>
      <c r="C229" s="1" t="s">
        <v>477</v>
      </c>
      <c r="D229" s="3"/>
      <c r="E229" s="4">
        <f t="shared" si="22"/>
        <v>0</v>
      </c>
      <c r="F229" s="1">
        <v>0</v>
      </c>
      <c r="G229" s="35">
        <f t="shared" si="24"/>
        <v>0</v>
      </c>
      <c r="H229" s="4">
        <f t="shared" si="23"/>
        <v>0</v>
      </c>
      <c r="I229" s="3">
        <f>F229*'Données Refashion France'!$R$12</f>
        <v>0</v>
      </c>
      <c r="J229" s="3">
        <f>G229*'Données Refashion France'!$R$12</f>
        <v>0</v>
      </c>
      <c r="K229" s="3" t="e">
        <f t="shared" si="25"/>
        <v>#DIV/0!</v>
      </c>
      <c r="L229" s="3">
        <f>$J229*'Données Refashion France'!$K$12</f>
        <v>0</v>
      </c>
      <c r="M229" s="3">
        <f>$J229*'Données Refashion France'!$K$13</f>
        <v>0</v>
      </c>
      <c r="N229" s="3">
        <f>$J229*'Données Refashion France'!$K$14</f>
        <v>0</v>
      </c>
      <c r="O229" s="3">
        <f>$J229*'Données Refashion France'!$K$15</f>
        <v>0</v>
      </c>
      <c r="P229" s="3">
        <f>$J229*'Données Refashion France'!$K$16</f>
        <v>0</v>
      </c>
      <c r="Q229" s="3">
        <f>$J229*'Données Refashion France'!$K$17</f>
        <v>0</v>
      </c>
      <c r="R229" s="3">
        <f>$J229*'Données Refashion France'!$K$18</f>
        <v>0</v>
      </c>
      <c r="S229" s="3">
        <f>$J229*'Données Refashion France'!$K$19</f>
        <v>0</v>
      </c>
      <c r="T229" s="3">
        <f>$J229*'Données Refashion France'!$K$20</f>
        <v>0</v>
      </c>
      <c r="U229" s="3">
        <f>$J229*'Données Refashion France'!$K$21</f>
        <v>0</v>
      </c>
      <c r="V229" s="3">
        <f>$J229*'Données Refashion France'!$K$22</f>
        <v>0</v>
      </c>
      <c r="W229" s="3">
        <f>$J229*'Données Refashion France'!$K$23</f>
        <v>0</v>
      </c>
      <c r="X229" s="3">
        <f>$J229*'Données Refashion France'!$K$24</f>
        <v>0</v>
      </c>
      <c r="Y229" s="3">
        <f>$J229*('Données Refashion France'!$K$25 + 'Données Refashion France'!$K$26)</f>
        <v>0</v>
      </c>
      <c r="Z229" s="3">
        <f t="shared" si="26"/>
        <v>0</v>
      </c>
      <c r="AA229" s="3">
        <f t="shared" si="27"/>
        <v>0</v>
      </c>
      <c r="AB229" s="3">
        <f t="shared" si="28"/>
        <v>0</v>
      </c>
    </row>
    <row r="230" spans="2:28" x14ac:dyDescent="0.35">
      <c r="B230" s="1" t="s">
        <v>478</v>
      </c>
      <c r="C230" s="1" t="s">
        <v>479</v>
      </c>
      <c r="D230" s="3"/>
      <c r="E230" s="4">
        <f t="shared" si="22"/>
        <v>0</v>
      </c>
      <c r="F230" s="1">
        <v>0</v>
      </c>
      <c r="G230" s="35">
        <f t="shared" si="24"/>
        <v>0</v>
      </c>
      <c r="H230" s="4">
        <f t="shared" si="23"/>
        <v>0</v>
      </c>
      <c r="I230" s="3">
        <f>F230*'Données Refashion France'!$R$12</f>
        <v>0</v>
      </c>
      <c r="J230" s="3">
        <f>G230*'Données Refashion France'!$R$12</f>
        <v>0</v>
      </c>
      <c r="K230" s="3" t="e">
        <f t="shared" si="25"/>
        <v>#DIV/0!</v>
      </c>
      <c r="L230" s="3">
        <f>$J230*'Données Refashion France'!$K$12</f>
        <v>0</v>
      </c>
      <c r="M230" s="3">
        <f>$J230*'Données Refashion France'!$K$13</f>
        <v>0</v>
      </c>
      <c r="N230" s="3">
        <f>$J230*'Données Refashion France'!$K$14</f>
        <v>0</v>
      </c>
      <c r="O230" s="3">
        <f>$J230*'Données Refashion France'!$K$15</f>
        <v>0</v>
      </c>
      <c r="P230" s="3">
        <f>$J230*'Données Refashion France'!$K$16</f>
        <v>0</v>
      </c>
      <c r="Q230" s="3">
        <f>$J230*'Données Refashion France'!$K$17</f>
        <v>0</v>
      </c>
      <c r="R230" s="3">
        <f>$J230*'Données Refashion France'!$K$18</f>
        <v>0</v>
      </c>
      <c r="S230" s="3">
        <f>$J230*'Données Refashion France'!$K$19</f>
        <v>0</v>
      </c>
      <c r="T230" s="3">
        <f>$J230*'Données Refashion France'!$K$20</f>
        <v>0</v>
      </c>
      <c r="U230" s="3">
        <f>$J230*'Données Refashion France'!$K$21</f>
        <v>0</v>
      </c>
      <c r="V230" s="3">
        <f>$J230*'Données Refashion France'!$K$22</f>
        <v>0</v>
      </c>
      <c r="W230" s="3">
        <f>$J230*'Données Refashion France'!$K$23</f>
        <v>0</v>
      </c>
      <c r="X230" s="3">
        <f>$J230*'Données Refashion France'!$K$24</f>
        <v>0</v>
      </c>
      <c r="Y230" s="3">
        <f>$J230*('Données Refashion France'!$K$25 + 'Données Refashion France'!$K$26)</f>
        <v>0</v>
      </c>
      <c r="Z230" s="3">
        <f t="shared" si="26"/>
        <v>0</v>
      </c>
      <c r="AA230" s="3">
        <f t="shared" si="27"/>
        <v>0</v>
      </c>
      <c r="AB230" s="3">
        <f t="shared" si="28"/>
        <v>0</v>
      </c>
    </row>
    <row r="231" spans="2:28" x14ac:dyDescent="0.35">
      <c r="B231" s="1" t="s">
        <v>480</v>
      </c>
      <c r="C231" s="1" t="s">
        <v>481</v>
      </c>
      <c r="D231" s="3"/>
      <c r="E231" s="4">
        <f t="shared" si="22"/>
        <v>0</v>
      </c>
      <c r="F231" s="1">
        <v>0</v>
      </c>
      <c r="G231" s="35">
        <f t="shared" si="24"/>
        <v>0</v>
      </c>
      <c r="H231" s="4">
        <f t="shared" si="23"/>
        <v>0</v>
      </c>
      <c r="I231" s="3">
        <f>F231*'Données Refashion France'!$R$12</f>
        <v>0</v>
      </c>
      <c r="J231" s="3">
        <f>G231*'Données Refashion France'!$R$12</f>
        <v>0</v>
      </c>
      <c r="K231" s="3" t="e">
        <f t="shared" si="25"/>
        <v>#DIV/0!</v>
      </c>
      <c r="L231" s="3">
        <f>$J231*'Données Refashion France'!$K$12</f>
        <v>0</v>
      </c>
      <c r="M231" s="3">
        <f>$J231*'Données Refashion France'!$K$13</f>
        <v>0</v>
      </c>
      <c r="N231" s="3">
        <f>$J231*'Données Refashion France'!$K$14</f>
        <v>0</v>
      </c>
      <c r="O231" s="3">
        <f>$J231*'Données Refashion France'!$K$15</f>
        <v>0</v>
      </c>
      <c r="P231" s="3">
        <f>$J231*'Données Refashion France'!$K$16</f>
        <v>0</v>
      </c>
      <c r="Q231" s="3">
        <f>$J231*'Données Refashion France'!$K$17</f>
        <v>0</v>
      </c>
      <c r="R231" s="3">
        <f>$J231*'Données Refashion France'!$K$18</f>
        <v>0</v>
      </c>
      <c r="S231" s="3">
        <f>$J231*'Données Refashion France'!$K$19</f>
        <v>0</v>
      </c>
      <c r="T231" s="3">
        <f>$J231*'Données Refashion France'!$K$20</f>
        <v>0</v>
      </c>
      <c r="U231" s="3">
        <f>$J231*'Données Refashion France'!$K$21</f>
        <v>0</v>
      </c>
      <c r="V231" s="3">
        <f>$J231*'Données Refashion France'!$K$22</f>
        <v>0</v>
      </c>
      <c r="W231" s="3">
        <f>$J231*'Données Refashion France'!$K$23</f>
        <v>0</v>
      </c>
      <c r="X231" s="3">
        <f>$J231*'Données Refashion France'!$K$24</f>
        <v>0</v>
      </c>
      <c r="Y231" s="3">
        <f>$J231*('Données Refashion France'!$K$25 + 'Données Refashion France'!$K$26)</f>
        <v>0</v>
      </c>
      <c r="Z231" s="3">
        <f t="shared" si="26"/>
        <v>0</v>
      </c>
      <c r="AA231" s="3">
        <f t="shared" si="27"/>
        <v>0</v>
      </c>
      <c r="AB231" s="3">
        <f t="shared" si="28"/>
        <v>0</v>
      </c>
    </row>
    <row r="232" spans="2:28" x14ac:dyDescent="0.35">
      <c r="B232" s="1" t="s">
        <v>482</v>
      </c>
      <c r="C232" s="1" t="s">
        <v>483</v>
      </c>
      <c r="D232" s="3"/>
      <c r="E232" s="4">
        <f t="shared" si="22"/>
        <v>0</v>
      </c>
      <c r="F232" s="1">
        <v>0</v>
      </c>
      <c r="G232" s="35">
        <f t="shared" si="24"/>
        <v>0</v>
      </c>
      <c r="H232" s="4">
        <f t="shared" si="23"/>
        <v>0</v>
      </c>
      <c r="I232" s="3">
        <f>F232*'Données Refashion France'!$R$12</f>
        <v>0</v>
      </c>
      <c r="J232" s="3">
        <f>G232*'Données Refashion France'!$R$12</f>
        <v>0</v>
      </c>
      <c r="K232" s="3" t="e">
        <f t="shared" si="25"/>
        <v>#DIV/0!</v>
      </c>
      <c r="L232" s="3">
        <f>$J232*'Données Refashion France'!$K$12</f>
        <v>0</v>
      </c>
      <c r="M232" s="3">
        <f>$J232*'Données Refashion France'!$K$13</f>
        <v>0</v>
      </c>
      <c r="N232" s="3">
        <f>$J232*'Données Refashion France'!$K$14</f>
        <v>0</v>
      </c>
      <c r="O232" s="3">
        <f>$J232*'Données Refashion France'!$K$15</f>
        <v>0</v>
      </c>
      <c r="P232" s="3">
        <f>$J232*'Données Refashion France'!$K$16</f>
        <v>0</v>
      </c>
      <c r="Q232" s="3">
        <f>$J232*'Données Refashion France'!$K$17</f>
        <v>0</v>
      </c>
      <c r="R232" s="3">
        <f>$J232*'Données Refashion France'!$K$18</f>
        <v>0</v>
      </c>
      <c r="S232" s="3">
        <f>$J232*'Données Refashion France'!$K$19</f>
        <v>0</v>
      </c>
      <c r="T232" s="3">
        <f>$J232*'Données Refashion France'!$K$20</f>
        <v>0</v>
      </c>
      <c r="U232" s="3">
        <f>$J232*'Données Refashion France'!$K$21</f>
        <v>0</v>
      </c>
      <c r="V232" s="3">
        <f>$J232*'Données Refashion France'!$K$22</f>
        <v>0</v>
      </c>
      <c r="W232" s="3">
        <f>$J232*'Données Refashion France'!$K$23</f>
        <v>0</v>
      </c>
      <c r="X232" s="3">
        <f>$J232*'Données Refashion France'!$K$24</f>
        <v>0</v>
      </c>
      <c r="Y232" s="3">
        <f>$J232*('Données Refashion France'!$K$25 + 'Données Refashion France'!$K$26)</f>
        <v>0</v>
      </c>
      <c r="Z232" s="3">
        <f t="shared" si="26"/>
        <v>0</v>
      </c>
      <c r="AA232" s="3">
        <f t="shared" si="27"/>
        <v>0</v>
      </c>
      <c r="AB232" s="3">
        <f t="shared" si="28"/>
        <v>0</v>
      </c>
    </row>
    <row r="233" spans="2:28" x14ac:dyDescent="0.35">
      <c r="B233" s="1" t="s">
        <v>484</v>
      </c>
      <c r="C233" s="1" t="s">
        <v>485</v>
      </c>
      <c r="D233" s="3"/>
      <c r="E233" s="4">
        <f t="shared" si="22"/>
        <v>0</v>
      </c>
      <c r="F233" s="1">
        <v>0</v>
      </c>
      <c r="G233" s="35">
        <f t="shared" si="24"/>
        <v>0</v>
      </c>
      <c r="H233" s="4">
        <f t="shared" si="23"/>
        <v>0</v>
      </c>
      <c r="I233" s="3">
        <f>F233*'Données Refashion France'!$R$12</f>
        <v>0</v>
      </c>
      <c r="J233" s="3">
        <f>G233*'Données Refashion France'!$R$12</f>
        <v>0</v>
      </c>
      <c r="K233" s="3" t="e">
        <f t="shared" si="25"/>
        <v>#DIV/0!</v>
      </c>
      <c r="L233" s="3">
        <f>$J233*'Données Refashion France'!$K$12</f>
        <v>0</v>
      </c>
      <c r="M233" s="3">
        <f>$J233*'Données Refashion France'!$K$13</f>
        <v>0</v>
      </c>
      <c r="N233" s="3">
        <f>$J233*'Données Refashion France'!$K$14</f>
        <v>0</v>
      </c>
      <c r="O233" s="3">
        <f>$J233*'Données Refashion France'!$K$15</f>
        <v>0</v>
      </c>
      <c r="P233" s="3">
        <f>$J233*'Données Refashion France'!$K$16</f>
        <v>0</v>
      </c>
      <c r="Q233" s="3">
        <f>$J233*'Données Refashion France'!$K$17</f>
        <v>0</v>
      </c>
      <c r="R233" s="3">
        <f>$J233*'Données Refashion France'!$K$18</f>
        <v>0</v>
      </c>
      <c r="S233" s="3">
        <f>$J233*'Données Refashion France'!$K$19</f>
        <v>0</v>
      </c>
      <c r="T233" s="3">
        <f>$J233*'Données Refashion France'!$K$20</f>
        <v>0</v>
      </c>
      <c r="U233" s="3">
        <f>$J233*'Données Refashion France'!$K$21</f>
        <v>0</v>
      </c>
      <c r="V233" s="3">
        <f>$J233*'Données Refashion France'!$K$22</f>
        <v>0</v>
      </c>
      <c r="W233" s="3">
        <f>$J233*'Données Refashion France'!$K$23</f>
        <v>0</v>
      </c>
      <c r="X233" s="3">
        <f>$J233*'Données Refashion France'!$K$24</f>
        <v>0</v>
      </c>
      <c r="Y233" s="3">
        <f>$J233*('Données Refashion France'!$K$25 + 'Données Refashion France'!$K$26)</f>
        <v>0</v>
      </c>
      <c r="Z233" s="3">
        <f t="shared" si="26"/>
        <v>0</v>
      </c>
      <c r="AA233" s="3">
        <f t="shared" si="27"/>
        <v>0</v>
      </c>
      <c r="AB233" s="3">
        <f t="shared" si="28"/>
        <v>0</v>
      </c>
    </row>
  </sheetData>
  <mergeCells count="4">
    <mergeCell ref="D3:E3"/>
    <mergeCell ref="F3:H3"/>
    <mergeCell ref="I3:Y3"/>
    <mergeCell ref="Z3:AA3"/>
  </mergeCells>
  <conditionalFormatting sqref="H11:H233">
    <cfRule type="cellIs" dxfId="1" priority="1" operator="equal">
      <formula>0</formula>
    </cfRule>
    <cfRule type="cellIs" dxfId="0" priority="2" operator="greaterThan">
      <formula>0</formula>
    </cfRule>
  </conditionalFormatting>
  <hyperlinks>
    <hyperlink ref="D4" r:id="rId1" xr:uid="{E5352416-BC32-495F-81AE-703A5E828AA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CA655-1980-44AC-84DA-55AA00050B64}">
  <dimension ref="A1:R44"/>
  <sheetViews>
    <sheetView showGridLines="0" zoomScaleNormal="100" workbookViewId="0">
      <selection activeCell="M22" sqref="M22"/>
    </sheetView>
  </sheetViews>
  <sheetFormatPr baseColWidth="10" defaultColWidth="10.81640625" defaultRowHeight="14.5" x14ac:dyDescent="0.35"/>
  <cols>
    <col min="1" max="1" width="15.7265625" style="1" customWidth="1"/>
    <col min="2" max="2" width="40.7265625" style="1" customWidth="1"/>
    <col min="3" max="8" width="15.7265625" style="1" customWidth="1"/>
    <col min="9" max="9" width="35.54296875" style="1" customWidth="1"/>
    <col min="10" max="12" width="15.7265625" style="1" customWidth="1"/>
    <col min="13" max="13" width="35.54296875" style="1" customWidth="1"/>
    <col min="14" max="17" width="15.7265625" style="1" customWidth="1"/>
    <col min="18" max="18" width="25.54296875" style="1" customWidth="1"/>
    <col min="19" max="20" width="15.7265625" style="1" customWidth="1"/>
    <col min="21" max="16384" width="10.81640625" style="1"/>
  </cols>
  <sheetData>
    <row r="1" spans="1:18" x14ac:dyDescent="0.35">
      <c r="A1" s="6" t="s">
        <v>486</v>
      </c>
    </row>
    <row r="3" spans="1:18" x14ac:dyDescent="0.35">
      <c r="A3" s="1" t="s">
        <v>487</v>
      </c>
    </row>
    <row r="5" spans="1:18" x14ac:dyDescent="0.35">
      <c r="B5" s="25" t="s">
        <v>540</v>
      </c>
      <c r="I5" s="25" t="s">
        <v>541</v>
      </c>
      <c r="M5" s="25" t="s">
        <v>545</v>
      </c>
    </row>
    <row r="7" spans="1:18" x14ac:dyDescent="0.35">
      <c r="B7" s="15" t="s">
        <v>1</v>
      </c>
      <c r="C7" s="27" t="s">
        <v>488</v>
      </c>
      <c r="D7" s="27" t="s">
        <v>488</v>
      </c>
      <c r="E7" s="27" t="s">
        <v>488</v>
      </c>
      <c r="F7" s="27" t="s">
        <v>3</v>
      </c>
      <c r="G7" s="27" t="s">
        <v>3</v>
      </c>
      <c r="I7" s="15" t="s">
        <v>1</v>
      </c>
      <c r="J7" s="27" t="s">
        <v>3</v>
      </c>
      <c r="K7" s="27" t="s">
        <v>3</v>
      </c>
      <c r="M7" s="15" t="s">
        <v>1</v>
      </c>
      <c r="N7" s="27" t="s">
        <v>488</v>
      </c>
      <c r="O7" s="27" t="s">
        <v>488</v>
      </c>
      <c r="P7" s="27" t="s">
        <v>3</v>
      </c>
      <c r="Q7" s="27" t="s">
        <v>3</v>
      </c>
      <c r="R7" s="27" t="s">
        <v>3</v>
      </c>
    </row>
    <row r="8" spans="1:18" ht="43.5" x14ac:dyDescent="0.35">
      <c r="A8" s="2"/>
      <c r="B8" s="15" t="s">
        <v>489</v>
      </c>
      <c r="C8" s="16" t="s">
        <v>490</v>
      </c>
      <c r="D8" s="16" t="s">
        <v>543</v>
      </c>
      <c r="E8" s="16" t="s">
        <v>491</v>
      </c>
      <c r="F8" s="16" t="s">
        <v>490</v>
      </c>
      <c r="G8" s="16" t="s">
        <v>543</v>
      </c>
      <c r="H8" s="2"/>
      <c r="I8" s="15" t="s">
        <v>489</v>
      </c>
      <c r="J8" s="16" t="s">
        <v>490</v>
      </c>
      <c r="K8" s="16" t="s">
        <v>543</v>
      </c>
      <c r="L8" s="2"/>
      <c r="M8" s="15" t="s">
        <v>489</v>
      </c>
      <c r="N8" s="16" t="s">
        <v>490</v>
      </c>
      <c r="O8" s="16" t="s">
        <v>543</v>
      </c>
      <c r="P8" s="16" t="s">
        <v>490</v>
      </c>
      <c r="Q8" s="16" t="s">
        <v>543</v>
      </c>
      <c r="R8" s="16" t="s">
        <v>544</v>
      </c>
    </row>
    <row r="9" spans="1:18" x14ac:dyDescent="0.35">
      <c r="A9" s="2"/>
      <c r="B9" s="15" t="s">
        <v>28</v>
      </c>
      <c r="C9" s="17">
        <v>2024</v>
      </c>
      <c r="D9" s="17">
        <v>2024</v>
      </c>
      <c r="E9" s="17"/>
      <c r="F9" s="17">
        <v>2023</v>
      </c>
      <c r="G9" s="17">
        <v>2023</v>
      </c>
      <c r="H9" s="2"/>
      <c r="I9" s="15" t="s">
        <v>28</v>
      </c>
      <c r="J9" s="17">
        <v>2023</v>
      </c>
      <c r="K9" s="17">
        <v>2023</v>
      </c>
      <c r="L9" s="2"/>
      <c r="M9" s="15" t="s">
        <v>28</v>
      </c>
      <c r="N9" s="17">
        <v>2024</v>
      </c>
      <c r="O9" s="17">
        <v>2024</v>
      </c>
      <c r="P9" s="17">
        <v>2023</v>
      </c>
      <c r="Q9" s="17">
        <v>2023</v>
      </c>
      <c r="R9" s="17">
        <v>2023</v>
      </c>
    </row>
    <row r="10" spans="1:18" ht="43.5" x14ac:dyDescent="0.35">
      <c r="A10" s="2"/>
      <c r="B10" s="15" t="s">
        <v>29</v>
      </c>
      <c r="C10" s="17" t="s">
        <v>492</v>
      </c>
      <c r="D10" s="17" t="s">
        <v>31</v>
      </c>
      <c r="E10" s="17" t="s">
        <v>31</v>
      </c>
      <c r="F10" s="17" t="s">
        <v>492</v>
      </c>
      <c r="G10" s="17" t="s">
        <v>31</v>
      </c>
      <c r="H10" s="2"/>
      <c r="I10" s="15" t="s">
        <v>29</v>
      </c>
      <c r="J10" s="17" t="s">
        <v>492</v>
      </c>
      <c r="K10" s="17" t="s">
        <v>31</v>
      </c>
      <c r="L10" s="2"/>
      <c r="M10" s="15" t="s">
        <v>29</v>
      </c>
      <c r="N10" s="17" t="s">
        <v>492</v>
      </c>
      <c r="O10" s="17" t="s">
        <v>31</v>
      </c>
      <c r="P10" s="17" t="s">
        <v>492</v>
      </c>
      <c r="Q10" s="17" t="s">
        <v>31</v>
      </c>
      <c r="R10" s="17" t="s">
        <v>31</v>
      </c>
    </row>
    <row r="11" spans="1:18" x14ac:dyDescent="0.35">
      <c r="A11" s="4"/>
      <c r="B11" s="18" t="s">
        <v>493</v>
      </c>
      <c r="C11" s="23">
        <v>2886</v>
      </c>
      <c r="D11" s="20">
        <f t="shared" ref="D11:D30" si="0">C11/$C$11</f>
        <v>1</v>
      </c>
      <c r="E11" s="21">
        <v>2.4E-2</v>
      </c>
      <c r="F11" s="22">
        <f>SUM(F12:F30)</f>
        <v>2807.8946337276002</v>
      </c>
      <c r="G11" s="20">
        <f>F11/$F$11</f>
        <v>1</v>
      </c>
      <c r="H11" s="4"/>
      <c r="I11" s="18" t="s">
        <v>493</v>
      </c>
      <c r="J11" s="22">
        <f>SUM(J12:J26)</f>
        <v>2807.8946337276006</v>
      </c>
      <c r="K11" s="20">
        <f>SUM(K12:K26)</f>
        <v>0.99999999999999989</v>
      </c>
      <c r="L11" s="4"/>
      <c r="M11" s="18" t="s">
        <v>35</v>
      </c>
      <c r="N11" s="8">
        <f>SUM(N12:N14)</f>
        <v>3507</v>
      </c>
      <c r="O11" s="9">
        <f>N11/$N$11</f>
        <v>1</v>
      </c>
      <c r="P11" s="8">
        <f>SUM(P12:P14)</f>
        <v>3394.552361627917</v>
      </c>
      <c r="Q11" s="9">
        <f>P11/$P$11</f>
        <v>1</v>
      </c>
      <c r="R11" s="13"/>
    </row>
    <row r="12" spans="1:18" x14ac:dyDescent="0.35">
      <c r="A12" s="4"/>
      <c r="B12" s="19" t="s">
        <v>495</v>
      </c>
      <c r="C12" s="13">
        <v>632</v>
      </c>
      <c r="D12" s="9">
        <f>C12/$C$11</f>
        <v>0.21898821898821899</v>
      </c>
      <c r="E12" s="10">
        <v>4.5999999999999999E-2</v>
      </c>
      <c r="F12" s="11">
        <f>C12/(1+E12)</f>
        <v>604.20650095602286</v>
      </c>
      <c r="G12" s="9">
        <f>F12/$F$11</f>
        <v>0.21518132970463813</v>
      </c>
      <c r="H12" s="4"/>
      <c r="I12" s="19" t="s">
        <v>496</v>
      </c>
      <c r="J12" s="11">
        <f>F14</f>
        <v>423.00194931773876</v>
      </c>
      <c r="K12" s="9">
        <f>J12/$J$11</f>
        <v>0.15064737267444595</v>
      </c>
      <c r="L12" s="4"/>
      <c r="M12" s="19" t="s">
        <v>494</v>
      </c>
      <c r="N12" s="8">
        <f>C11</f>
        <v>2886</v>
      </c>
      <c r="O12" s="9">
        <f>N12/$N$11</f>
        <v>0.82292557741659533</v>
      </c>
      <c r="P12" s="11">
        <f>F11</f>
        <v>2807.8946337276002</v>
      </c>
      <c r="Q12" s="9">
        <f>P12/$P$11</f>
        <v>0.82717670390596809</v>
      </c>
      <c r="R12" s="26">
        <f>Q12/$Q$13</f>
        <v>10.993098631604431</v>
      </c>
    </row>
    <row r="13" spans="1:18" x14ac:dyDescent="0.35">
      <c r="A13" s="4"/>
      <c r="B13" s="19" t="s">
        <v>497</v>
      </c>
      <c r="C13" s="13">
        <v>437</v>
      </c>
      <c r="D13" s="9">
        <f t="shared" si="0"/>
        <v>0.15142065142065142</v>
      </c>
      <c r="E13" s="10">
        <v>2.7E-2</v>
      </c>
      <c r="F13" s="11">
        <f t="shared" ref="F13:F30" si="1">C13/(1+E13)</f>
        <v>425.51119766309643</v>
      </c>
      <c r="G13" s="9">
        <f>F13/$F$11</f>
        <v>0.15154101316765298</v>
      </c>
      <c r="H13" s="4"/>
      <c r="I13" s="19" t="s">
        <v>498</v>
      </c>
      <c r="J13" s="11">
        <f>F21</f>
        <v>96.373056994818654</v>
      </c>
      <c r="K13" s="9">
        <f t="shared" ref="K13:K26" si="2">J13/$J$11</f>
        <v>3.4322177134858967E-2</v>
      </c>
      <c r="L13" s="4"/>
      <c r="M13" s="19" t="s">
        <v>499</v>
      </c>
      <c r="N13" s="13">
        <f>C31</f>
        <v>259</v>
      </c>
      <c r="O13" s="9">
        <f>N13/$N$11</f>
        <v>7.3852295409181631E-2</v>
      </c>
      <c r="P13" s="11">
        <f>F31</f>
        <v>255.42340042825498</v>
      </c>
      <c r="Q13" s="9">
        <f>P13/$P$11</f>
        <v>7.5245090727003014E-2</v>
      </c>
      <c r="R13" s="26">
        <f>Q13/$Q$13</f>
        <v>1</v>
      </c>
    </row>
    <row r="14" spans="1:18" x14ac:dyDescent="0.35">
      <c r="A14" s="4"/>
      <c r="B14" s="19" t="s">
        <v>496</v>
      </c>
      <c r="C14" s="13">
        <v>434</v>
      </c>
      <c r="D14" s="9">
        <f t="shared" si="0"/>
        <v>0.15038115038115038</v>
      </c>
      <c r="E14" s="10">
        <v>2.5999999999999999E-2</v>
      </c>
      <c r="F14" s="11">
        <f t="shared" si="1"/>
        <v>423.00194931773876</v>
      </c>
      <c r="G14" s="9">
        <f t="shared" ref="G14:G30" si="3">F14/$F$11</f>
        <v>0.15064737267444597</v>
      </c>
      <c r="H14" s="4"/>
      <c r="I14" s="19" t="s">
        <v>500</v>
      </c>
      <c r="J14" s="11">
        <f>F16</f>
        <v>192.23659889094267</v>
      </c>
      <c r="K14" s="9">
        <f t="shared" si="2"/>
        <v>6.8462896214784366E-2</v>
      </c>
      <c r="L14" s="4"/>
      <c r="M14" s="19" t="s">
        <v>501</v>
      </c>
      <c r="N14" s="13">
        <f>C39</f>
        <v>362</v>
      </c>
      <c r="O14" s="9">
        <f>N14/$N$11</f>
        <v>0.10322212717422298</v>
      </c>
      <c r="P14" s="11">
        <f>F39</f>
        <v>331.23432747206186</v>
      </c>
      <c r="Q14" s="9">
        <f>P14/$P$11</f>
        <v>9.7578205367028908E-2</v>
      </c>
      <c r="R14" s="26">
        <f>Q14/$Q$13</f>
        <v>1.2968049400199775</v>
      </c>
    </row>
    <row r="15" spans="1:18" x14ac:dyDescent="0.35">
      <c r="A15" s="4"/>
      <c r="B15" s="19" t="s">
        <v>502</v>
      </c>
      <c r="C15" s="13">
        <v>200</v>
      </c>
      <c r="D15" s="9">
        <f t="shared" si="0"/>
        <v>6.9300069300069295E-2</v>
      </c>
      <c r="E15" s="10">
        <v>-0.05</v>
      </c>
      <c r="F15" s="11">
        <f t="shared" si="1"/>
        <v>210.5263157894737</v>
      </c>
      <c r="G15" s="9">
        <f t="shared" si="3"/>
        <v>7.4976572575300313E-2</v>
      </c>
      <c r="H15" s="4"/>
      <c r="I15" s="19" t="s">
        <v>503</v>
      </c>
      <c r="J15" s="11">
        <f>F24+F26+F28</f>
        <v>86.21165908432711</v>
      </c>
      <c r="K15" s="9">
        <f t="shared" si="2"/>
        <v>3.0703309892322218E-2</v>
      </c>
      <c r="L15" s="4"/>
      <c r="M15" s="4"/>
      <c r="N15" s="4"/>
    </row>
    <row r="16" spans="1:18" x14ac:dyDescent="0.35">
      <c r="A16" s="4"/>
      <c r="B16" s="19" t="s">
        <v>500</v>
      </c>
      <c r="C16" s="13">
        <v>208</v>
      </c>
      <c r="D16" s="9">
        <f t="shared" si="0"/>
        <v>7.2072072072072071E-2</v>
      </c>
      <c r="E16" s="10">
        <v>8.2000000000000003E-2</v>
      </c>
      <c r="F16" s="11">
        <f t="shared" si="1"/>
        <v>192.23659889094267</v>
      </c>
      <c r="G16" s="9">
        <f t="shared" si="3"/>
        <v>6.846289621478438E-2</v>
      </c>
      <c r="H16" s="4"/>
      <c r="I16" s="19" t="s">
        <v>504</v>
      </c>
      <c r="J16" s="11">
        <f>F30</f>
        <v>9.8814229249011856</v>
      </c>
      <c r="K16" s="9">
        <f t="shared" si="2"/>
        <v>3.5191573096114265E-3</v>
      </c>
      <c r="L16" s="4"/>
      <c r="M16" s="4"/>
      <c r="N16" s="4"/>
    </row>
    <row r="17" spans="1:14" x14ac:dyDescent="0.35">
      <c r="A17" s="4"/>
      <c r="B17" s="19" t="s">
        <v>505</v>
      </c>
      <c r="C17" s="13">
        <v>199</v>
      </c>
      <c r="D17" s="9">
        <f t="shared" si="0"/>
        <v>6.8953568953568953E-2</v>
      </c>
      <c r="E17" s="10">
        <v>8.5999999999999993E-2</v>
      </c>
      <c r="F17" s="11">
        <f t="shared" si="1"/>
        <v>183.24125230202577</v>
      </c>
      <c r="G17" s="9">
        <f t="shared" si="3"/>
        <v>6.5259304997055803E-2</v>
      </c>
      <c r="H17" s="4"/>
      <c r="I17" s="19" t="s">
        <v>506</v>
      </c>
      <c r="J17" s="11">
        <f>F17+F22+F29</f>
        <v>282.95597014438704</v>
      </c>
      <c r="K17" s="9">
        <f t="shared" si="2"/>
        <v>0.10077157694793941</v>
      </c>
      <c r="L17" s="4"/>
      <c r="M17" s="4"/>
      <c r="N17" s="4"/>
    </row>
    <row r="18" spans="1:14" x14ac:dyDescent="0.35">
      <c r="A18" s="4"/>
      <c r="B18" s="19" t="s">
        <v>507</v>
      </c>
      <c r="C18" s="13">
        <v>124</v>
      </c>
      <c r="D18" s="9">
        <f t="shared" si="0"/>
        <v>4.2966042966042964E-2</v>
      </c>
      <c r="E18" s="10">
        <v>-4.2000000000000003E-2</v>
      </c>
      <c r="F18" s="11">
        <f t="shared" si="1"/>
        <v>129.43632567849687</v>
      </c>
      <c r="G18" s="9">
        <f t="shared" si="3"/>
        <v>4.6097287314041627E-2</v>
      </c>
      <c r="H18" s="4"/>
      <c r="I18" s="19" t="s">
        <v>508</v>
      </c>
      <c r="J18" s="11">
        <f>F19</f>
        <v>99.720410065237658</v>
      </c>
      <c r="K18" s="9">
        <f t="shared" si="2"/>
        <v>3.5514299171851234E-2</v>
      </c>
      <c r="L18" s="4"/>
      <c r="M18" s="4"/>
      <c r="N18" s="4"/>
    </row>
    <row r="19" spans="1:14" x14ac:dyDescent="0.35">
      <c r="A19" s="4"/>
      <c r="B19" s="19" t="s">
        <v>509</v>
      </c>
      <c r="C19" s="13">
        <v>107</v>
      </c>
      <c r="D19" s="9">
        <f t="shared" si="0"/>
        <v>3.7075537075537075E-2</v>
      </c>
      <c r="E19" s="10">
        <v>7.2999999999999995E-2</v>
      </c>
      <c r="F19" s="11">
        <f t="shared" si="1"/>
        <v>99.720410065237658</v>
      </c>
      <c r="G19" s="9">
        <f t="shared" si="3"/>
        <v>3.5514299171851241E-2</v>
      </c>
      <c r="H19" s="4"/>
      <c r="I19" s="19" t="s">
        <v>510</v>
      </c>
      <c r="J19" s="11">
        <f>F23</f>
        <v>84.86707566462168</v>
      </c>
      <c r="K19" s="9">
        <f t="shared" si="2"/>
        <v>3.022445167465454E-2</v>
      </c>
      <c r="L19" s="4"/>
      <c r="M19" s="4"/>
      <c r="N19" s="4"/>
    </row>
    <row r="20" spans="1:14" x14ac:dyDescent="0.35">
      <c r="A20" s="4"/>
      <c r="B20" s="19" t="s">
        <v>511</v>
      </c>
      <c r="C20" s="13">
        <v>97</v>
      </c>
      <c r="D20" s="9">
        <f t="shared" si="0"/>
        <v>3.3610533610533608E-2</v>
      </c>
      <c r="E20" s="10">
        <v>2.3E-2</v>
      </c>
      <c r="F20" s="11">
        <f t="shared" si="1"/>
        <v>94.819159335288376</v>
      </c>
      <c r="G20" s="9">
        <f t="shared" si="3"/>
        <v>3.3768774011798258E-2</v>
      </c>
      <c r="H20" s="4"/>
      <c r="I20" s="19" t="s">
        <v>512</v>
      </c>
      <c r="J20" s="11">
        <f>F27</f>
        <v>26.595744680851066</v>
      </c>
      <c r="K20" s="9">
        <f t="shared" si="2"/>
        <v>9.4717744609754372E-3</v>
      </c>
      <c r="L20" s="4"/>
      <c r="M20" s="4"/>
      <c r="N20" s="4"/>
    </row>
    <row r="21" spans="1:14" x14ac:dyDescent="0.35">
      <c r="A21" s="4"/>
      <c r="B21" s="19" t="s">
        <v>498</v>
      </c>
      <c r="C21" s="13">
        <v>93</v>
      </c>
      <c r="D21" s="9">
        <f t="shared" si="0"/>
        <v>3.2224532224532226E-2</v>
      </c>
      <c r="E21" s="10">
        <v>-3.5000000000000003E-2</v>
      </c>
      <c r="F21" s="11">
        <f t="shared" si="1"/>
        <v>96.373056994818654</v>
      </c>
      <c r="G21" s="9">
        <f t="shared" si="3"/>
        <v>3.4322177134858974E-2</v>
      </c>
      <c r="H21" s="4"/>
      <c r="I21" s="19" t="s">
        <v>513</v>
      </c>
      <c r="J21" s="11">
        <f>F12</f>
        <v>604.20650095602286</v>
      </c>
      <c r="K21" s="9">
        <f t="shared" si="2"/>
        <v>0.2151813297046381</v>
      </c>
      <c r="L21" s="4"/>
      <c r="M21" s="4"/>
      <c r="N21" s="4"/>
    </row>
    <row r="22" spans="1:14" x14ac:dyDescent="0.35">
      <c r="A22" s="4"/>
      <c r="B22" s="19" t="s">
        <v>514</v>
      </c>
      <c r="C22" s="13">
        <v>88</v>
      </c>
      <c r="D22" s="9">
        <f t="shared" si="0"/>
        <v>3.0492030492030493E-2</v>
      </c>
      <c r="E22" s="10">
        <v>1.2999999999999999E-2</v>
      </c>
      <c r="F22" s="11">
        <f t="shared" si="1"/>
        <v>86.870681145113537</v>
      </c>
      <c r="G22" s="9">
        <f t="shared" si="3"/>
        <v>3.0938013165326291E-2</v>
      </c>
      <c r="H22" s="4"/>
      <c r="I22" s="19" t="s">
        <v>515</v>
      </c>
      <c r="J22" s="11">
        <f>F13</f>
        <v>425.51119766309643</v>
      </c>
      <c r="K22" s="9">
        <f t="shared" si="2"/>
        <v>0.15154101316765298</v>
      </c>
      <c r="L22" s="4"/>
      <c r="M22" s="4"/>
      <c r="N22" s="4"/>
    </row>
    <row r="23" spans="1:14" x14ac:dyDescent="0.35">
      <c r="A23" s="4"/>
      <c r="B23" s="19" t="s">
        <v>510</v>
      </c>
      <c r="C23" s="13">
        <v>83</v>
      </c>
      <c r="D23" s="9">
        <f t="shared" si="0"/>
        <v>2.8759528759528759E-2</v>
      </c>
      <c r="E23" s="10">
        <v>-2.1999999999999999E-2</v>
      </c>
      <c r="F23" s="11">
        <f t="shared" si="1"/>
        <v>84.86707566462168</v>
      </c>
      <c r="G23" s="9">
        <f t="shared" si="3"/>
        <v>3.0224451674654547E-2</v>
      </c>
      <c r="H23" s="4"/>
      <c r="I23" s="19" t="s">
        <v>516</v>
      </c>
      <c r="J23" s="11">
        <f>F25</f>
        <v>41.551246537396125</v>
      </c>
      <c r="K23" s="9">
        <f t="shared" si="2"/>
        <v>1.4798007745125059E-2</v>
      </c>
      <c r="L23" s="4"/>
      <c r="M23" s="4"/>
      <c r="N23" s="4"/>
    </row>
    <row r="24" spans="1:14" x14ac:dyDescent="0.35">
      <c r="A24" s="4"/>
      <c r="B24" s="19" t="s">
        <v>517</v>
      </c>
      <c r="C24" s="13">
        <v>47</v>
      </c>
      <c r="D24" s="9">
        <f t="shared" si="0"/>
        <v>1.6285516285516284E-2</v>
      </c>
      <c r="E24" s="10">
        <v>6.4000000000000001E-2</v>
      </c>
      <c r="F24" s="11">
        <f t="shared" si="1"/>
        <v>44.172932330827066</v>
      </c>
      <c r="G24" s="9">
        <f t="shared" si="3"/>
        <v>1.5731691567138904E-2</v>
      </c>
      <c r="H24" s="4"/>
      <c r="I24" s="19" t="s">
        <v>511</v>
      </c>
      <c r="J24" s="11">
        <f>F20</f>
        <v>94.819159335288376</v>
      </c>
      <c r="K24" s="9">
        <f t="shared" si="2"/>
        <v>3.3768774011798251E-2</v>
      </c>
      <c r="L24" s="4"/>
      <c r="M24" s="4"/>
      <c r="N24" s="4"/>
    </row>
    <row r="25" spans="1:14" x14ac:dyDescent="0.35">
      <c r="A25" s="4"/>
      <c r="B25" s="19" t="s">
        <v>516</v>
      </c>
      <c r="C25" s="13">
        <v>45</v>
      </c>
      <c r="D25" s="9">
        <f t="shared" si="0"/>
        <v>1.5592515592515593E-2</v>
      </c>
      <c r="E25" s="10">
        <v>8.3000000000000004E-2</v>
      </c>
      <c r="F25" s="11">
        <f t="shared" si="1"/>
        <v>41.551246537396125</v>
      </c>
      <c r="G25" s="9">
        <f t="shared" si="3"/>
        <v>1.4798007745125061E-2</v>
      </c>
      <c r="H25" s="4"/>
      <c r="I25" s="19" t="s">
        <v>502</v>
      </c>
      <c r="J25" s="11">
        <f>F15</f>
        <v>210.5263157894737</v>
      </c>
      <c r="K25" s="9">
        <f t="shared" si="2"/>
        <v>7.4976572575300299E-2</v>
      </c>
      <c r="L25" s="4"/>
      <c r="M25" s="4"/>
      <c r="N25" s="4"/>
    </row>
    <row r="26" spans="1:14" x14ac:dyDescent="0.35">
      <c r="A26" s="4"/>
      <c r="B26" s="19" t="s">
        <v>518</v>
      </c>
      <c r="C26" s="13">
        <v>32</v>
      </c>
      <c r="D26" s="9">
        <f t="shared" si="0"/>
        <v>1.1088011088011088E-2</v>
      </c>
      <c r="E26" s="10">
        <v>-0.02</v>
      </c>
      <c r="F26" s="11">
        <f t="shared" si="1"/>
        <v>32.653061224489797</v>
      </c>
      <c r="G26" s="9">
        <f t="shared" si="3"/>
        <v>1.1629019419842497E-2</v>
      </c>
      <c r="H26" s="4"/>
      <c r="I26" s="19" t="s">
        <v>507</v>
      </c>
      <c r="J26" s="11">
        <f>F18</f>
        <v>129.43632567849687</v>
      </c>
      <c r="K26" s="9">
        <f t="shared" si="2"/>
        <v>4.609728731404162E-2</v>
      </c>
      <c r="L26" s="4"/>
      <c r="M26" s="4"/>
      <c r="N26" s="4"/>
    </row>
    <row r="27" spans="1:14" x14ac:dyDescent="0.35">
      <c r="A27" s="4"/>
      <c r="B27" s="19" t="s">
        <v>512</v>
      </c>
      <c r="C27" s="13">
        <v>25</v>
      </c>
      <c r="D27" s="9">
        <f t="shared" si="0"/>
        <v>8.6625086625086618E-3</v>
      </c>
      <c r="E27" s="10">
        <v>-0.06</v>
      </c>
      <c r="F27" s="11">
        <f t="shared" si="1"/>
        <v>26.595744680851066</v>
      </c>
      <c r="G27" s="9">
        <f t="shared" si="3"/>
        <v>9.4717744609754389E-3</v>
      </c>
      <c r="H27" s="4"/>
      <c r="J27" s="12"/>
      <c r="L27" s="4"/>
      <c r="M27" s="4"/>
      <c r="N27" s="4"/>
    </row>
    <row r="28" spans="1:14" x14ac:dyDescent="0.35">
      <c r="A28" s="4"/>
      <c r="B28" s="19" t="s">
        <v>519</v>
      </c>
      <c r="C28" s="13">
        <v>11</v>
      </c>
      <c r="D28" s="9">
        <f t="shared" si="0"/>
        <v>3.8115038115038116E-3</v>
      </c>
      <c r="E28" s="10">
        <v>0.17199999999999999</v>
      </c>
      <c r="F28" s="11">
        <f t="shared" si="1"/>
        <v>9.3856655290102395</v>
      </c>
      <c r="G28" s="9">
        <f t="shared" si="3"/>
        <v>3.3425989053408201E-3</v>
      </c>
      <c r="H28" s="4"/>
      <c r="I28" s="4"/>
      <c r="J28" s="4"/>
      <c r="K28" s="4"/>
      <c r="L28" s="4"/>
      <c r="M28" s="4"/>
      <c r="N28" s="4"/>
    </row>
    <row r="29" spans="1:14" x14ac:dyDescent="0.35">
      <c r="A29" s="4"/>
      <c r="B29" s="19" t="s">
        <v>520</v>
      </c>
      <c r="C29" s="13">
        <v>7</v>
      </c>
      <c r="D29" s="9">
        <f t="shared" si="0"/>
        <v>2.4255024255024253E-3</v>
      </c>
      <c r="E29" s="10">
        <v>-0.45500000000000002</v>
      </c>
      <c r="F29" s="11">
        <f t="shared" si="1"/>
        <v>12.844036697247708</v>
      </c>
      <c r="G29" s="9">
        <f t="shared" si="3"/>
        <v>4.5742587855573122E-3</v>
      </c>
      <c r="H29" s="4"/>
      <c r="J29" s="4"/>
      <c r="K29" s="4"/>
      <c r="L29" s="4"/>
    </row>
    <row r="30" spans="1:14" x14ac:dyDescent="0.35">
      <c r="A30" s="4"/>
      <c r="B30" s="19" t="s">
        <v>522</v>
      </c>
      <c r="C30" s="13">
        <v>5</v>
      </c>
      <c r="D30" s="9">
        <f t="shared" si="0"/>
        <v>1.7325017325017325E-3</v>
      </c>
      <c r="E30" s="10">
        <v>-0.49399999999999999</v>
      </c>
      <c r="F30" s="11">
        <f t="shared" si="1"/>
        <v>9.8814229249011856</v>
      </c>
      <c r="G30" s="9">
        <f t="shared" si="3"/>
        <v>3.5191573096114274E-3</v>
      </c>
      <c r="H30" s="4"/>
      <c r="J30" s="4"/>
      <c r="K30" s="4"/>
      <c r="L30" s="4"/>
    </row>
    <row r="31" spans="1:14" x14ac:dyDescent="0.35">
      <c r="A31" s="4"/>
      <c r="B31" s="18" t="s">
        <v>526</v>
      </c>
      <c r="C31" s="7">
        <v>259</v>
      </c>
      <c r="D31" s="20">
        <f>C31/$C$31</f>
        <v>1</v>
      </c>
      <c r="E31" s="21">
        <v>6.0000000000000001E-3</v>
      </c>
      <c r="F31" s="22">
        <f>SUM(F32:F38)</f>
        <v>255.42340042825498</v>
      </c>
      <c r="G31" s="20">
        <f>F31/$F$31</f>
        <v>1</v>
      </c>
      <c r="H31" s="4"/>
      <c r="I31" s="4"/>
      <c r="J31" s="4"/>
      <c r="K31" s="4"/>
      <c r="L31" s="4"/>
      <c r="M31" s="4"/>
    </row>
    <row r="32" spans="1:14" x14ac:dyDescent="0.35">
      <c r="A32" s="4"/>
      <c r="B32" s="19" t="s">
        <v>528</v>
      </c>
      <c r="C32" s="13">
        <v>107</v>
      </c>
      <c r="D32" s="9">
        <f>C32/$C$31</f>
        <v>0.41312741312741313</v>
      </c>
      <c r="E32" s="10">
        <v>6.8000000000000005E-2</v>
      </c>
      <c r="F32" s="11">
        <f>C32/(1+E32)</f>
        <v>100.18726591760299</v>
      </c>
      <c r="G32" s="9">
        <f>F32/$F$31</f>
        <v>0.39223996607054901</v>
      </c>
      <c r="H32" s="4"/>
      <c r="I32" s="4"/>
      <c r="J32" s="4"/>
      <c r="K32" s="4"/>
      <c r="L32" s="4"/>
      <c r="M32" s="4"/>
    </row>
    <row r="33" spans="1:13" x14ac:dyDescent="0.35">
      <c r="A33" s="4"/>
      <c r="B33" s="19" t="s">
        <v>529</v>
      </c>
      <c r="C33" s="13">
        <v>60</v>
      </c>
      <c r="D33" s="9">
        <f t="shared" ref="D33:D38" si="4">C33/$C$31</f>
        <v>0.23166023166023167</v>
      </c>
      <c r="E33" s="10">
        <v>-7.3999999999999996E-2</v>
      </c>
      <c r="F33" s="11">
        <f t="shared" ref="F33:F38" si="5">C33/(1+E33)</f>
        <v>64.794816414686821</v>
      </c>
      <c r="G33" s="9">
        <f t="shared" ref="G33:G38" si="6">F33/$F$31</f>
        <v>0.25367611701217962</v>
      </c>
      <c r="H33" s="4"/>
      <c r="I33" s="4"/>
      <c r="J33" s="4"/>
      <c r="K33" s="4"/>
      <c r="L33" s="4"/>
      <c r="M33" s="4"/>
    </row>
    <row r="34" spans="1:13" x14ac:dyDescent="0.35">
      <c r="A34" s="4"/>
      <c r="B34" s="19" t="s">
        <v>530</v>
      </c>
      <c r="C34" s="13">
        <v>27</v>
      </c>
      <c r="D34" s="9">
        <f t="shared" si="4"/>
        <v>0.10424710424710425</v>
      </c>
      <c r="E34" s="10">
        <v>0.16400000000000001</v>
      </c>
      <c r="F34" s="11">
        <f t="shared" si="5"/>
        <v>23.195876288659797</v>
      </c>
      <c r="G34" s="9">
        <f t="shared" si="6"/>
        <v>9.0813434672659163E-2</v>
      </c>
      <c r="H34" s="4"/>
      <c r="I34" s="4"/>
      <c r="J34" s="4"/>
      <c r="K34" s="4"/>
      <c r="L34" s="4"/>
      <c r="M34" s="4"/>
    </row>
    <row r="35" spans="1:13" x14ac:dyDescent="0.35">
      <c r="A35" s="4"/>
      <c r="B35" s="19" t="s">
        <v>531</v>
      </c>
      <c r="C35" s="13">
        <v>27</v>
      </c>
      <c r="D35" s="9">
        <f t="shared" si="4"/>
        <v>0.10424710424710425</v>
      </c>
      <c r="E35" s="10">
        <v>-3.1E-2</v>
      </c>
      <c r="F35" s="11">
        <f t="shared" si="5"/>
        <v>27.863777089783284</v>
      </c>
      <c r="G35" s="9">
        <f t="shared" si="6"/>
        <v>0.10908858406498995</v>
      </c>
      <c r="H35" s="4"/>
      <c r="I35" s="4"/>
      <c r="J35" s="4"/>
      <c r="K35" s="4"/>
      <c r="L35" s="4"/>
      <c r="M35" s="4"/>
    </row>
    <row r="36" spans="1:13" x14ac:dyDescent="0.35">
      <c r="A36" s="4"/>
      <c r="B36" s="19" t="s">
        <v>532</v>
      </c>
      <c r="C36" s="13">
        <v>15</v>
      </c>
      <c r="D36" s="9">
        <f t="shared" si="4"/>
        <v>5.7915057915057917E-2</v>
      </c>
      <c r="E36" s="14">
        <v>-0.12</v>
      </c>
      <c r="F36" s="11">
        <f t="shared" si="5"/>
        <v>17.045454545454547</v>
      </c>
      <c r="G36" s="9">
        <f t="shared" si="6"/>
        <v>6.6734114873090444E-2</v>
      </c>
      <c r="H36" s="4"/>
      <c r="I36" s="4"/>
      <c r="J36" s="4"/>
      <c r="K36" s="4"/>
      <c r="L36" s="4"/>
      <c r="M36" s="4"/>
    </row>
    <row r="37" spans="1:13" x14ac:dyDescent="0.35">
      <c r="A37" s="4"/>
      <c r="B37" s="19" t="s">
        <v>533</v>
      </c>
      <c r="C37" s="13">
        <v>13</v>
      </c>
      <c r="D37" s="9">
        <f t="shared" si="4"/>
        <v>5.019305019305019E-2</v>
      </c>
      <c r="E37" s="14">
        <v>-0.11</v>
      </c>
      <c r="F37" s="11">
        <f t="shared" si="5"/>
        <v>14.606741573033707</v>
      </c>
      <c r="G37" s="9">
        <f t="shared" si="6"/>
        <v>5.7186387576640796E-2</v>
      </c>
      <c r="H37" s="4"/>
      <c r="I37" s="4"/>
      <c r="J37" s="4"/>
      <c r="K37" s="4"/>
      <c r="L37" s="4"/>
      <c r="M37" s="4"/>
    </row>
    <row r="38" spans="1:13" x14ac:dyDescent="0.35">
      <c r="A38" s="4"/>
      <c r="B38" s="19" t="s">
        <v>534</v>
      </c>
      <c r="C38" s="13">
        <v>8</v>
      </c>
      <c r="D38" s="9">
        <f t="shared" si="4"/>
        <v>3.0888030888030889E-2</v>
      </c>
      <c r="E38" s="10">
        <v>3.5000000000000003E-2</v>
      </c>
      <c r="F38" s="11">
        <f t="shared" si="5"/>
        <v>7.729468599033817</v>
      </c>
      <c r="G38" s="9">
        <f t="shared" si="6"/>
        <v>3.0261395729890932E-2</v>
      </c>
      <c r="H38" s="4"/>
      <c r="I38" s="4"/>
      <c r="J38" s="4"/>
      <c r="K38" s="4"/>
      <c r="L38" s="4"/>
      <c r="M38" s="4"/>
    </row>
    <row r="39" spans="1:13" x14ac:dyDescent="0.35">
      <c r="A39" s="4"/>
      <c r="B39" s="18" t="s">
        <v>535</v>
      </c>
      <c r="C39" s="7">
        <v>362</v>
      </c>
      <c r="D39" s="20">
        <f>C39/$C$39</f>
        <v>1</v>
      </c>
      <c r="E39" s="21">
        <v>9.2999999999999999E-2</v>
      </c>
      <c r="F39" s="22">
        <f>SUM(F40:F44)</f>
        <v>331.23432747206186</v>
      </c>
      <c r="G39" s="20">
        <f>F39/$F$39</f>
        <v>1</v>
      </c>
      <c r="H39" s="4"/>
      <c r="I39" s="4"/>
      <c r="J39" s="4"/>
      <c r="K39" s="4"/>
      <c r="L39" s="4"/>
      <c r="M39" s="4"/>
    </row>
    <row r="40" spans="1:13" x14ac:dyDescent="0.35">
      <c r="A40" s="4"/>
      <c r="B40" s="19" t="s">
        <v>521</v>
      </c>
      <c r="C40" s="13">
        <v>120</v>
      </c>
      <c r="D40" s="9">
        <f t="shared" ref="D40:D44" si="7">C40/$C$39</f>
        <v>0.33149171270718231</v>
      </c>
      <c r="E40" s="10">
        <v>0.14799999999999999</v>
      </c>
      <c r="F40" s="11">
        <f>C40/(1+E40)</f>
        <v>104.52961672473869</v>
      </c>
      <c r="G40" s="9">
        <f t="shared" ref="G40:G44" si="8">F40/$F$39</f>
        <v>0.31557603803475137</v>
      </c>
      <c r="H40" s="4"/>
      <c r="I40" s="4"/>
      <c r="J40" s="4"/>
      <c r="K40" s="4"/>
      <c r="L40" s="4"/>
      <c r="M40" s="4"/>
    </row>
    <row r="41" spans="1:13" x14ac:dyDescent="0.35">
      <c r="A41" s="4"/>
      <c r="B41" s="19" t="s">
        <v>523</v>
      </c>
      <c r="C41" s="13">
        <v>99</v>
      </c>
      <c r="D41" s="9">
        <f t="shared" si="7"/>
        <v>0.27348066298342544</v>
      </c>
      <c r="E41" s="10">
        <v>3.5000000000000003E-2</v>
      </c>
      <c r="F41" s="11">
        <f t="shared" ref="F41:F44" si="9">C41/(1+E41)</f>
        <v>95.652173913043484</v>
      </c>
      <c r="G41" s="9">
        <f t="shared" si="8"/>
        <v>0.28877494263064057</v>
      </c>
      <c r="H41" s="4"/>
      <c r="I41" s="4"/>
      <c r="J41" s="4"/>
      <c r="K41" s="4"/>
      <c r="L41" s="4"/>
      <c r="M41" s="4"/>
    </row>
    <row r="42" spans="1:13" x14ac:dyDescent="0.35">
      <c r="A42" s="4"/>
      <c r="B42" s="19" t="s">
        <v>524</v>
      </c>
      <c r="C42" s="13">
        <v>18</v>
      </c>
      <c r="D42" s="9">
        <f t="shared" si="7"/>
        <v>4.9723756906077346E-2</v>
      </c>
      <c r="E42" s="10">
        <v>0.21199999999999999</v>
      </c>
      <c r="F42" s="11">
        <f t="shared" si="9"/>
        <v>14.851485148514852</v>
      </c>
      <c r="G42" s="9">
        <f t="shared" si="8"/>
        <v>4.4836793522759225E-2</v>
      </c>
      <c r="H42" s="4"/>
      <c r="I42" s="4"/>
      <c r="J42" s="4"/>
      <c r="K42" s="4"/>
      <c r="L42" s="4"/>
      <c r="M42" s="4"/>
    </row>
    <row r="43" spans="1:13" x14ac:dyDescent="0.35">
      <c r="A43" s="4"/>
      <c r="B43" s="19" t="s">
        <v>525</v>
      </c>
      <c r="C43" s="13">
        <v>8</v>
      </c>
      <c r="D43" s="9">
        <f t="shared" si="7"/>
        <v>2.2099447513812154E-2</v>
      </c>
      <c r="E43" s="10">
        <v>-0.16200000000000001</v>
      </c>
      <c r="F43" s="11">
        <f t="shared" si="9"/>
        <v>9.5465393794749414</v>
      </c>
      <c r="G43" s="9">
        <f t="shared" si="8"/>
        <v>2.8821105144303468E-2</v>
      </c>
      <c r="H43" s="4"/>
      <c r="I43" s="4"/>
      <c r="J43" s="4"/>
      <c r="K43" s="4"/>
      <c r="L43" s="4"/>
      <c r="M43" s="4"/>
    </row>
    <row r="44" spans="1:13" x14ac:dyDescent="0.35">
      <c r="A44" s="4"/>
      <c r="B44" s="19" t="s">
        <v>527</v>
      </c>
      <c r="C44" s="13">
        <v>117</v>
      </c>
      <c r="D44" s="9">
        <f t="shared" si="7"/>
        <v>0.32320441988950277</v>
      </c>
      <c r="E44" s="10">
        <v>9.7000000000000003E-2</v>
      </c>
      <c r="F44" s="11">
        <f t="shared" si="9"/>
        <v>106.65451230628989</v>
      </c>
      <c r="G44" s="9">
        <f t="shared" si="8"/>
        <v>0.32199112066754532</v>
      </c>
      <c r="H44" s="4"/>
      <c r="I44" s="4"/>
      <c r="J44" s="4"/>
      <c r="K44" s="4"/>
      <c r="L44" s="4"/>
      <c r="M4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697B8-82E9-4D25-AD8E-40FFECB05D27}">
  <dimension ref="B3:F42"/>
  <sheetViews>
    <sheetView showGridLines="0" zoomScaleNormal="100" workbookViewId="0">
      <selection activeCell="D6" sqref="D6"/>
    </sheetView>
  </sheetViews>
  <sheetFormatPr baseColWidth="10" defaultColWidth="10.81640625" defaultRowHeight="14.5" x14ac:dyDescent="0.35"/>
  <cols>
    <col min="1" max="1" width="10.81640625" style="1"/>
    <col min="2" max="2" width="15.7265625" style="1" customWidth="1"/>
    <col min="3" max="3" width="35.54296875" style="1" customWidth="1"/>
    <col min="4" max="7" width="15.7265625" style="1" customWidth="1"/>
    <col min="8" max="16384" width="10.81640625" style="1"/>
  </cols>
  <sheetData>
    <row r="3" spans="2:6" x14ac:dyDescent="0.35">
      <c r="B3" s="1" t="s">
        <v>539</v>
      </c>
    </row>
    <row r="4" spans="2:6" x14ac:dyDescent="0.35">
      <c r="B4" s="1" t="s">
        <v>537</v>
      </c>
    </row>
    <row r="5" spans="2:6" x14ac:dyDescent="0.35">
      <c r="B5" s="1" t="s">
        <v>538</v>
      </c>
    </row>
    <row r="8" spans="2:6" ht="29" x14ac:dyDescent="0.35">
      <c r="B8" s="2"/>
      <c r="C8" s="24" t="s">
        <v>536</v>
      </c>
      <c r="D8" s="24" t="s">
        <v>542</v>
      </c>
      <c r="F8" s="2"/>
    </row>
    <row r="9" spans="2:6" x14ac:dyDescent="0.35">
      <c r="B9" s="4"/>
      <c r="C9" s="63" t="s">
        <v>494</v>
      </c>
      <c r="D9" s="64"/>
      <c r="F9" s="4"/>
    </row>
    <row r="10" spans="2:6" x14ac:dyDescent="0.35">
      <c r="B10" s="4"/>
      <c r="C10" s="9" t="s">
        <v>496</v>
      </c>
      <c r="D10" s="13">
        <v>150</v>
      </c>
      <c r="F10" s="4"/>
    </row>
    <row r="11" spans="2:6" x14ac:dyDescent="0.35">
      <c r="B11" s="4"/>
      <c r="C11" s="9" t="s">
        <v>498</v>
      </c>
      <c r="D11" s="13">
        <v>250</v>
      </c>
      <c r="E11" s="4"/>
      <c r="F11" s="4"/>
    </row>
    <row r="12" spans="2:6" x14ac:dyDescent="0.35">
      <c r="B12" s="4"/>
      <c r="C12" s="9" t="s">
        <v>500</v>
      </c>
      <c r="D12" s="13">
        <v>400</v>
      </c>
      <c r="E12" s="4"/>
      <c r="F12" s="4"/>
    </row>
    <row r="13" spans="2:6" x14ac:dyDescent="0.35">
      <c r="B13" s="4"/>
      <c r="C13" s="9" t="s">
        <v>503</v>
      </c>
      <c r="D13" s="13">
        <v>950</v>
      </c>
      <c r="E13" s="4"/>
      <c r="F13" s="4"/>
    </row>
    <row r="14" spans="2:6" x14ac:dyDescent="0.35">
      <c r="B14" s="4"/>
      <c r="C14" s="9" t="s">
        <v>504</v>
      </c>
      <c r="D14" s="13">
        <v>500</v>
      </c>
      <c r="E14" s="4"/>
      <c r="F14" s="4"/>
    </row>
    <row r="15" spans="2:6" x14ac:dyDescent="0.35">
      <c r="B15" s="4"/>
      <c r="C15" s="9" t="s">
        <v>506</v>
      </c>
      <c r="D15" s="13">
        <v>500</v>
      </c>
      <c r="E15" s="4"/>
      <c r="F15" s="4"/>
    </row>
    <row r="16" spans="2:6" x14ac:dyDescent="0.35">
      <c r="B16" s="4"/>
      <c r="C16" s="9" t="s">
        <v>508</v>
      </c>
      <c r="D16" s="13">
        <v>250</v>
      </c>
      <c r="E16" s="4"/>
      <c r="F16" s="4"/>
    </row>
    <row r="17" spans="2:6" x14ac:dyDescent="0.35">
      <c r="B17" s="4"/>
      <c r="C17" s="9" t="s">
        <v>510</v>
      </c>
      <c r="D17" s="13">
        <v>350</v>
      </c>
      <c r="E17" s="4"/>
      <c r="F17" s="4"/>
    </row>
    <row r="18" spans="2:6" x14ac:dyDescent="0.35">
      <c r="B18" s="4"/>
      <c r="C18" s="9" t="s">
        <v>512</v>
      </c>
      <c r="D18" s="13">
        <v>280</v>
      </c>
      <c r="E18" s="4"/>
      <c r="F18" s="4"/>
    </row>
    <row r="19" spans="2:6" x14ac:dyDescent="0.35">
      <c r="B19" s="4"/>
      <c r="C19" s="9" t="s">
        <v>513</v>
      </c>
      <c r="D19" s="13">
        <v>80</v>
      </c>
      <c r="E19" s="4"/>
      <c r="F19" s="4"/>
    </row>
    <row r="20" spans="2:6" x14ac:dyDescent="0.35">
      <c r="B20" s="4"/>
      <c r="C20" s="9" t="s">
        <v>515</v>
      </c>
      <c r="D20" s="13">
        <v>50</v>
      </c>
      <c r="E20" s="4"/>
      <c r="F20" s="4"/>
    </row>
    <row r="21" spans="2:6" x14ac:dyDescent="0.35">
      <c r="B21" s="4"/>
      <c r="C21" s="9" t="s">
        <v>516</v>
      </c>
      <c r="D21" s="13">
        <v>100</v>
      </c>
      <c r="E21" s="4"/>
      <c r="F21" s="4"/>
    </row>
    <row r="22" spans="2:6" x14ac:dyDescent="0.35">
      <c r="B22" s="4"/>
      <c r="C22" s="9" t="s">
        <v>511</v>
      </c>
      <c r="D22" s="13">
        <v>80</v>
      </c>
      <c r="E22" s="4"/>
      <c r="F22" s="4"/>
    </row>
    <row r="23" spans="2:6" x14ac:dyDescent="0.35">
      <c r="B23" s="4"/>
      <c r="C23" s="9" t="s">
        <v>502</v>
      </c>
      <c r="D23" s="13"/>
      <c r="E23" s="4"/>
      <c r="F23" s="4"/>
    </row>
    <row r="24" spans="2:6" x14ac:dyDescent="0.35">
      <c r="B24" s="4"/>
      <c r="C24" s="9" t="s">
        <v>507</v>
      </c>
      <c r="D24" s="13"/>
      <c r="E24" s="4"/>
      <c r="F24" s="4"/>
    </row>
    <row r="25" spans="2:6" x14ac:dyDescent="0.35">
      <c r="B25" s="4"/>
      <c r="C25" s="63" t="s">
        <v>551</v>
      </c>
      <c r="D25" s="64"/>
      <c r="E25" s="4"/>
      <c r="F25" s="4"/>
    </row>
    <row r="26" spans="2:6" x14ac:dyDescent="0.35">
      <c r="B26" s="4"/>
      <c r="C26" s="37" t="s">
        <v>550</v>
      </c>
      <c r="D26" s="13">
        <v>700</v>
      </c>
      <c r="E26" s="4"/>
      <c r="F26" s="4"/>
    </row>
    <row r="27" spans="2:6" x14ac:dyDescent="0.35">
      <c r="B27" s="4"/>
      <c r="D27" s="4"/>
      <c r="E27" s="4"/>
      <c r="F27" s="4"/>
    </row>
    <row r="28" spans="2:6" x14ac:dyDescent="0.35">
      <c r="B28" s="4"/>
      <c r="D28" s="4"/>
      <c r="E28" s="4"/>
      <c r="F28" s="4"/>
    </row>
    <row r="29" spans="2:6" x14ac:dyDescent="0.35">
      <c r="B29" s="4"/>
      <c r="C29" s="4"/>
      <c r="D29" s="4"/>
      <c r="E29" s="4"/>
      <c r="F29" s="4"/>
    </row>
    <row r="30" spans="2:6" x14ac:dyDescent="0.35">
      <c r="B30" s="4"/>
      <c r="C30" s="4"/>
      <c r="D30" s="4"/>
      <c r="E30" s="4"/>
      <c r="F30" s="4"/>
    </row>
    <row r="31" spans="2:6" x14ac:dyDescent="0.35">
      <c r="B31" s="4"/>
      <c r="C31" s="4"/>
      <c r="D31" s="4"/>
      <c r="E31" s="4"/>
      <c r="F31" s="4"/>
    </row>
    <row r="32" spans="2:6" x14ac:dyDescent="0.35">
      <c r="B32" s="4"/>
      <c r="C32" s="4"/>
      <c r="D32" s="4"/>
      <c r="E32" s="4"/>
      <c r="F32" s="4"/>
    </row>
    <row r="33" spans="2:6" x14ac:dyDescent="0.35">
      <c r="B33" s="4"/>
      <c r="C33" s="4"/>
      <c r="D33" s="4"/>
      <c r="E33" s="4"/>
      <c r="F33" s="4"/>
    </row>
    <row r="34" spans="2:6" x14ac:dyDescent="0.35">
      <c r="B34" s="4"/>
      <c r="C34" s="4"/>
      <c r="D34" s="4"/>
      <c r="E34" s="4"/>
      <c r="F34" s="4"/>
    </row>
    <row r="35" spans="2:6" x14ac:dyDescent="0.35">
      <c r="B35" s="4"/>
      <c r="C35" s="4"/>
      <c r="D35" s="4"/>
      <c r="E35" s="4"/>
      <c r="F35" s="4"/>
    </row>
    <row r="36" spans="2:6" x14ac:dyDescent="0.35">
      <c r="B36" s="4"/>
      <c r="C36" s="4"/>
      <c r="D36" s="4"/>
      <c r="E36" s="4"/>
      <c r="F36" s="4"/>
    </row>
    <row r="37" spans="2:6" x14ac:dyDescent="0.35">
      <c r="B37" s="4"/>
      <c r="C37" s="4"/>
      <c r="D37" s="4"/>
      <c r="E37" s="4"/>
      <c r="F37" s="4"/>
    </row>
    <row r="38" spans="2:6" x14ac:dyDescent="0.35">
      <c r="B38" s="4"/>
      <c r="C38" s="4"/>
      <c r="D38" s="4"/>
      <c r="E38" s="4"/>
      <c r="F38" s="4"/>
    </row>
    <row r="39" spans="2:6" x14ac:dyDescent="0.35">
      <c r="B39" s="4"/>
      <c r="C39" s="4"/>
      <c r="D39" s="4"/>
      <c r="E39" s="4"/>
      <c r="F39" s="4"/>
    </row>
    <row r="40" spans="2:6" x14ac:dyDescent="0.35">
      <c r="B40" s="4"/>
      <c r="C40" s="4"/>
      <c r="D40" s="4"/>
      <c r="E40" s="4"/>
      <c r="F40" s="4"/>
    </row>
    <row r="41" spans="2:6" x14ac:dyDescent="0.35">
      <c r="B41" s="4"/>
      <c r="C41" s="4"/>
      <c r="D41" s="4"/>
      <c r="E41" s="4"/>
      <c r="F41" s="4"/>
    </row>
    <row r="42" spans="2:6" x14ac:dyDescent="0.35">
      <c r="B42" s="4"/>
      <c r="C42" s="4"/>
      <c r="D42" s="4"/>
      <c r="E42" s="4"/>
      <c r="F42" s="4"/>
    </row>
  </sheetData>
  <mergeCells count="2">
    <mergeCell ref="C9:D9"/>
    <mergeCell ref="C25:D2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F8D0E12706CA4F88F078CAAF1F0285" ma:contentTypeVersion="15" ma:contentTypeDescription="Crée un document." ma:contentTypeScope="" ma:versionID="d61ebabf05edb172a4796a2a26dcc231">
  <xsd:schema xmlns:xsd="http://www.w3.org/2001/XMLSchema" xmlns:xs="http://www.w3.org/2001/XMLSchema" xmlns:p="http://schemas.microsoft.com/office/2006/metadata/properties" xmlns:ns2="e249ac2a-b211-4fea-a23e-058f661af758" xmlns:ns3="8f1b8a44-2e81-425d-8025-2e5e0436f25e" targetNamespace="http://schemas.microsoft.com/office/2006/metadata/properties" ma:root="true" ma:fieldsID="0ecdbb82de15a51058ed3f6676f3dbd1" ns2:_="" ns3:_="">
    <xsd:import namespace="e249ac2a-b211-4fea-a23e-058f661af758"/>
    <xsd:import namespace="8f1b8a44-2e81-425d-8025-2e5e0436f2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ModernAudienceTargetUserField" minOccurs="0"/>
                <xsd:element ref="ns2:_ModernAudienceAadObjectI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49ac2a-b211-4fea-a23e-058f661af7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9c47289d-44d4-4518-8531-d864f6d3e1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ModernAudienceTargetUserField" ma:index="21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22" nillable="true" ma:displayName="AudienceIds" ma:list="{9b001c38-b593-437a-acce-521679d6ec8e}" ma:internalName="_ModernAudienceAadObjectIds" ma:readOnly="true" ma:showField="_AadObjectIdForUser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b8a44-2e81-425d-8025-2e5e0436f25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f8f2c3c-97c3-401f-9e00-dc202c827de0}" ma:internalName="TaxCatchAll" ma:showField="CatchAllData" ma:web="8f1b8a44-2e81-425d-8025-2e5e0436f2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1b8a44-2e81-425d-8025-2e5e0436f25e" xsi:nil="true"/>
    <lcf76f155ced4ddcb4097134ff3c332f xmlns="e249ac2a-b211-4fea-a23e-058f661af758">
      <Terms xmlns="http://schemas.microsoft.com/office/infopath/2007/PartnerControls"/>
    </lcf76f155ced4ddcb4097134ff3c332f>
    <_ModernAudienceTargetUserField xmlns="e249ac2a-b211-4fea-a23e-058f661af758">
      <UserInfo>
        <DisplayName/>
        <AccountId xsi:nil="true"/>
        <AccountType/>
      </UserInfo>
    </_ModernAudienceTargetUserField>
  </documentManagement>
</p:properties>
</file>

<file path=customXml/itemProps1.xml><?xml version="1.0" encoding="utf-8"?>
<ds:datastoreItem xmlns:ds="http://schemas.openxmlformats.org/officeDocument/2006/customXml" ds:itemID="{9D4DEFBF-8929-4339-BFAE-4A8AE979B5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4B9E31-369D-447F-B34D-EBC944E6AA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49ac2a-b211-4fea-a23e-058f661af758"/>
    <ds:schemaRef ds:uri="8f1b8a44-2e81-425d-8025-2e5e0436f2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7D24B8-95D6-4A21-AAAD-6BB822B0111C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8f1b8a44-2e81-425d-8025-2e5e0436f25e"/>
    <ds:schemaRef ds:uri="b0b8d2b0-7940-485c-b50d-26467f818829"/>
    <ds:schemaRef ds:uri="http://schemas.microsoft.com/office/2006/metadata/properties"/>
    <ds:schemaRef ds:uri="http://www.w3.org/XML/1998/namespace"/>
    <ds:schemaRef ds:uri="http://purl.org/dc/elements/1.1/"/>
    <ds:schemaRef ds:uri="e249ac2a-b211-4fea-a23e-058f661af75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14</vt:i4>
      </vt:variant>
    </vt:vector>
  </HeadingPairs>
  <TitlesOfParts>
    <vt:vector size="19" baseType="lpstr">
      <vt:lpstr>Lisez-moi</vt:lpstr>
      <vt:lpstr>Résultats</vt:lpstr>
      <vt:lpstr>Consommations produits finis</vt:lpstr>
      <vt:lpstr>Données Refashion France</vt:lpstr>
      <vt:lpstr>Taxonomie produits Shift</vt:lpstr>
      <vt:lpstr>masseChaussants</vt:lpstr>
      <vt:lpstr>masseChaussuresMoyennesPaire</vt:lpstr>
      <vt:lpstr>masseChemise</vt:lpstr>
      <vt:lpstr>masseCostume</vt:lpstr>
      <vt:lpstr>masseJupe</vt:lpstr>
      <vt:lpstr>masseMaillotbain</vt:lpstr>
      <vt:lpstr>masseManteauVeste</vt:lpstr>
      <vt:lpstr>massePantalon</vt:lpstr>
      <vt:lpstr>massePantalonsport</vt:lpstr>
      <vt:lpstr>massePull</vt:lpstr>
      <vt:lpstr>massePyjama</vt:lpstr>
      <vt:lpstr>masseRobe</vt:lpstr>
      <vt:lpstr>masseSousvetement</vt:lpstr>
      <vt:lpstr>masseTshirt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TSP</dc:creator>
  <cp:keywords/>
  <dc:description/>
  <cp:lastModifiedBy>Erwan Proto</cp:lastModifiedBy>
  <cp:revision>1</cp:revision>
  <dcterms:created xsi:type="dcterms:W3CDTF">2021-12-10T09:09:31Z</dcterms:created>
  <dcterms:modified xsi:type="dcterms:W3CDTF">2026-05-05T02:35:05Z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0x01010059F8D0E12706CA4F88F078CAAF1F0285</vt:lpwstr>
  </property>
  <property fmtid="{D5CDD505-2E9C-101B-9397-08002B2CF9AE}" pid="3" name="MediaServiceImageTags">
    <vt:lpwstr/>
  </property>
</Properties>
</file>