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1"/>
  <workbookPr/>
  <mc:AlternateContent xmlns:mc="http://schemas.openxmlformats.org/markup-compatibility/2006">
    <mc:Choice Requires="x15">
      <x15ac:absPath xmlns:x15ac="http://schemas.microsoft.com/office/spreadsheetml/2010/11/ac" url="https://theshiftpr0ject.sharepoint.com/sites/TSP/Projets/Programme EMFOR/11- Emploi &amp; Formation transverse/3 - Modèles PTEF Emploi/Ciment/"/>
    </mc:Choice>
  </mc:AlternateContent>
  <xr:revisionPtr revIDLastSave="2" documentId="8_{F6A1D236-1353-44AF-B963-F4B7635AAE14}" xr6:coauthVersionLast="47" xr6:coauthVersionMax="47" xr10:uidLastSave="{3667E2D3-AC3A-4774-9FA1-B5C20D88FBA3}"/>
  <bookViews>
    <workbookView xWindow="-120" yWindow="-18120" windowWidth="29040" windowHeight="17520" xr2:uid="{00000000-000D-0000-FFFF-FFFF00000000}"/>
  </bookViews>
  <sheets>
    <sheet name="Légende - Sources - Unités" sheetId="3" r:id="rId1"/>
    <sheet name="Emploi Ciment"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5" i="2" l="1"/>
  <c r="F6" i="2"/>
  <c r="F5" i="2"/>
  <c r="C35" i="2" l="1"/>
  <c r="C22" i="2" l="1"/>
  <c r="C32" i="2" s="1"/>
  <c r="C21" i="2"/>
  <c r="D21" i="2" s="1"/>
  <c r="C31" i="2" l="1"/>
  <c r="C23" i="2"/>
  <c r="C24" i="2" s="1"/>
  <c r="C34" i="2" s="1"/>
  <c r="D22" i="2"/>
  <c r="D32" i="2" s="1"/>
  <c r="E21" i="2" l="1"/>
  <c r="D31" i="2"/>
  <c r="D23" i="2"/>
  <c r="D24" i="2" s="1"/>
  <c r="C33" i="2"/>
  <c r="E22" i="2"/>
  <c r="E31" i="2" l="1"/>
  <c r="D26" i="2"/>
  <c r="D34" i="2"/>
  <c r="D25" i="2"/>
  <c r="D35" i="2" s="1"/>
  <c r="E32" i="2"/>
  <c r="E23" i="2"/>
  <c r="D33" i="2"/>
  <c r="E33" i="2" l="1"/>
  <c r="E24" i="2"/>
  <c r="D36" i="2"/>
  <c r="E26" i="2" l="1"/>
  <c r="E34" i="2"/>
  <c r="E25" i="2"/>
  <c r="E35" i="2" s="1"/>
  <c r="E36" i="2" l="1"/>
</calcChain>
</file>

<file path=xl/sharedStrings.xml><?xml version="1.0" encoding="utf-8"?>
<sst xmlns="http://schemas.openxmlformats.org/spreadsheetml/2006/main" count="61" uniqueCount="54">
  <si>
    <t>Code couleur</t>
  </si>
  <si>
    <t>Référence</t>
  </si>
  <si>
    <t>Variable issue d'un autre secteur PTEF</t>
  </si>
  <si>
    <t>Données initiales Externes</t>
  </si>
  <si>
    <t>Hypothèse emploi externe</t>
  </si>
  <si>
    <t>Hypothèse emploi PTEF</t>
  </si>
  <si>
    <t>Résultat de calcul</t>
  </si>
  <si>
    <t>Sources principales</t>
  </si>
  <si>
    <t>Pour les hypothèses issues d'autres secteurs du PTEF, il s'agit essentiellement du rapport "Décarboner l'industrie sans la saborder", The Shift Project, janvier 2022, https://ilnousfautunplan.fr/</t>
  </si>
  <si>
    <t>Pour les données externes, il s'agit de INSEE, ESANE 2018 et de Syndicat Français de l’Industrie Cimentière (SFIC), "Infociments 2019. L'essentiel", https://www.infociments.fr/sites/default/files/articles/pdf/SFIC2019-v3-BD.pdf</t>
  </si>
  <si>
    <t>Unités principales</t>
  </si>
  <si>
    <r>
      <t xml:space="preserve">L'unité principale pertinente est la </t>
    </r>
    <r>
      <rPr>
        <b/>
        <sz val="10"/>
        <color theme="1"/>
        <rFont val="Arial"/>
        <family val="2"/>
      </rPr>
      <t>tonne</t>
    </r>
    <r>
      <rPr>
        <sz val="10"/>
        <color theme="1"/>
        <rFont val="Arial"/>
        <family val="2"/>
      </rPr>
      <t xml:space="preserve"> pour quantifier la production de ciment et les </t>
    </r>
    <r>
      <rPr>
        <b/>
        <sz val="10"/>
        <color theme="1"/>
        <rFont val="Arial"/>
        <family val="2"/>
      </rPr>
      <t>mètres cubes</t>
    </r>
    <r>
      <rPr>
        <sz val="10"/>
        <color theme="1"/>
        <rFont val="Arial"/>
        <family val="2"/>
      </rPr>
      <t xml:space="preserve"> pour le béton.</t>
    </r>
  </si>
  <si>
    <r>
      <t xml:space="preserve">L'emploi est quantifié en </t>
    </r>
    <r>
      <rPr>
        <b/>
        <sz val="10"/>
        <color theme="1"/>
        <rFont val="Arial"/>
        <family val="2"/>
      </rPr>
      <t>ETP</t>
    </r>
    <r>
      <rPr>
        <sz val="10"/>
        <color theme="1"/>
        <rFont val="Arial"/>
        <family val="2"/>
      </rPr>
      <t>, ou "équivalent temps plein", corresondant au travail d'une personne à temps plein, sur une année.</t>
    </r>
  </si>
  <si>
    <t>Précision : chiffres significatifs et influence du point de départ</t>
  </si>
  <si>
    <t>Comme dans le reste du PTEF, les calculs effectués ici sont destinés à donner les meilleurs ordres de grandeur possibles.</t>
  </si>
  <si>
    <t>La situation "actuelle" est fondée sur les chiffres 2018, les plus récents disponibles de manière homogène à la date de rédaction du rapport ; l'influence du point de départ est limitée car les ratios changent très peu au cours du temps.</t>
  </si>
  <si>
    <t>Avertissement : écarts à la publication "L'emploi : moteur de la transformation bas carbone" de 2021</t>
  </si>
  <si>
    <t>"L'emploi : moteur de la transformation bas carbone" (The Shift Project, 2021) a été publié avant la finalisation de l'ensemble des travaux du Plan de transformation de l'économie française. Le présent document tient compte des hypothèses prises dans la version finale du PTEF, et des corrections ont été apportées dans ce sens. Cela explique des écarts pouvant exister entre les résultats présentés dans ce tableur et la publication de décembre 2021. Ces écarts sont pour la plupart mineurs, et ne remettent pas en cause les conclusions du rapport.</t>
  </si>
  <si>
    <t>Objectifs de production de ciment du secteur Industrie Lourde dans le PTEF</t>
  </si>
  <si>
    <r>
      <rPr>
        <b/>
        <sz val="10"/>
        <color theme="1"/>
        <rFont val="Arial"/>
        <family val="2"/>
      </rPr>
      <t>Source</t>
    </r>
    <r>
      <rPr>
        <sz val="10"/>
        <color theme="1"/>
        <rFont val="Arial"/>
        <family val="2"/>
      </rPr>
      <t xml:space="preserve"> : "Décarboner l'industrie sans la saborder", The Shift Project, janvier 2022</t>
    </r>
  </si>
  <si>
    <t>Actuel</t>
  </si>
  <si>
    <t>Evolution à 2050 (%)</t>
  </si>
  <si>
    <t>Production de ciment (Mt/an)</t>
  </si>
  <si>
    <t>Béton équivalent (Mm3/an)</t>
  </si>
  <si>
    <t>Emploi actuel de la filière ciment</t>
  </si>
  <si>
    <r>
      <rPr>
        <b/>
        <sz val="10"/>
        <color theme="1"/>
        <rFont val="Arial"/>
        <family val="2"/>
      </rPr>
      <t>Sources</t>
    </r>
    <r>
      <rPr>
        <sz val="10"/>
        <color theme="1"/>
        <rFont val="Arial"/>
        <family val="2"/>
      </rPr>
      <t xml:space="preserve"> :
- ESANE 2018 pour les emplois des carrières et de la fabrication de béton
- Syndicat Français de l’Industrie Cimentière (SFIC), "Infociments 2019. L'essentiel", https://www.infociments.fr/sites/default/files/articles/pdf/SFIC2019-v3-BD.pdf, pour les emplois de la fabrication de ciment (ces données tant sous secret statistique dans la base de données ESANE)</t>
    </r>
  </si>
  <si>
    <t>Activités</t>
  </si>
  <si>
    <t>Emploi actuel</t>
  </si>
  <si>
    <t>Unité</t>
  </si>
  <si>
    <t>Source</t>
  </si>
  <si>
    <t>Fabrication de ciment</t>
  </si>
  <si>
    <t>salariés</t>
  </si>
  <si>
    <t>SFIC 2019</t>
  </si>
  <si>
    <t>Carrières</t>
  </si>
  <si>
    <t>ETP</t>
  </si>
  <si>
    <t>ESANE 2018 : NAF 08.12 (Exploitation de gravières et sablières, extraction d'argiles et de kaolin)</t>
  </si>
  <si>
    <t>Eléments en béton (béton prêt à l'emploi, béton préfabriqué, mortier)</t>
  </si>
  <si>
    <t>ESANE 2018 : NAF 23.61 (Fabrication d'éléments en béton pour la construction), 23.63 (Fabrication de béton prêt à l'emploi), 23.64 (Fabrication de mortiers et bétons secs)</t>
  </si>
  <si>
    <t>Total</t>
  </si>
  <si>
    <t>Besoin en emploi pour la décarbonation du secteur</t>
  </si>
  <si>
    <r>
      <rPr>
        <b/>
        <sz val="10"/>
        <color theme="1"/>
        <rFont val="Arial"/>
        <family val="2"/>
      </rPr>
      <t>Méthode</t>
    </r>
    <r>
      <rPr>
        <sz val="10"/>
        <color theme="1"/>
        <rFont val="Arial"/>
        <family val="2"/>
      </rPr>
      <t xml:space="preserve"> : On fait l'hypothèse que l'emploi du secteur est proportionnel aux volumes produits :
- L'emploi de la production de ciment est proportionnel à la production de ciment en tonnes
- L'emploi des carrières et de la fabrication de béton est proportionnel à la production de béton en tonnes</t>
    </r>
  </si>
  <si>
    <t>Emploi 2030</t>
  </si>
  <si>
    <t>Emploi 2050</t>
  </si>
  <si>
    <t>Ciment</t>
  </si>
  <si>
    <t>Béton</t>
  </si>
  <si>
    <t>Emploi total</t>
  </si>
  <si>
    <t>Evolution de l'emploi (ETP ou nombre d'emplois)</t>
  </si>
  <si>
    <t>Evolution de l'emploi (%)</t>
  </si>
  <si>
    <t>Visualisation des données et résultats</t>
  </si>
  <si>
    <t>Emplois du ciment</t>
  </si>
  <si>
    <t>Emplois des carrières</t>
  </si>
  <si>
    <t>Emploi du béton</t>
  </si>
  <si>
    <t>Emploi total (lié au volume)</t>
  </si>
  <si>
    <t>Evolution de l'emploi (lié au volume)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</si>
</sst>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 _€_-;\-* #,##0.00\ _€_-;_-* &quot;-&quot;??\ _€_-;_-@_-"/>
    <numFmt numFmtId="165" formatCode="_-* #,##0\ _€_-;\-* #,##0\ _€_-;_-* &quot;-&quot;??\ _€_-;_-@_-"/>
    <numFmt numFmtId="166" formatCode="_-* #,##0.0\ _€_-;\-* #,##0.0\ _€_-;_-* &quot;-&quot;??\ _€_-;_-@_-"/>
  </numFmts>
  <fonts count="10">
    <font>
      <sz val="11"/>
      <color theme="1"/>
      <name val="Calibri"/>
      <family val="2"/>
      <scheme val="minor"/>
    </font>
    <font>
      <b/>
      <sz val="10"/>
      <color theme="0"/>
      <name val="Arial"/>
      <family val="2"/>
    </font>
    <font>
      <sz val="10"/>
      <color theme="1"/>
      <name val="Arial"/>
      <family val="2"/>
    </font>
    <font>
      <b/>
      <sz val="10"/>
      <color theme="1"/>
      <name val="Arial"/>
      <family val="2"/>
    </font>
    <font>
      <sz val="11"/>
      <color theme="1"/>
      <name val="Calibri"/>
      <family val="2"/>
      <scheme val="minor"/>
    </font>
    <font>
      <sz val="11"/>
      <color theme="0"/>
      <name val="Arial"/>
      <family val="2"/>
    </font>
    <font>
      <sz val="10"/>
      <color rgb="FF000000"/>
      <name val="Arial"/>
      <family val="2"/>
    </font>
    <font>
      <sz val="10"/>
      <color theme="0"/>
      <name val="Arial"/>
      <family val="2"/>
    </font>
    <font>
      <i/>
      <sz val="10"/>
      <color theme="1"/>
      <name val="Arial"/>
      <family val="2"/>
    </font>
    <font>
      <sz val="10"/>
      <name val="Arial"/>
      <family val="2"/>
    </font>
  </fonts>
  <fills count="10">
    <fill>
      <patternFill patternType="none"/>
    </fill>
    <fill>
      <patternFill patternType="gray125"/>
    </fill>
    <fill>
      <patternFill patternType="solid">
        <fgColor theme="4"/>
        <bgColor indexed="64"/>
      </patternFill>
    </fill>
    <fill>
      <patternFill patternType="solid">
        <fgColor theme="6"/>
        <bgColor rgb="FF000000"/>
      </patternFill>
    </fill>
    <fill>
      <patternFill patternType="solid">
        <fgColor theme="7" tint="0.79998168889431442"/>
        <bgColor rgb="FF000000"/>
      </patternFill>
    </fill>
    <fill>
      <patternFill patternType="solid">
        <fgColor theme="0" tint="-0.14999847407452621"/>
        <bgColor rgb="FF000000"/>
      </patternFill>
    </fill>
    <fill>
      <patternFill patternType="solid">
        <fgColor theme="8" tint="0.59999389629810485"/>
        <bgColor rgb="FF000000"/>
      </patternFill>
    </fill>
    <fill>
      <patternFill patternType="solid">
        <fgColor theme="3"/>
        <bgColor indexed="64"/>
      </patternFill>
    </fill>
    <fill>
      <patternFill patternType="solid">
        <fgColor theme="6"/>
        <bgColor indexed="64"/>
      </patternFill>
    </fill>
    <fill>
      <patternFill patternType="solid">
        <fgColor theme="7" tint="0.59999389629810485"/>
        <bgColor indexed="64"/>
      </patternFill>
    </fill>
  </fills>
  <borders count="12">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164" fontId="4" fillId="0" borderId="0" applyFont="0" applyFill="0" applyBorder="0" applyAlignment="0" applyProtection="0"/>
    <xf numFmtId="9" fontId="4" fillId="0" borderId="0" applyFont="0" applyFill="0" applyBorder="0" applyAlignment="0" applyProtection="0"/>
  </cellStyleXfs>
  <cellXfs count="63">
    <xf numFmtId="0" fontId="0" fillId="0" borderId="0" xfId="0"/>
    <xf numFmtId="0" fontId="5" fillId="2" borderId="0" xfId="0" applyFont="1" applyFill="1"/>
    <xf numFmtId="0" fontId="2" fillId="0" borderId="0" xfId="0" applyFont="1"/>
    <xf numFmtId="0" fontId="6" fillId="3" borderId="6" xfId="0" applyFont="1" applyFill="1" applyBorder="1"/>
    <xf numFmtId="0" fontId="6" fillId="4" borderId="6" xfId="0" applyFont="1" applyFill="1" applyBorder="1"/>
    <xf numFmtId="0" fontId="6" fillId="5" borderId="6" xfId="0" applyFont="1" applyFill="1" applyBorder="1"/>
    <xf numFmtId="0" fontId="6" fillId="6" borderId="6" xfId="0" applyFont="1" applyFill="1" applyBorder="1"/>
    <xf numFmtId="0" fontId="6" fillId="0" borderId="6" xfId="0" applyFont="1" applyBorder="1"/>
    <xf numFmtId="0" fontId="7" fillId="2" borderId="0" xfId="0" applyFont="1" applyFill="1"/>
    <xf numFmtId="0" fontId="2" fillId="0" borderId="0" xfId="0" applyFont="1" applyAlignment="1">
      <alignment vertical="center"/>
    </xf>
    <xf numFmtId="165" fontId="2" fillId="0" borderId="0" xfId="1" applyNumberFormat="1" applyFont="1" applyBorder="1"/>
    <xf numFmtId="165" fontId="2" fillId="0" borderId="2" xfId="1" applyNumberFormat="1" applyFont="1" applyBorder="1"/>
    <xf numFmtId="165" fontId="8" fillId="0" borderId="0" xfId="1" applyNumberFormat="1" applyFont="1" applyBorder="1" applyAlignment="1">
      <alignment horizontal="left" indent="1"/>
    </xf>
    <xf numFmtId="165" fontId="8" fillId="0" borderId="2" xfId="1" applyNumberFormat="1" applyFont="1" applyBorder="1" applyAlignment="1">
      <alignment horizontal="left" indent="1"/>
    </xf>
    <xf numFmtId="164" fontId="8" fillId="0" borderId="4" xfId="1" applyFont="1" applyBorder="1" applyAlignment="1">
      <alignment horizontal="left" indent="1"/>
    </xf>
    <xf numFmtId="9" fontId="8" fillId="0" borderId="4" xfId="2" applyFont="1" applyBorder="1" applyAlignment="1">
      <alignment horizontal="left" indent="1"/>
    </xf>
    <xf numFmtId="9" fontId="8" fillId="0" borderId="5" xfId="2" applyFont="1" applyBorder="1" applyAlignment="1">
      <alignment horizontal="left" indent="1"/>
    </xf>
    <xf numFmtId="0" fontId="8" fillId="0" borderId="0" xfId="0" applyFont="1" applyAlignment="1">
      <alignment horizontal="left" indent="1"/>
    </xf>
    <xf numFmtId="164" fontId="8" fillId="0" borderId="0" xfId="1" applyFont="1" applyAlignment="1">
      <alignment horizontal="left" indent="1"/>
    </xf>
    <xf numFmtId="9" fontId="8" fillId="0" borderId="0" xfId="2" applyFont="1" applyAlignment="1">
      <alignment horizontal="left" indent="1"/>
    </xf>
    <xf numFmtId="0" fontId="1" fillId="7" borderId="0" xfId="0" applyFont="1" applyFill="1" applyAlignment="1">
      <alignment vertical="center"/>
    </xf>
    <xf numFmtId="0" fontId="7" fillId="7" borderId="0" xfId="0" applyFont="1" applyFill="1" applyAlignment="1">
      <alignment vertical="center"/>
    </xf>
    <xf numFmtId="0" fontId="2" fillId="0" borderId="6" xfId="0" applyFont="1" applyBorder="1"/>
    <xf numFmtId="0" fontId="2" fillId="0" borderId="7" xfId="0" applyFont="1" applyBorder="1"/>
    <xf numFmtId="0" fontId="3" fillId="0" borderId="6" xfId="0" applyFont="1" applyBorder="1" applyAlignment="1">
      <alignment vertical="center"/>
    </xf>
    <xf numFmtId="0" fontId="3" fillId="0" borderId="11" xfId="0" applyFont="1" applyBorder="1" applyAlignment="1">
      <alignment vertical="center"/>
    </xf>
    <xf numFmtId="0" fontId="3" fillId="0" borderId="0" xfId="0" applyFont="1" applyAlignment="1">
      <alignment vertical="center"/>
    </xf>
    <xf numFmtId="0" fontId="2" fillId="0" borderId="7" xfId="0" applyFont="1" applyBorder="1" applyAlignment="1">
      <alignment vertical="center"/>
    </xf>
    <xf numFmtId="165" fontId="2" fillId="9" borderId="2" xfId="1" applyNumberFormat="1" applyFont="1" applyFill="1" applyBorder="1" applyAlignment="1">
      <alignment horizontal="left" vertical="center"/>
    </xf>
    <xf numFmtId="0" fontId="2" fillId="0" borderId="7" xfId="0" applyFont="1" applyBorder="1" applyAlignment="1">
      <alignment vertical="center" wrapText="1"/>
    </xf>
    <xf numFmtId="0" fontId="3" fillId="0" borderId="8" xfId="0" applyFont="1" applyBorder="1" applyAlignment="1">
      <alignment vertical="center" wrapText="1"/>
    </xf>
    <xf numFmtId="165" fontId="3" fillId="0" borderId="5" xfId="1" applyNumberFormat="1" applyFont="1" applyFill="1" applyBorder="1" applyAlignment="1">
      <alignment horizontal="left" vertical="center"/>
    </xf>
    <xf numFmtId="165" fontId="2" fillId="0" borderId="0" xfId="0" applyNumberFormat="1" applyFont="1"/>
    <xf numFmtId="9" fontId="2" fillId="0" borderId="0" xfId="2" applyFont="1"/>
    <xf numFmtId="0" fontId="2" fillId="0" borderId="9" xfId="0" applyFont="1" applyBorder="1" applyAlignment="1">
      <alignment vertical="center"/>
    </xf>
    <xf numFmtId="0" fontId="2" fillId="0" borderId="10" xfId="0" applyFont="1" applyBorder="1" applyAlignment="1">
      <alignment vertical="center"/>
    </xf>
    <xf numFmtId="0" fontId="2" fillId="0" borderId="11" xfId="0" applyFont="1" applyBorder="1" applyAlignment="1">
      <alignment vertical="center" wrapText="1"/>
    </xf>
    <xf numFmtId="0" fontId="2" fillId="0" borderId="1" xfId="0" applyFont="1" applyBorder="1" applyAlignment="1">
      <alignment vertical="center"/>
    </xf>
    <xf numFmtId="9" fontId="8" fillId="0" borderId="2" xfId="2" applyFont="1" applyBorder="1" applyAlignment="1">
      <alignment vertical="center"/>
    </xf>
    <xf numFmtId="165" fontId="2" fillId="8" borderId="0" xfId="1" applyNumberFormat="1" applyFont="1" applyFill="1" applyBorder="1" applyAlignment="1">
      <alignment vertical="center"/>
    </xf>
    <xf numFmtId="0" fontId="2" fillId="0" borderId="3" xfId="0" applyFont="1" applyBorder="1" applyAlignment="1">
      <alignment vertical="center"/>
    </xf>
    <xf numFmtId="165" fontId="2" fillId="8" borderId="4" xfId="1" applyNumberFormat="1" applyFont="1" applyFill="1" applyBorder="1" applyAlignment="1">
      <alignment vertical="center"/>
    </xf>
    <xf numFmtId="9" fontId="8" fillId="0" borderId="5" xfId="2" applyFont="1" applyBorder="1" applyAlignment="1">
      <alignment vertical="center"/>
    </xf>
    <xf numFmtId="0" fontId="3" fillId="0" borderId="7" xfId="0" applyFont="1" applyBorder="1" applyAlignment="1">
      <alignment vertical="center"/>
    </xf>
    <xf numFmtId="0" fontId="3" fillId="0" borderId="10" xfId="0" applyFont="1" applyBorder="1" applyAlignment="1">
      <alignment vertical="center"/>
    </xf>
    <xf numFmtId="0" fontId="8" fillId="0" borderId="7" xfId="0" applyFont="1" applyBorder="1" applyAlignment="1">
      <alignment horizontal="left" indent="1"/>
    </xf>
    <xf numFmtId="0" fontId="8" fillId="0" borderId="8" xfId="0" applyFont="1" applyBorder="1" applyAlignment="1">
      <alignment horizontal="left" indent="1"/>
    </xf>
    <xf numFmtId="0" fontId="2" fillId="0" borderId="6" xfId="0" applyFont="1" applyBorder="1" applyAlignment="1">
      <alignment vertical="center"/>
    </xf>
    <xf numFmtId="165" fontId="2" fillId="9" borderId="0" xfId="1" applyNumberFormat="1" applyFont="1" applyFill="1" applyBorder="1" applyAlignment="1">
      <alignment vertical="center"/>
    </xf>
    <xf numFmtId="165" fontId="2" fillId="0" borderId="0" xfId="1" applyNumberFormat="1" applyFont="1" applyBorder="1" applyAlignment="1">
      <alignment vertical="center"/>
    </xf>
    <xf numFmtId="165" fontId="2" fillId="0" borderId="2" xfId="1" applyNumberFormat="1" applyFont="1" applyBorder="1" applyAlignment="1">
      <alignment vertical="center"/>
    </xf>
    <xf numFmtId="165" fontId="3" fillId="0" borderId="0" xfId="1" applyNumberFormat="1" applyFont="1" applyBorder="1" applyAlignment="1">
      <alignment vertical="center"/>
    </xf>
    <xf numFmtId="165" fontId="3" fillId="0" borderId="2" xfId="1" applyNumberFormat="1" applyFont="1" applyBorder="1" applyAlignment="1">
      <alignment vertical="center"/>
    </xf>
    <xf numFmtId="0" fontId="8" fillId="0" borderId="7" xfId="0" applyFont="1" applyBorder="1" applyAlignment="1">
      <alignment horizontal="left" vertical="center" wrapText="1"/>
    </xf>
    <xf numFmtId="165" fontId="8" fillId="0" borderId="0" xfId="1" applyNumberFormat="1" applyFont="1" applyBorder="1" applyAlignment="1">
      <alignment horizontal="left" vertical="center"/>
    </xf>
    <xf numFmtId="165" fontId="8" fillId="0" borderId="2" xfId="1" applyNumberFormat="1" applyFont="1" applyBorder="1" applyAlignment="1">
      <alignment horizontal="left" vertical="center"/>
    </xf>
    <xf numFmtId="0" fontId="8" fillId="0" borderId="8" xfId="0" applyFont="1" applyBorder="1" applyAlignment="1">
      <alignment horizontal="left" vertical="center"/>
    </xf>
    <xf numFmtId="164" fontId="8" fillId="0" borderId="4" xfId="1" applyFont="1" applyBorder="1" applyAlignment="1">
      <alignment horizontal="left" vertical="center"/>
    </xf>
    <xf numFmtId="9" fontId="8" fillId="0" borderId="4" xfId="2" applyFont="1" applyBorder="1" applyAlignment="1">
      <alignment horizontal="left" vertical="center"/>
    </xf>
    <xf numFmtId="9" fontId="8" fillId="0" borderId="5" xfId="2" applyFont="1" applyBorder="1" applyAlignment="1">
      <alignment horizontal="left" vertical="center"/>
    </xf>
    <xf numFmtId="166" fontId="9" fillId="8" borderId="1" xfId="1" applyNumberFormat="1" applyFont="1" applyFill="1" applyBorder="1" applyAlignment="1">
      <alignment vertical="center"/>
    </xf>
    <xf numFmtId="165" fontId="9" fillId="8" borderId="3" xfId="1" applyNumberFormat="1" applyFont="1" applyFill="1" applyBorder="1" applyAlignment="1">
      <alignment vertical="center"/>
    </xf>
    <xf numFmtId="0" fontId="2" fillId="0" borderId="0" xfId="0" applyFont="1" applyAlignment="1">
      <alignment horizontal="left" vertical="center" wrapText="1"/>
    </xf>
  </cellXfs>
  <cellStyles count="3">
    <cellStyle name="Milliers" xfId="1" builtinId="3"/>
    <cellStyle name="Normal" xfId="0" builtinId="0"/>
    <cellStyle name="Pourcentag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96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title>
    <c:autoTitleDeleted val="0"/>
    <c:plotArea>
      <c:layout/>
      <c:barChart>
        <c:barDir val="col"/>
        <c:grouping val="stacked"/>
        <c:varyColors val="0"/>
        <c:ser>
          <c:idx val="0"/>
          <c:order val="0"/>
          <c:tx>
            <c:strRef>
              <c:f>'Emploi Ciment'!$B$21</c:f>
              <c:strCache>
                <c:ptCount val="1"/>
                <c:pt idx="0">
                  <c:v>Ciment</c:v>
                </c:pt>
              </c:strCache>
            </c:strRef>
          </c:tx>
          <c:spPr>
            <a:solidFill>
              <a:schemeClr val="accent1"/>
            </a:solidFill>
            <a:ln>
              <a:noFill/>
            </a:ln>
            <a:effectLst/>
          </c:spPr>
          <c:invertIfNegative val="0"/>
          <c:cat>
            <c:strRef>
              <c:f>('Emploi Ciment'!$C$20,'Emploi Ciment'!$E$20)</c:f>
              <c:strCache>
                <c:ptCount val="2"/>
                <c:pt idx="0">
                  <c:v>Emploi actuel</c:v>
                </c:pt>
                <c:pt idx="1">
                  <c:v>Emploi 2050</c:v>
                </c:pt>
              </c:strCache>
            </c:strRef>
          </c:cat>
          <c:val>
            <c:numRef>
              <c:f>('Emploi Ciment'!$C$21,'Emploi Ciment'!$E$21)</c:f>
              <c:numCache>
                <c:formatCode>_-* #,##0\ _€_-;\-* #,##0\ _€_-;_-* "-"??\ _€_-;_-@_-</c:formatCode>
                <c:ptCount val="2"/>
                <c:pt idx="0">
                  <c:v>4525</c:v>
                </c:pt>
                <c:pt idx="1">
                  <c:v>2468.181818181818</c:v>
                </c:pt>
              </c:numCache>
            </c:numRef>
          </c:val>
          <c:extLst>
            <c:ext xmlns:c16="http://schemas.microsoft.com/office/drawing/2014/chart" uri="{C3380CC4-5D6E-409C-BE32-E72D297353CC}">
              <c16:uniqueId val="{00000000-F7F2-498E-B3D1-7996D9AC1AE5}"/>
            </c:ext>
          </c:extLst>
        </c:ser>
        <c:ser>
          <c:idx val="1"/>
          <c:order val="1"/>
          <c:tx>
            <c:strRef>
              <c:f>'Emploi Ciment'!$B$22</c:f>
              <c:strCache>
                <c:ptCount val="1"/>
                <c:pt idx="0">
                  <c:v>Carrières</c:v>
                </c:pt>
              </c:strCache>
            </c:strRef>
          </c:tx>
          <c:spPr>
            <a:solidFill>
              <a:schemeClr val="accent2"/>
            </a:solidFill>
            <a:ln>
              <a:noFill/>
            </a:ln>
            <a:effectLst/>
          </c:spPr>
          <c:invertIfNegative val="0"/>
          <c:cat>
            <c:strRef>
              <c:f>('Emploi Ciment'!$C$20,'Emploi Ciment'!$E$20)</c:f>
              <c:strCache>
                <c:ptCount val="2"/>
                <c:pt idx="0">
                  <c:v>Emploi actuel</c:v>
                </c:pt>
                <c:pt idx="1">
                  <c:v>Emploi 2050</c:v>
                </c:pt>
              </c:strCache>
            </c:strRef>
          </c:cat>
          <c:val>
            <c:numRef>
              <c:f>('Emploi Ciment'!$C$22,'Emploi Ciment'!$E$22)</c:f>
              <c:numCache>
                <c:formatCode>_-* #,##0\ _€_-;\-* #,##0\ _€_-;_-* "-"??\ _€_-;_-@_-</c:formatCode>
                <c:ptCount val="2"/>
                <c:pt idx="0">
                  <c:v>7485</c:v>
                </c:pt>
                <c:pt idx="1">
                  <c:v>4491</c:v>
                </c:pt>
              </c:numCache>
            </c:numRef>
          </c:val>
          <c:extLst>
            <c:ext xmlns:c16="http://schemas.microsoft.com/office/drawing/2014/chart" uri="{C3380CC4-5D6E-409C-BE32-E72D297353CC}">
              <c16:uniqueId val="{00000001-F7F2-498E-B3D1-7996D9AC1AE5}"/>
            </c:ext>
          </c:extLst>
        </c:ser>
        <c:ser>
          <c:idx val="2"/>
          <c:order val="2"/>
          <c:tx>
            <c:strRef>
              <c:f>'Emploi Ciment'!$B$23</c:f>
              <c:strCache>
                <c:ptCount val="1"/>
                <c:pt idx="0">
                  <c:v>Béton</c:v>
                </c:pt>
              </c:strCache>
            </c:strRef>
          </c:tx>
          <c:spPr>
            <a:solidFill>
              <a:schemeClr val="accent3"/>
            </a:solidFill>
            <a:ln>
              <a:noFill/>
            </a:ln>
            <a:effectLst/>
          </c:spPr>
          <c:invertIfNegative val="0"/>
          <c:cat>
            <c:strRef>
              <c:f>('Emploi Ciment'!$C$20,'Emploi Ciment'!$E$20)</c:f>
              <c:strCache>
                <c:ptCount val="2"/>
                <c:pt idx="0">
                  <c:v>Emploi actuel</c:v>
                </c:pt>
                <c:pt idx="1">
                  <c:v>Emploi 2050</c:v>
                </c:pt>
              </c:strCache>
            </c:strRef>
          </c:cat>
          <c:val>
            <c:numRef>
              <c:f>('Emploi Ciment'!$C$23,'Emploi Ciment'!$E$23)</c:f>
              <c:numCache>
                <c:formatCode>_-* #,##0\ _€_-;\-* #,##0\ _€_-;_-* "-"??\ _€_-;_-@_-</c:formatCode>
                <c:ptCount val="2"/>
                <c:pt idx="0">
                  <c:v>32525</c:v>
                </c:pt>
                <c:pt idx="1">
                  <c:v>19515</c:v>
                </c:pt>
              </c:numCache>
            </c:numRef>
          </c:val>
          <c:extLst>
            <c:ext xmlns:c16="http://schemas.microsoft.com/office/drawing/2014/chart" uri="{C3380CC4-5D6E-409C-BE32-E72D297353CC}">
              <c16:uniqueId val="{00000002-F7F2-498E-B3D1-7996D9AC1AE5}"/>
            </c:ext>
          </c:extLst>
        </c:ser>
        <c:dLbls>
          <c:showLegendKey val="0"/>
          <c:showVal val="0"/>
          <c:showCatName val="0"/>
          <c:showSerName val="0"/>
          <c:showPercent val="0"/>
          <c:showBubbleSize val="0"/>
        </c:dLbls>
        <c:gapWidth val="150"/>
        <c:overlap val="100"/>
        <c:axId val="-1076913296"/>
        <c:axId val="-1076912752"/>
      </c:barChart>
      <c:catAx>
        <c:axId val="-10769132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crossAx val="-1076912752"/>
        <c:crosses val="autoZero"/>
        <c:auto val="1"/>
        <c:lblAlgn val="ctr"/>
        <c:lblOffset val="100"/>
        <c:noMultiLvlLbl val="0"/>
      </c:catAx>
      <c:valAx>
        <c:axId val="-1076912752"/>
        <c:scaling>
          <c:orientation val="minMax"/>
        </c:scaling>
        <c:delete val="0"/>
        <c:axPos val="l"/>
        <c:majorGridlines>
          <c:spPr>
            <a:ln w="9525" cap="flat" cmpd="sng" algn="ctr">
              <a:solidFill>
                <a:schemeClr val="tx1">
                  <a:lumMod val="15000"/>
                  <a:lumOff val="85000"/>
                </a:schemeClr>
              </a:solidFill>
              <a:round/>
            </a:ln>
            <a:effectLst/>
          </c:spPr>
        </c:majorGridlines>
        <c:numFmt formatCode="_-* #,##0\ _€_-;\-* #,##0\ _€_-;_-* &quot;-&quot;??\ _€_-;_-@_-"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crossAx val="-1076913296"/>
        <c:crosses val="autoZero"/>
        <c:crossBetween val="between"/>
        <c:majorUnit val="10000"/>
      </c:valAx>
      <c:spPr>
        <a:noFill/>
        <a:ln>
          <a:noFill/>
        </a:ln>
        <a:effectLst/>
      </c:spPr>
    </c:plotArea>
    <c:legend>
      <c:legendPos val="r"/>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legend>
    <c:plotVisOnly val="1"/>
    <c:dispBlanksAs val="gap"/>
    <c:showDLblsOverMax val="0"/>
  </c:chart>
  <c:spPr>
    <a:solidFill>
      <a:schemeClr val="bg1"/>
    </a:solidFill>
    <a:ln w="9525" cap="flat" cmpd="sng" algn="ctr">
      <a:noFill/>
      <a:round/>
    </a:ln>
    <a:effectLst/>
  </c:spPr>
  <c:txPr>
    <a:bodyPr/>
    <a:lstStyle/>
    <a:p>
      <a:pPr>
        <a:defRPr sz="800">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5</xdr:col>
      <xdr:colOff>730250</xdr:colOff>
      <xdr:row>29</xdr:row>
      <xdr:rowOff>28574</xdr:rowOff>
    </xdr:from>
    <xdr:to>
      <xdr:col>9</xdr:col>
      <xdr:colOff>301625</xdr:colOff>
      <xdr:row>42</xdr:row>
      <xdr:rowOff>9524</xdr:rowOff>
    </xdr:to>
    <xdr:graphicFrame macro="">
      <xdr:nvGraphicFramePr>
        <xdr:cNvPr id="2" name="Graphique 1">
          <a:extLst>
            <a:ext uri="{FF2B5EF4-FFF2-40B4-BE49-F238E27FC236}">
              <a16:creationId xmlns:a16="http://schemas.microsoft.com/office/drawing/2014/main" id="{00000000-0008-0000-0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hème Office">
  <a:themeElements>
    <a:clrScheme name="TSP">
      <a:dk1>
        <a:srgbClr val="000000"/>
      </a:dk1>
      <a:lt1>
        <a:srgbClr val="FFFFFF"/>
      </a:lt1>
      <a:dk2>
        <a:srgbClr val="00005A"/>
      </a:dk2>
      <a:lt2>
        <a:srgbClr val="FFFFFF"/>
      </a:lt2>
      <a:accent1>
        <a:srgbClr val="00005A"/>
      </a:accent1>
      <a:accent2>
        <a:srgbClr val="FF8200"/>
      </a:accent2>
      <a:accent3>
        <a:srgbClr val="FAB758"/>
      </a:accent3>
      <a:accent4>
        <a:srgbClr val="FFDC23"/>
      </a:accent4>
      <a:accent5>
        <a:srgbClr val="00CAFE"/>
      </a:accent5>
      <a:accent6>
        <a:srgbClr val="0028DC"/>
      </a:accent6>
      <a:hlink>
        <a:srgbClr val="FF8200"/>
      </a:hlink>
      <a:folHlink>
        <a:srgbClr val="FF8200"/>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BEA28C-DD55-437C-898D-C3C3459AE490}">
  <dimension ref="A1:J21"/>
  <sheetViews>
    <sheetView tabSelected="1" zoomScale="109" zoomScaleNormal="140" workbookViewId="0">
      <selection activeCell="A7" sqref="A7"/>
    </sheetView>
  </sheetViews>
  <sheetFormatPr defaultColWidth="10.85546875" defaultRowHeight="12.6"/>
  <cols>
    <col min="1" max="1" width="19.7109375" style="2" customWidth="1"/>
    <col min="2" max="2" width="38.85546875" style="2" customWidth="1"/>
    <col min="3" max="16384" width="10.85546875" style="2"/>
  </cols>
  <sheetData>
    <row r="1" spans="1:2" ht="14.1">
      <c r="A1" s="1" t="s">
        <v>0</v>
      </c>
      <c r="B1" s="1" t="s">
        <v>1</v>
      </c>
    </row>
    <row r="2" spans="1:2">
      <c r="A2" s="3"/>
      <c r="B2" s="2" t="s">
        <v>2</v>
      </c>
    </row>
    <row r="3" spans="1:2">
      <c r="A3" s="4"/>
      <c r="B3" s="2" t="s">
        <v>3</v>
      </c>
    </row>
    <row r="4" spans="1:2">
      <c r="A4" s="5"/>
      <c r="B4" s="2" t="s">
        <v>4</v>
      </c>
    </row>
    <row r="5" spans="1:2">
      <c r="A5" s="6"/>
      <c r="B5" s="2" t="s">
        <v>5</v>
      </c>
    </row>
    <row r="6" spans="1:2">
      <c r="A6" s="7"/>
      <c r="B6" s="2" t="s">
        <v>6</v>
      </c>
    </row>
    <row r="8" spans="1:2" ht="14.1">
      <c r="A8" s="1" t="s">
        <v>7</v>
      </c>
      <c r="B8" s="8"/>
    </row>
    <row r="9" spans="1:2">
      <c r="A9" s="2" t="s">
        <v>8</v>
      </c>
    </row>
    <row r="10" spans="1:2">
      <c r="A10" s="2" t="s">
        <v>9</v>
      </c>
    </row>
    <row r="12" spans="1:2" ht="14.1">
      <c r="A12" s="1" t="s">
        <v>10</v>
      </c>
      <c r="B12" s="8"/>
    </row>
    <row r="13" spans="1:2" ht="12.95">
      <c r="A13" s="2" t="s">
        <v>11</v>
      </c>
    </row>
    <row r="14" spans="1:2" ht="12.95">
      <c r="A14" s="2" t="s">
        <v>12</v>
      </c>
    </row>
    <row r="16" spans="1:2" ht="14.1">
      <c r="A16" s="1" t="s">
        <v>13</v>
      </c>
      <c r="B16" s="8"/>
    </row>
    <row r="17" spans="1:10">
      <c r="A17" s="2" t="s">
        <v>14</v>
      </c>
    </row>
    <row r="18" spans="1:10">
      <c r="A18" s="2" t="s">
        <v>15</v>
      </c>
    </row>
    <row r="20" spans="1:10" ht="14.1">
      <c r="A20" s="1" t="s">
        <v>16</v>
      </c>
      <c r="B20" s="1"/>
      <c r="C20" s="8"/>
      <c r="D20" s="8"/>
      <c r="E20" s="8"/>
      <c r="F20" s="8"/>
      <c r="G20" s="8"/>
      <c r="H20" s="8"/>
      <c r="I20" s="8"/>
      <c r="J20" s="8"/>
    </row>
    <row r="21" spans="1:10" ht="51.95" customHeight="1">
      <c r="A21" s="62" t="s">
        <v>17</v>
      </c>
      <c r="B21" s="62"/>
      <c r="C21" s="62"/>
      <c r="D21" s="62"/>
      <c r="E21" s="62"/>
      <c r="F21" s="62"/>
      <c r="G21" s="62"/>
      <c r="H21" s="62"/>
      <c r="I21" s="62"/>
      <c r="J21" s="62"/>
    </row>
  </sheetData>
  <mergeCells count="1">
    <mergeCell ref="A21:J2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36"/>
  <sheetViews>
    <sheetView zoomScaleNormal="100" workbookViewId="0">
      <selection activeCell="A3" sqref="A3"/>
    </sheetView>
  </sheetViews>
  <sheetFormatPr defaultColWidth="10.85546875" defaultRowHeight="12.6"/>
  <cols>
    <col min="1" max="1" width="10.85546875" style="2"/>
    <col min="2" max="2" width="36.140625" style="2" customWidth="1"/>
    <col min="3" max="3" width="12.85546875" style="2" customWidth="1"/>
    <col min="4" max="4" width="11.5703125" style="2" bestFit="1" customWidth="1"/>
    <col min="5" max="5" width="12.5703125" style="2" bestFit="1" customWidth="1"/>
    <col min="6" max="7" width="11" style="2" bestFit="1" customWidth="1"/>
    <col min="8" max="8" width="30.140625" style="2" bestFit="1" customWidth="1"/>
    <col min="9" max="10" width="11" style="2" bestFit="1" customWidth="1"/>
    <col min="11" max="11" width="11.42578125" style="2" bestFit="1" customWidth="1"/>
    <col min="12" max="16384" width="10.85546875" style="2"/>
  </cols>
  <sheetData>
    <row r="1" spans="1:16" s="9" customFormat="1" ht="20.100000000000001" customHeight="1">
      <c r="A1" s="20" t="s">
        <v>18</v>
      </c>
      <c r="B1" s="21"/>
      <c r="C1" s="21"/>
      <c r="D1" s="21"/>
      <c r="E1" s="21"/>
      <c r="F1" s="21"/>
      <c r="G1" s="21"/>
      <c r="H1" s="21"/>
      <c r="I1" s="21"/>
      <c r="J1" s="21"/>
      <c r="K1" s="21"/>
      <c r="L1" s="21"/>
      <c r="M1" s="21"/>
      <c r="N1" s="21"/>
      <c r="O1" s="21"/>
      <c r="P1" s="21"/>
    </row>
    <row r="2" spans="1:16" s="9" customFormat="1" ht="12.95">
      <c r="A2" s="9" t="s">
        <v>19</v>
      </c>
    </row>
    <row r="4" spans="1:16" ht="24.95">
      <c r="B4" s="34"/>
      <c r="C4" s="34" t="s">
        <v>20</v>
      </c>
      <c r="D4" s="35">
        <v>2030</v>
      </c>
      <c r="E4" s="35">
        <v>2050</v>
      </c>
      <c r="F4" s="36" t="s">
        <v>21</v>
      </c>
    </row>
    <row r="5" spans="1:16" ht="12.95">
      <c r="B5" s="37" t="s">
        <v>22</v>
      </c>
      <c r="C5" s="60">
        <v>16.5</v>
      </c>
      <c r="D5" s="39">
        <v>16</v>
      </c>
      <c r="E5" s="39">
        <v>9</v>
      </c>
      <c r="F5" s="38">
        <f>(E5-C5)/C5</f>
        <v>-0.45454545454545453</v>
      </c>
    </row>
    <row r="6" spans="1:16" ht="12.95">
      <c r="B6" s="40" t="s">
        <v>23</v>
      </c>
      <c r="C6" s="61">
        <v>55</v>
      </c>
      <c r="D6" s="41">
        <v>55</v>
      </c>
      <c r="E6" s="41">
        <v>33</v>
      </c>
      <c r="F6" s="42">
        <f>(E6-C6)/C6</f>
        <v>-0.4</v>
      </c>
    </row>
    <row r="8" spans="1:16" s="9" customFormat="1" ht="20.100000000000001" customHeight="1">
      <c r="A8" s="20" t="s">
        <v>24</v>
      </c>
      <c r="B8" s="21"/>
      <c r="C8" s="21"/>
      <c r="D8" s="21"/>
      <c r="E8" s="21"/>
      <c r="F8" s="21"/>
      <c r="G8" s="21"/>
      <c r="H8" s="21"/>
      <c r="I8" s="21"/>
      <c r="J8" s="21"/>
      <c r="K8" s="21"/>
      <c r="L8" s="21"/>
      <c r="M8" s="21"/>
      <c r="N8" s="21"/>
      <c r="O8" s="21"/>
      <c r="P8" s="21"/>
    </row>
    <row r="9" spans="1:16" ht="57.95" customHeight="1">
      <c r="A9" s="62" t="s">
        <v>25</v>
      </c>
      <c r="B9" s="62"/>
      <c r="C9" s="62"/>
      <c r="D9" s="62"/>
      <c r="E9" s="62"/>
      <c r="F9" s="62"/>
      <c r="G9" s="62"/>
      <c r="H9" s="62"/>
    </row>
    <row r="11" spans="1:16" ht="12.95">
      <c r="B11" s="24" t="s">
        <v>26</v>
      </c>
      <c r="C11" s="25" t="s">
        <v>27</v>
      </c>
      <c r="D11" s="26" t="s">
        <v>28</v>
      </c>
      <c r="E11" s="26" t="s">
        <v>29</v>
      </c>
    </row>
    <row r="12" spans="1:16">
      <c r="B12" s="27" t="s">
        <v>30</v>
      </c>
      <c r="C12" s="28">
        <v>4525</v>
      </c>
      <c r="D12" s="9" t="s">
        <v>31</v>
      </c>
      <c r="E12" s="9" t="s">
        <v>32</v>
      </c>
    </row>
    <row r="13" spans="1:16">
      <c r="B13" s="27" t="s">
        <v>33</v>
      </c>
      <c r="C13" s="28">
        <v>7485</v>
      </c>
      <c r="D13" s="9" t="s">
        <v>34</v>
      </c>
      <c r="E13" s="9" t="s">
        <v>35</v>
      </c>
    </row>
    <row r="14" spans="1:16" ht="24.95">
      <c r="B14" s="29" t="s">
        <v>36</v>
      </c>
      <c r="C14" s="28">
        <v>32525</v>
      </c>
      <c r="D14" s="9" t="s">
        <v>34</v>
      </c>
      <c r="E14" s="9" t="s">
        <v>37</v>
      </c>
    </row>
    <row r="15" spans="1:16" ht="12.95">
      <c r="B15" s="30" t="s">
        <v>38</v>
      </c>
      <c r="C15" s="31">
        <f>SUM(C12:C14)</f>
        <v>44535</v>
      </c>
      <c r="D15" s="26"/>
      <c r="E15" s="9"/>
    </row>
    <row r="17" spans="1:16" s="9" customFormat="1" ht="20.100000000000001" customHeight="1">
      <c r="A17" s="20" t="s">
        <v>39</v>
      </c>
      <c r="B17" s="21"/>
      <c r="C17" s="21"/>
      <c r="D17" s="21"/>
      <c r="E17" s="21"/>
      <c r="F17" s="21"/>
      <c r="G17" s="21"/>
      <c r="H17" s="21"/>
      <c r="I17" s="21"/>
      <c r="J17" s="21"/>
      <c r="K17" s="21"/>
      <c r="L17" s="21"/>
      <c r="M17" s="21"/>
      <c r="N17" s="21"/>
      <c r="O17" s="21"/>
      <c r="P17" s="21"/>
    </row>
    <row r="18" spans="1:16" ht="50.45" customHeight="1">
      <c r="A18" s="62" t="s">
        <v>40</v>
      </c>
      <c r="B18" s="62"/>
      <c r="C18" s="62"/>
      <c r="D18" s="62"/>
      <c r="E18" s="62"/>
      <c r="F18" s="62"/>
      <c r="G18" s="62"/>
      <c r="H18" s="62"/>
    </row>
    <row r="20" spans="1:16" ht="12.95">
      <c r="B20" s="47"/>
      <c r="C20" s="44" t="s">
        <v>27</v>
      </c>
      <c r="D20" s="44" t="s">
        <v>41</v>
      </c>
      <c r="E20" s="25" t="s">
        <v>42</v>
      </c>
    </row>
    <row r="21" spans="1:16">
      <c r="B21" s="27" t="s">
        <v>43</v>
      </c>
      <c r="C21" s="48">
        <f>C12</f>
        <v>4525</v>
      </c>
      <c r="D21" s="49">
        <f>C21*D5/$C5</f>
        <v>4387.878787878788</v>
      </c>
      <c r="E21" s="50">
        <f>D21*E5/D5</f>
        <v>2468.181818181818</v>
      </c>
      <c r="F21" s="32"/>
      <c r="G21" s="33"/>
    </row>
    <row r="22" spans="1:16">
      <c r="B22" s="27" t="s">
        <v>33</v>
      </c>
      <c r="C22" s="48">
        <f>C13</f>
        <v>7485</v>
      </c>
      <c r="D22" s="49">
        <f>C22*D6/$C6</f>
        <v>7485</v>
      </c>
      <c r="E22" s="50">
        <f>D22*E6/D6</f>
        <v>4491</v>
      </c>
      <c r="F22" s="32"/>
      <c r="G22" s="33"/>
    </row>
    <row r="23" spans="1:16">
      <c r="B23" s="27" t="s">
        <v>44</v>
      </c>
      <c r="C23" s="48">
        <f>C14</f>
        <v>32525</v>
      </c>
      <c r="D23" s="49">
        <f>C23*D6/$C6</f>
        <v>32525</v>
      </c>
      <c r="E23" s="50">
        <f>D23*E6/D6</f>
        <v>19515</v>
      </c>
      <c r="F23" s="32"/>
      <c r="G23" s="33"/>
    </row>
    <row r="24" spans="1:16" ht="12.95">
      <c r="B24" s="43" t="s">
        <v>45</v>
      </c>
      <c r="C24" s="51">
        <f>SUM(C21:C23)</f>
        <v>44535</v>
      </c>
      <c r="D24" s="51">
        <f t="shared" ref="D24:E24" si="0">SUM(D21:D23)</f>
        <v>44397.878787878784</v>
      </c>
      <c r="E24" s="52">
        <f t="shared" si="0"/>
        <v>26474.181818181816</v>
      </c>
    </row>
    <row r="25" spans="1:16" ht="26.1">
      <c r="B25" s="53" t="s">
        <v>46</v>
      </c>
      <c r="C25" s="54"/>
      <c r="D25" s="54">
        <f>D24-$C24</f>
        <v>-137.12121212121565</v>
      </c>
      <c r="E25" s="55">
        <f>E24-$C24</f>
        <v>-18060.818181818184</v>
      </c>
    </row>
    <row r="26" spans="1:16" ht="12.95">
      <c r="B26" s="56" t="s">
        <v>47</v>
      </c>
      <c r="C26" s="57"/>
      <c r="D26" s="58">
        <f>(D24-$C24)/$C24</f>
        <v>-3.0789539041476514E-3</v>
      </c>
      <c r="E26" s="59">
        <f>(E24-$C24)/$C24</f>
        <v>-0.40554211702746568</v>
      </c>
    </row>
    <row r="27" spans="1:16" ht="12.95">
      <c r="B27" s="17"/>
      <c r="C27" s="18"/>
      <c r="D27" s="19"/>
      <c r="E27" s="19"/>
    </row>
    <row r="28" spans="1:16" s="9" customFormat="1" ht="20.100000000000001" customHeight="1">
      <c r="A28" s="20" t="s">
        <v>48</v>
      </c>
      <c r="B28" s="21"/>
      <c r="C28" s="21"/>
      <c r="D28" s="21"/>
      <c r="E28" s="21"/>
      <c r="F28" s="21"/>
      <c r="G28" s="21"/>
      <c r="H28" s="21"/>
      <c r="I28" s="21"/>
      <c r="J28" s="21"/>
      <c r="K28" s="21"/>
      <c r="L28" s="21"/>
      <c r="M28" s="21"/>
      <c r="N28" s="21"/>
      <c r="O28" s="21"/>
      <c r="P28" s="21"/>
    </row>
    <row r="30" spans="1:16" ht="12.95">
      <c r="B30" s="22"/>
      <c r="C30" s="44" t="s">
        <v>27</v>
      </c>
      <c r="D30" s="44" t="s">
        <v>41</v>
      </c>
      <c r="E30" s="25" t="s">
        <v>42</v>
      </c>
    </row>
    <row r="31" spans="1:16">
      <c r="B31" s="23" t="s">
        <v>49</v>
      </c>
      <c r="C31" s="10">
        <f t="shared" ref="C31:E35" si="1">ROUND(C21,-2)</f>
        <v>4500</v>
      </c>
      <c r="D31" s="10">
        <f t="shared" si="1"/>
        <v>4400</v>
      </c>
      <c r="E31" s="11">
        <f t="shared" si="1"/>
        <v>2500</v>
      </c>
    </row>
    <row r="32" spans="1:16">
      <c r="B32" s="23" t="s">
        <v>50</v>
      </c>
      <c r="C32" s="10">
        <f t="shared" si="1"/>
        <v>7500</v>
      </c>
      <c r="D32" s="10">
        <f t="shared" si="1"/>
        <v>7500</v>
      </c>
      <c r="E32" s="11">
        <f t="shared" si="1"/>
        <v>4500</v>
      </c>
    </row>
    <row r="33" spans="2:5">
      <c r="B33" s="23" t="s">
        <v>51</v>
      </c>
      <c r="C33" s="10">
        <f t="shared" si="1"/>
        <v>32500</v>
      </c>
      <c r="D33" s="10">
        <f t="shared" si="1"/>
        <v>32500</v>
      </c>
      <c r="E33" s="11">
        <f t="shared" si="1"/>
        <v>19500</v>
      </c>
    </row>
    <row r="34" spans="2:5">
      <c r="B34" s="23" t="s">
        <v>52</v>
      </c>
      <c r="C34" s="10">
        <f t="shared" si="1"/>
        <v>44500</v>
      </c>
      <c r="D34" s="10">
        <f t="shared" si="1"/>
        <v>44400</v>
      </c>
      <c r="E34" s="11">
        <f t="shared" si="1"/>
        <v>26500</v>
      </c>
    </row>
    <row r="35" spans="2:5" ht="12.95">
      <c r="B35" s="45" t="s">
        <v>53</v>
      </c>
      <c r="C35" s="12">
        <f t="shared" si="1"/>
        <v>0</v>
      </c>
      <c r="D35" s="12">
        <f t="shared" si="1"/>
        <v>-100</v>
      </c>
      <c r="E35" s="13">
        <f t="shared" si="1"/>
        <v>-18100</v>
      </c>
    </row>
    <row r="36" spans="2:5" ht="12.95">
      <c r="B36" s="46" t="s">
        <v>53</v>
      </c>
      <c r="C36" s="14"/>
      <c r="D36" s="15">
        <f>D26</f>
        <v>-3.0789539041476514E-3</v>
      </c>
      <c r="E36" s="16">
        <f>E26</f>
        <v>-0.40554211702746568</v>
      </c>
    </row>
  </sheetData>
  <mergeCells count="2">
    <mergeCell ref="A9:H9"/>
    <mergeCell ref="A18:H18"/>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e249ac2a-b211-4fea-a23e-058f661af758">
      <Terms xmlns="http://schemas.microsoft.com/office/infopath/2007/PartnerControls"/>
    </lcf76f155ced4ddcb4097134ff3c332f>
    <TaxCatchAll xmlns="8f1b8a44-2e81-425d-8025-2e5e0436f25e" xsi:nil="true"/>
    <_ModernAudienceTargetUserField xmlns="e249ac2a-b211-4fea-a23e-058f661af758">
      <UserInfo>
        <DisplayName/>
        <AccountId xsi:nil="true"/>
        <AccountType/>
      </UserInfo>
    </_ModernAudienceTargetUserField>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9F8D0E12706CA4F88F078CAAF1F0285" ma:contentTypeVersion="15" ma:contentTypeDescription="Crée un document." ma:contentTypeScope="" ma:versionID="d61ebabf05edb172a4796a2a26dcc231">
  <xsd:schema xmlns:xsd="http://www.w3.org/2001/XMLSchema" xmlns:xs="http://www.w3.org/2001/XMLSchema" xmlns:p="http://schemas.microsoft.com/office/2006/metadata/properties" xmlns:ns2="e249ac2a-b211-4fea-a23e-058f661af758" xmlns:ns3="8f1b8a44-2e81-425d-8025-2e5e0436f25e" targetNamespace="http://schemas.microsoft.com/office/2006/metadata/properties" ma:root="true" ma:fieldsID="0ecdbb82de15a51058ed3f6676f3dbd1" ns2:_="" ns3:_="">
    <xsd:import namespace="e249ac2a-b211-4fea-a23e-058f661af758"/>
    <xsd:import namespace="8f1b8a44-2e81-425d-8025-2e5e0436f25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element ref="ns2:_ModernAudienceTargetUserField" minOccurs="0"/>
                <xsd:element ref="ns2:_ModernAudienceAadObjectI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249ac2a-b211-4fea-a23e-058f661af75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Balises d’images" ma:readOnly="false" ma:fieldId="{5cf76f15-5ced-4ddc-b409-7134ff3c332f}" ma:taxonomyMulti="true" ma:sspId="9c47289d-44d4-4518-8531-d864f6d3e1e1"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Location" ma:index="19" nillable="true" ma:displayName="Location" ma:indexed="true" ma:internalName="MediaServiceLocation" ma:readOnly="true">
      <xsd:simpleType>
        <xsd:restriction base="dms:Text"/>
      </xsd:simpleType>
    </xsd:element>
    <xsd:element name="MediaServiceBillingMetadata" ma:index="20" nillable="true" ma:displayName="MediaServiceBillingMetadata" ma:hidden="true" ma:internalName="MediaServiceBillingMetadata" ma:readOnly="true">
      <xsd:simpleType>
        <xsd:restriction base="dms:Note"/>
      </xsd:simpleType>
    </xsd:element>
    <xsd:element name="_ModernAudienceTargetUserField" ma:index="21" nillable="true" ma:displayName="Audience" ma:list="UserInfo" ma:SharePointGroup="0" ma:internalName="_ModernAudienceTargetUserField"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ModernAudienceAadObjectIds" ma:index="22" nillable="true" ma:displayName="AudienceIds" ma:list="{9b001c38-b593-437a-acce-521679d6ec8e}" ma:internalName="_ModernAudienceAadObjectIds" ma:readOnly="true" ma:showField="_AadObjectIdForUser" ma:web="8f1b8a44-2e81-425d-8025-2e5e0436f25e">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8f1b8a44-2e81-425d-8025-2e5e0436f25e"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7f8f2c3c-97c3-401f-9e00-dc202c827de0}" ma:internalName="TaxCatchAll" ma:showField="CatchAllData" ma:web="8f1b8a44-2e81-425d-8025-2e5e0436f25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953B961-BF56-4040-A1B4-1C95EB62C82B}"/>
</file>

<file path=customXml/itemProps2.xml><?xml version="1.0" encoding="utf-8"?>
<ds:datastoreItem xmlns:ds="http://schemas.openxmlformats.org/officeDocument/2006/customXml" ds:itemID="{31D8F489-9BD1-4C63-BAB1-EE403B617777}"/>
</file>

<file path=customXml/itemProps3.xml><?xml version="1.0" encoding="utf-8"?>
<ds:datastoreItem xmlns:ds="http://schemas.openxmlformats.org/officeDocument/2006/customXml" ds:itemID="{731F28C7-E1D4-47E8-9AEB-E374D6995E86}"/>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TSP_VIM</dc:creator>
  <cp:keywords/>
  <dc:description/>
  <cp:lastModifiedBy>Maxime Efoui</cp:lastModifiedBy>
  <cp:revision/>
  <dcterms:created xsi:type="dcterms:W3CDTF">2021-05-10T08:45:30Z</dcterms:created>
  <dcterms:modified xsi:type="dcterms:W3CDTF">2026-02-01T16:47:00Z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0x01010059F8D0E12706CA4F88F078CAAF1F0285</vt:lpwstr>
  </property>
  <property fmtid="{D5CDD505-2E9C-101B-9397-08002B2CF9AE}" pid="3" name="MediaServiceImageTags">
    <vt:lpwstr/>
  </property>
</Properties>
</file>