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pivotTables/pivotTable2.xml" ContentType="application/vnd.openxmlformats-officedocument.spreadsheetml.pivotTable+xml"/>
  <Override PartName="/xl/drawings/drawing2.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pivotTables/pivotTable3.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SP_CVO\Nextcloud\Projets\ClimatSup Business\00- ClimatSup Finance\6 - Etat des lieux\Evaluation formations\TCD\New TCD\"/>
    </mc:Choice>
  </mc:AlternateContent>
  <xr:revisionPtr revIDLastSave="0" documentId="13_ncr:1_{ACFD5AE3-9499-4C94-AA68-057F70C30500}" xr6:coauthVersionLast="47" xr6:coauthVersionMax="47" xr10:uidLastSave="{00000000-0000-0000-0000-000000000000}"/>
  <bookViews>
    <workbookView xWindow="-108" yWindow="-108" windowWidth="23256" windowHeight="12576" tabRatio="500" xr2:uid="{00000000-000D-0000-FFFF-FFFF00000000}"/>
  </bookViews>
  <sheets>
    <sheet name="Accueil" sheetId="1" r:id="rId1"/>
    <sheet name="Ingé" sheetId="2" r:id="rId2"/>
    <sheet name="TCD_Ingé" sheetId="3" r:id="rId3"/>
    <sheet name="Management" sheetId="4" r:id="rId4"/>
    <sheet name="TCD_Mgmt" sheetId="5" r:id="rId5"/>
    <sheet name="Organisme" sheetId="6" r:id="rId6"/>
    <sheet name="TCD_Orga" sheetId="7" r:id="rId7"/>
    <sheet name="Univ" sheetId="8" r:id="rId8"/>
    <sheet name="TCD_Univ" sheetId="9" r:id="rId9"/>
    <sheet name="Tableau présentation" sheetId="10" r:id="rId10"/>
    <sheet name="Présentation %" sheetId="11" r:id="rId11"/>
    <sheet name="Tableaux synthèse" sheetId="12" r:id="rId12"/>
    <sheet name="Graphs_Form" sheetId="13" r:id="rId13"/>
    <sheet name="Graphs_Cours" sheetId="14" r:id="rId14"/>
    <sheet name="DPCache_SourceMoy" sheetId="15" state="hidden" r:id="rId15"/>
    <sheet name="DPCache_SourceMoy -1" sheetId="16" state="hidden" r:id="rId16"/>
    <sheet name="DPCache_SourceMoy 0" sheetId="17" state="hidden" r:id="rId17"/>
  </sheets>
  <definedNames>
    <definedName name="_xlcn.WorksheetConnection_Ecoledecommerce_30.08.2022.xlsxTableau11">#NAME?</definedName>
    <definedName name="_xlcn.WorksheetConnection_Ecoledecommerce_30.08.2022.xlsxTableau111">#NAME?</definedName>
    <definedName name="_xlcn.WorksheetConnection_Formations_30.08.2022.xlsxTableau11">#NAME?</definedName>
    <definedName name="_xlcn.WorksheetConnection_Formations_30.08.2022.xlsxTableau1101">#NAME?</definedName>
    <definedName name="_xlcn.WorksheetConnection_Formations_30.08.2022.xlsxTableau111">#NAME?</definedName>
    <definedName name="_xlcn.WorksheetConnection_Formations_30.08.2022.xlsxTableau1111">#NAME?</definedName>
    <definedName name="_xlcn.WorksheetConnection_Formations_30.08.2022.xlsxTableau1121">#NAME?</definedName>
    <definedName name="_xlcn.WorksheetConnection_Formations_30.08.2022.xlsxTableau1131">#NAME?</definedName>
    <definedName name="_xlcn.WorksheetConnection_Formations_30.08.2022.xlsxTableau121">#NAME?</definedName>
    <definedName name="_xlcn.WorksheetConnection_Formations_30.08.2022.xlsxTableau131">#NAME?</definedName>
    <definedName name="_xlcn.WorksheetConnection_Formations_30.08.2022.xlsxTableau141">#NAME?</definedName>
    <definedName name="_xlcn.WorksheetConnection_Formations_30.08.2022.xlsxTableau151">#NAME?</definedName>
    <definedName name="_xlcn.WorksheetConnection_Formations_30.08.2022.xlsxTableau161">#NAME?</definedName>
    <definedName name="_xlcn.WorksheetConnection_Formations_30.08.2022.xlsxTableau171">#NAME?</definedName>
    <definedName name="_xlcn.WorksheetConnection_Formations_30.08.2022.xlsxTableau181">#NAME?</definedName>
    <definedName name="_xlcn.WorksheetConnection_Formations_30.08.2022.xlsxTableau191">#NAME?</definedName>
    <definedName name="_xlcn.WorksheetConnection_Ingé_30.08.2022.xlsxTableau11">#NAME?</definedName>
    <definedName name="_xlcn.WorksheetConnection_Ingé_30.08.2022.xlsxTableau1101">#NAME?</definedName>
    <definedName name="_xlcn.WorksheetConnection_Ingé_30.08.2022.xlsxTableau111">#NAME?</definedName>
    <definedName name="_xlcn.WorksheetConnection_Ingé_30.08.2022.xlsxTableau1111">#NAME?</definedName>
    <definedName name="_xlcn.WorksheetConnection_Ingé_30.08.2022.xlsxTableau1121">#NAME?</definedName>
    <definedName name="_xlcn.WorksheetConnection_Ingé_30.08.2022.xlsxTableau1131">#NAME?</definedName>
    <definedName name="_xlcn.WorksheetConnection_Ingé_30.08.2022.xlsxTableau1141">#NAME?</definedName>
    <definedName name="_xlcn.WorksheetConnection_Ingé_30.08.2022.xlsxTableau1151">#NAME?</definedName>
    <definedName name="_xlcn.WorksheetConnection_Ingé_30.08.2022.xlsxTableau1161">#NAME?</definedName>
    <definedName name="_xlcn.WorksheetConnection_Ingé_30.08.2022.xlsxTableau1171">#NAME?</definedName>
    <definedName name="_xlcn.WorksheetConnection_Ingé_30.08.2022.xlsxTableau1181">#NAME?</definedName>
    <definedName name="_xlcn.WorksheetConnection_Ingé_30.08.2022.xlsxTableau1191">#NAME?</definedName>
    <definedName name="_xlcn.WorksheetConnection_Ingé_30.08.2022.xlsxTableau121">#NAME?</definedName>
    <definedName name="_xlcn.WorksheetConnection_Ingé_30.08.2022.xlsxTableau131">#NAME?</definedName>
    <definedName name="_xlcn.WorksheetConnection_Ingé_30.08.2022.xlsxTableau141">#NAME?</definedName>
    <definedName name="_xlcn.WorksheetConnection_Ingé_30.08.2022.xlsxTableau151">#NAME?</definedName>
    <definedName name="_xlcn.WorksheetConnection_Ingé_30.08.2022.xlsxTableau161">#NAME?</definedName>
    <definedName name="_xlcn.WorksheetConnection_Ingé_30.08.2022.xlsxTableau171">#NAME?</definedName>
    <definedName name="_xlcn.WorksheetConnection_Ingé_30.08.2022.xlsxTableau181">#NAME?</definedName>
    <definedName name="_xlcn.WorksheetConnection_Ingé_30.08.2022.xlsxTableau191">#NAME?</definedName>
    <definedName name="_xlcn.WorksheetConnection_Univ_07.09.2022NOL.xlsxTableau11">#NAME?</definedName>
    <definedName name="_xlcn.WorksheetConnection_Univ_07.09.2022NOL.xlsxTableau111">#NAME?</definedName>
    <definedName name="_xlcn.WorksheetConnection_Univ_07.09.2022NOL.xlsxTableau121">#NAME?</definedName>
    <definedName name="_xlcn.WorksheetConnection_Univ_07.09.2022NOL.xlsxTableau131">#NAME?</definedName>
    <definedName name="_xlcn.WorksheetConnection_Univ_07.09.2022NOL.xlsxTableau141">#NAME?</definedName>
    <definedName name="Segment_Aborde_les_enjeux_écologiques">#N/A</definedName>
    <definedName name="Segment_Aborde_les_enjeux_écologiques1">#N/A</definedName>
    <definedName name="Segment_Aborde_les_enjeux_écologiques11">#N/A</definedName>
    <definedName name="Segment_Aborde_les_enjeux_écologiques12">#N/A</definedName>
    <definedName name="Segment_Aborde_les_enjeux_écologiques17">#N/A</definedName>
    <definedName name="Segment_Aborde_les_enjeux_écologiques2">#N/A</definedName>
    <definedName name="Segment_Aborde_les_enjeux_écologiques3">#N/A</definedName>
    <definedName name="Segment_Aborde_les_enjeux_écologiques4">#N/A</definedName>
    <definedName name="Segment_Durée">#N/A</definedName>
    <definedName name="Segment_Intègre">#N/A</definedName>
    <definedName name="Segment_Intègre1">#N/A</definedName>
    <definedName name="Segment_Intègre12">#N/A</definedName>
    <definedName name="Segment_Intègre2">#N/A</definedName>
    <definedName name="Segment_Intègre21">#N/A</definedName>
    <definedName name="Segment_Intègre3">#N/A</definedName>
    <definedName name="Segment_Intègre4">#N/A</definedName>
    <definedName name="Segment_Intègre5">#N/A</definedName>
    <definedName name="Segment_Niveau_de_diplôme_à_l_entrée">#N/A</definedName>
    <definedName name="Segment_Niveau_de_diplôme_à_l_entrée1">#N/A</definedName>
    <definedName name="Segment_Niveau_de_diplôme_à_l_entrée11">#N/A</definedName>
    <definedName name="Segment_Niveau_de_diplôme_à_l_entrée111">#N/A</definedName>
    <definedName name="Segment_Niveau_de_diplôme_à_l_entrée13">#N/A</definedName>
    <definedName name="Segment_Niveau_de_diplôme_à_l_entrée2">#N/A</definedName>
    <definedName name="Segment_Niveau_de_diplôme_à_l_entrée21">#N/A</definedName>
    <definedName name="Segment_Niveau_de_diplôme_à_l_entrée211">#N/A</definedName>
    <definedName name="Segment_Niveau_de_diplôme_à_l_entrée212">#N/A</definedName>
    <definedName name="Segment_Niveau_de_diplôme_à_l_entrée22">#N/A</definedName>
    <definedName name="Segment_Niveau_de_diplôme_à_l_entrée23">#N/A</definedName>
    <definedName name="Segment_Niveau_de_diplôme_à_l_entrée3">#N/A</definedName>
    <definedName name="Segment_Niveau_de_diplôme_à_l_entrée4">#N/A</definedName>
    <definedName name="Segment_Niveau_de_diplôme_à_l_entrée5">#N/A</definedName>
    <definedName name="Segment_Niveau_de_diplôme_à_l_entrée6">#N/A</definedName>
    <definedName name="Segment_Niveau_de_diplôme_à_l_entrée7">#N/A</definedName>
  </definedNames>
  <calcPr calcId="191029"/>
  <pivotCaches>
    <pivotCache cacheId="3" r:id="rId18"/>
    <pivotCache cacheId="4" r:id="rId19"/>
    <pivotCache cacheId="5" r:id="rId2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67" i="13" l="1"/>
  <c r="B30" i="12"/>
  <c r="B29" i="12"/>
  <c r="B28" i="12"/>
  <c r="E27" i="12"/>
  <c r="E11" i="14" s="1"/>
  <c r="B27" i="12"/>
  <c r="K26" i="12"/>
  <c r="J26" i="12"/>
  <c r="I26" i="12"/>
  <c r="H26" i="12"/>
  <c r="G26" i="12"/>
  <c r="F26" i="12"/>
  <c r="E26" i="12"/>
  <c r="D26" i="12"/>
  <c r="C26" i="12"/>
  <c r="B22" i="12"/>
  <c r="B21" i="12"/>
  <c r="B20" i="12"/>
  <c r="B19" i="12"/>
  <c r="N18" i="12"/>
  <c r="M18" i="12"/>
  <c r="C67" i="13" s="1"/>
  <c r="L18" i="12"/>
  <c r="K18" i="12"/>
  <c r="J18" i="12"/>
  <c r="I18" i="12"/>
  <c r="H18" i="12"/>
  <c r="G18" i="12"/>
  <c r="F18" i="12"/>
  <c r="E18" i="12"/>
  <c r="D18" i="12"/>
  <c r="C18" i="12"/>
  <c r="F14" i="12"/>
  <c r="B14" i="12"/>
  <c r="B13" i="12"/>
  <c r="B12" i="12"/>
  <c r="F11" i="12"/>
  <c r="B11" i="12"/>
  <c r="O10" i="12"/>
  <c r="N10" i="12"/>
  <c r="M10" i="12"/>
  <c r="L10" i="12"/>
  <c r="K10" i="12"/>
  <c r="J10" i="12"/>
  <c r="I10" i="12"/>
  <c r="H10" i="12"/>
  <c r="G10" i="12"/>
  <c r="F10" i="12"/>
  <c r="E10" i="12"/>
  <c r="D10" i="12"/>
  <c r="C10" i="12"/>
  <c r="B6" i="12"/>
  <c r="B5" i="12"/>
  <c r="B4" i="12"/>
  <c r="K3" i="12"/>
  <c r="F3" i="12"/>
  <c r="B3" i="12"/>
  <c r="M2" i="12"/>
  <c r="L2" i="12"/>
  <c r="K2" i="12"/>
  <c r="J2" i="12"/>
  <c r="I2" i="12"/>
  <c r="H2" i="12"/>
  <c r="G2" i="12"/>
  <c r="F2" i="12"/>
  <c r="E2" i="12"/>
  <c r="D2" i="12"/>
  <c r="C2" i="12"/>
  <c r="J81" i="11"/>
  <c r="I81" i="11"/>
  <c r="E81" i="11"/>
  <c r="B81" i="11"/>
  <c r="A81" i="11"/>
  <c r="M81" i="11" s="1"/>
  <c r="T80" i="11"/>
  <c r="B80" i="11"/>
  <c r="E80" i="11" s="1"/>
  <c r="A80" i="11"/>
  <c r="M80" i="11" s="1"/>
  <c r="Q80" i="11" s="1"/>
  <c r="Q79" i="11"/>
  <c r="B79" i="11"/>
  <c r="A79" i="11"/>
  <c r="M79" i="11" s="1"/>
  <c r="T79" i="11" s="1"/>
  <c r="J78" i="11"/>
  <c r="I78" i="11"/>
  <c r="B78" i="11"/>
  <c r="E78" i="11" s="1"/>
  <c r="A78" i="11"/>
  <c r="M78" i="11" s="1"/>
  <c r="M77" i="11"/>
  <c r="I77" i="11"/>
  <c r="E77" i="11"/>
  <c r="B77" i="11"/>
  <c r="J77" i="11" s="1"/>
  <c r="A77" i="11"/>
  <c r="Q76" i="11"/>
  <c r="M76" i="11"/>
  <c r="T76" i="11" s="1"/>
  <c r="I76" i="11"/>
  <c r="E76" i="11"/>
  <c r="B76" i="11"/>
  <c r="J76" i="11" s="1"/>
  <c r="A76" i="11"/>
  <c r="M75" i="11"/>
  <c r="E75" i="11"/>
  <c r="B75" i="11"/>
  <c r="J75" i="11" s="1"/>
  <c r="A75" i="11"/>
  <c r="M74" i="11"/>
  <c r="B74" i="11"/>
  <c r="A74" i="11"/>
  <c r="E73" i="11"/>
  <c r="B73" i="11"/>
  <c r="J73" i="11" s="1"/>
  <c r="A73" i="11"/>
  <c r="M73" i="11" s="1"/>
  <c r="T72" i="11"/>
  <c r="J72" i="11"/>
  <c r="I72" i="11"/>
  <c r="B72" i="11"/>
  <c r="A72" i="11"/>
  <c r="M72" i="11" s="1"/>
  <c r="Q72" i="11" s="1"/>
  <c r="B70" i="11"/>
  <c r="A70" i="11"/>
  <c r="M70" i="11" s="1"/>
  <c r="B69" i="11"/>
  <c r="A69" i="11"/>
  <c r="M69" i="11" s="1"/>
  <c r="B68" i="11"/>
  <c r="A68" i="11"/>
  <c r="M68" i="11" s="1"/>
  <c r="B67" i="11"/>
  <c r="A67" i="11"/>
  <c r="M67" i="11" s="1"/>
  <c r="B66" i="11"/>
  <c r="A66" i="11"/>
  <c r="M66" i="11" s="1"/>
  <c r="B65" i="11"/>
  <c r="A65" i="11"/>
  <c r="M65" i="11" s="1"/>
  <c r="B64" i="11"/>
  <c r="A64" i="11"/>
  <c r="M64" i="11" s="1"/>
  <c r="B63" i="11"/>
  <c r="A63" i="11"/>
  <c r="M63" i="11" s="1"/>
  <c r="B62" i="11"/>
  <c r="A62" i="11"/>
  <c r="M62" i="11" s="1"/>
  <c r="B61" i="11"/>
  <c r="A61" i="11"/>
  <c r="M61" i="11" s="1"/>
  <c r="B60" i="11"/>
  <c r="A60" i="11"/>
  <c r="M60" i="11" s="1"/>
  <c r="B59" i="11"/>
  <c r="A59" i="11"/>
  <c r="M59" i="11" s="1"/>
  <c r="B58" i="11"/>
  <c r="A58" i="11"/>
  <c r="M58" i="11" s="1"/>
  <c r="B57" i="11"/>
  <c r="A57" i="11"/>
  <c r="M57" i="11" s="1"/>
  <c r="B56" i="11"/>
  <c r="A56" i="11"/>
  <c r="M56" i="11" s="1"/>
  <c r="M55" i="11"/>
  <c r="B55" i="11"/>
  <c r="A55" i="11"/>
  <c r="M54" i="11"/>
  <c r="B54" i="11"/>
  <c r="A54" i="11"/>
  <c r="B53" i="11"/>
  <c r="A53" i="11"/>
  <c r="M53" i="11" s="1"/>
  <c r="B52" i="11"/>
  <c r="A52" i="11"/>
  <c r="M52" i="11" s="1"/>
  <c r="B51" i="11"/>
  <c r="A51" i="11"/>
  <c r="M51" i="11" s="1"/>
  <c r="M50" i="11"/>
  <c r="B50" i="11"/>
  <c r="A50" i="11"/>
  <c r="M49" i="11"/>
  <c r="B49" i="11"/>
  <c r="A49" i="11"/>
  <c r="M48" i="11"/>
  <c r="B48" i="11"/>
  <c r="A48" i="11"/>
  <c r="B47" i="11"/>
  <c r="A47" i="11"/>
  <c r="M47" i="11" s="1"/>
  <c r="B46" i="11"/>
  <c r="A46" i="11"/>
  <c r="M46" i="11" s="1"/>
  <c r="B45" i="11"/>
  <c r="A45" i="11"/>
  <c r="M45" i="11" s="1"/>
  <c r="M44" i="11"/>
  <c r="B44" i="11"/>
  <c r="A44" i="11"/>
  <c r="M43" i="11"/>
  <c r="B43" i="11"/>
  <c r="A43" i="11"/>
  <c r="B42" i="11"/>
  <c r="A42" i="11"/>
  <c r="M42" i="11" s="1"/>
  <c r="B41" i="11"/>
  <c r="A41" i="11"/>
  <c r="M41" i="11" s="1"/>
  <c r="M40" i="11"/>
  <c r="B40" i="11"/>
  <c r="A40" i="11"/>
  <c r="B39" i="11"/>
  <c r="A39" i="11"/>
  <c r="M39" i="11" s="1"/>
  <c r="B38" i="11"/>
  <c r="A38" i="11"/>
  <c r="M38" i="11" s="1"/>
  <c r="M37" i="11"/>
  <c r="B37" i="11"/>
  <c r="A37" i="11"/>
  <c r="M36" i="11"/>
  <c r="B36" i="11"/>
  <c r="A36" i="11"/>
  <c r="M35" i="11"/>
  <c r="B35" i="11"/>
  <c r="A35" i="11"/>
  <c r="B34" i="11"/>
  <c r="A34" i="11"/>
  <c r="M34" i="11" s="1"/>
  <c r="B32" i="11"/>
  <c r="A32" i="11"/>
  <c r="M32" i="11" s="1"/>
  <c r="B31" i="11"/>
  <c r="A31" i="11"/>
  <c r="M31" i="11" s="1"/>
  <c r="B30" i="11"/>
  <c r="A30" i="11"/>
  <c r="M30" i="11" s="1"/>
  <c r="B29" i="11"/>
  <c r="A29" i="11"/>
  <c r="M29" i="11" s="1"/>
  <c r="B28" i="11"/>
  <c r="A28" i="11"/>
  <c r="M28" i="11" s="1"/>
  <c r="B27" i="11"/>
  <c r="A27" i="11"/>
  <c r="M27" i="11" s="1"/>
  <c r="B26" i="11"/>
  <c r="A26" i="11"/>
  <c r="M26" i="11" s="1"/>
  <c r="B25" i="11"/>
  <c r="A25" i="11"/>
  <c r="M25" i="11" s="1"/>
  <c r="B24" i="11"/>
  <c r="A24" i="11"/>
  <c r="M24" i="11" s="1"/>
  <c r="B23" i="11"/>
  <c r="A23" i="11"/>
  <c r="M23" i="11" s="1"/>
  <c r="B22" i="11"/>
  <c r="A22" i="11"/>
  <c r="M22" i="11" s="1"/>
  <c r="B21" i="11"/>
  <c r="A21" i="11"/>
  <c r="M21" i="11" s="1"/>
  <c r="B20" i="11"/>
  <c r="A20" i="11"/>
  <c r="M20" i="11" s="1"/>
  <c r="B19" i="11"/>
  <c r="A19" i="11"/>
  <c r="M19" i="11" s="1"/>
  <c r="B18" i="11"/>
  <c r="A18" i="11"/>
  <c r="M18" i="11" s="1"/>
  <c r="B17" i="11"/>
  <c r="A17" i="11"/>
  <c r="M17" i="11" s="1"/>
  <c r="B16" i="11"/>
  <c r="A16" i="11"/>
  <c r="M16" i="11" s="1"/>
  <c r="B15" i="11"/>
  <c r="A15" i="11"/>
  <c r="M15" i="11" s="1"/>
  <c r="B14" i="11"/>
  <c r="A14" i="11"/>
  <c r="M14" i="11" s="1"/>
  <c r="B13" i="11"/>
  <c r="A13" i="11"/>
  <c r="M13" i="11" s="1"/>
  <c r="A12" i="11"/>
  <c r="A11" i="11"/>
  <c r="M11" i="11" s="1"/>
  <c r="M9" i="11"/>
  <c r="B9" i="11"/>
  <c r="J9" i="11" s="1"/>
  <c r="A9" i="11"/>
  <c r="E8" i="11"/>
  <c r="B8" i="11"/>
  <c r="J8" i="11" s="1"/>
  <c r="A8" i="11"/>
  <c r="M8" i="11" s="1"/>
  <c r="E7" i="11"/>
  <c r="B7" i="11"/>
  <c r="J7" i="11" s="1"/>
  <c r="A7" i="11"/>
  <c r="M7" i="11" s="1"/>
  <c r="J6" i="11"/>
  <c r="B6" i="11"/>
  <c r="E6" i="11" s="1"/>
  <c r="A6" i="11"/>
  <c r="M6" i="11" s="1"/>
  <c r="B5" i="11"/>
  <c r="J5" i="11" s="1"/>
  <c r="A5" i="11"/>
  <c r="M5" i="11" s="1"/>
  <c r="M4" i="11"/>
  <c r="E4" i="11"/>
  <c r="B4" i="11"/>
  <c r="J4" i="11" s="1"/>
  <c r="A4" i="11"/>
  <c r="M3" i="11"/>
  <c r="E3" i="11"/>
  <c r="B3" i="11"/>
  <c r="J3" i="11" s="1"/>
  <c r="A3" i="11"/>
  <c r="M2" i="11"/>
  <c r="E2" i="11"/>
  <c r="B2" i="11"/>
  <c r="A2" i="11"/>
  <c r="W82" i="10"/>
  <c r="T82" i="10"/>
  <c r="J82" i="10"/>
  <c r="I82" i="10"/>
  <c r="E82" i="10"/>
  <c r="AA81" i="10"/>
  <c r="X81" i="11" s="1"/>
  <c r="Z81" i="10"/>
  <c r="W81" i="11" s="1"/>
  <c r="Y81" i="10"/>
  <c r="V81" i="11" s="1"/>
  <c r="X81" i="10"/>
  <c r="U81" i="11" s="1"/>
  <c r="U81" i="10"/>
  <c r="R81" i="11" s="1"/>
  <c r="S81" i="10"/>
  <c r="R81" i="10"/>
  <c r="Q81" i="10"/>
  <c r="N81" i="10"/>
  <c r="N81" i="11" s="1"/>
  <c r="M81" i="10"/>
  <c r="K81" i="10"/>
  <c r="K81" i="11" s="1"/>
  <c r="H81" i="10"/>
  <c r="H81" i="11" s="1"/>
  <c r="G81" i="10"/>
  <c r="G81" i="11" s="1"/>
  <c r="F81" i="10"/>
  <c r="F81" i="11" s="1"/>
  <c r="D81" i="10"/>
  <c r="D81" i="11" s="1"/>
  <c r="C81" i="10"/>
  <c r="C81" i="11" s="1"/>
  <c r="B81" i="10"/>
  <c r="O81" i="10" s="1"/>
  <c r="O81" i="11" s="1"/>
  <c r="A81" i="10"/>
  <c r="V81" i="10" s="1"/>
  <c r="S81" i="11" s="1"/>
  <c r="S80" i="10"/>
  <c r="H80" i="10"/>
  <c r="H80" i="11" s="1"/>
  <c r="G80" i="10"/>
  <c r="G80" i="11" s="1"/>
  <c r="F80" i="10"/>
  <c r="F80" i="11" s="1"/>
  <c r="B80" i="10"/>
  <c r="O80" i="10" s="1"/>
  <c r="O80" i="11" s="1"/>
  <c r="A80" i="10"/>
  <c r="Z80" i="10" s="1"/>
  <c r="W80" i="11" s="1"/>
  <c r="AA79" i="10"/>
  <c r="X79" i="11" s="1"/>
  <c r="Z79" i="10"/>
  <c r="W79" i="11" s="1"/>
  <c r="R79" i="10"/>
  <c r="Q79" i="10"/>
  <c r="O79" i="10"/>
  <c r="O79" i="11" s="1"/>
  <c r="G79" i="10"/>
  <c r="G79" i="11" s="1"/>
  <c r="F79" i="10"/>
  <c r="F79" i="11" s="1"/>
  <c r="D79" i="10"/>
  <c r="D79" i="11" s="1"/>
  <c r="B79" i="10"/>
  <c r="A79" i="10"/>
  <c r="V79" i="10" s="1"/>
  <c r="S79" i="11" s="1"/>
  <c r="V78" i="10"/>
  <c r="S78" i="11" s="1"/>
  <c r="L78" i="10"/>
  <c r="L78" i="11" s="1"/>
  <c r="G78" i="10"/>
  <c r="G78" i="11" s="1"/>
  <c r="F78" i="10"/>
  <c r="F78" i="11" s="1"/>
  <c r="B78" i="10"/>
  <c r="O78" i="10" s="1"/>
  <c r="O78" i="11" s="1"/>
  <c r="A78" i="10"/>
  <c r="U77" i="10"/>
  <c r="R77" i="11" s="1"/>
  <c r="S77" i="10"/>
  <c r="R77" i="10"/>
  <c r="O77" i="10"/>
  <c r="O77" i="11" s="1"/>
  <c r="K77" i="10"/>
  <c r="K77" i="11" s="1"/>
  <c r="H77" i="10"/>
  <c r="H77" i="11" s="1"/>
  <c r="G77" i="10"/>
  <c r="G77" i="11" s="1"/>
  <c r="F77" i="10"/>
  <c r="F77" i="11" s="1"/>
  <c r="D77" i="10"/>
  <c r="D77" i="11" s="1"/>
  <c r="C77" i="10"/>
  <c r="C77" i="11" s="1"/>
  <c r="B77" i="10"/>
  <c r="A77" i="10"/>
  <c r="Y77" i="10" s="1"/>
  <c r="V77" i="11" s="1"/>
  <c r="AA76" i="10"/>
  <c r="X76" i="11" s="1"/>
  <c r="Z76" i="10"/>
  <c r="W76" i="11" s="1"/>
  <c r="Y76" i="10"/>
  <c r="V76" i="11" s="1"/>
  <c r="Q76" i="10"/>
  <c r="O76" i="10"/>
  <c r="O76" i="11" s="1"/>
  <c r="N76" i="10"/>
  <c r="N76" i="11" s="1"/>
  <c r="G76" i="10"/>
  <c r="G76" i="11" s="1"/>
  <c r="F76" i="10"/>
  <c r="F76" i="11" s="1"/>
  <c r="D76" i="10"/>
  <c r="D76" i="11" s="1"/>
  <c r="C76" i="10"/>
  <c r="C76" i="11" s="1"/>
  <c r="B76" i="10"/>
  <c r="A76" i="10"/>
  <c r="U76" i="10" s="1"/>
  <c r="R76" i="11" s="1"/>
  <c r="U75" i="10"/>
  <c r="R75" i="11" s="1"/>
  <c r="M75" i="10"/>
  <c r="K75" i="10"/>
  <c r="K75" i="11" s="1"/>
  <c r="G75" i="10"/>
  <c r="G75" i="11" s="1"/>
  <c r="F75" i="10"/>
  <c r="F75" i="11" s="1"/>
  <c r="B75" i="10"/>
  <c r="O75" i="10" s="1"/>
  <c r="O75" i="11" s="1"/>
  <c r="A75" i="10"/>
  <c r="AA75" i="10" s="1"/>
  <c r="X75" i="11" s="1"/>
  <c r="AA74" i="10"/>
  <c r="X74" i="11" s="1"/>
  <c r="Y74" i="10"/>
  <c r="V74" i="11" s="1"/>
  <c r="X74" i="10"/>
  <c r="U74" i="11" s="1"/>
  <c r="U74" i="10"/>
  <c r="R74" i="11" s="1"/>
  <c r="S74" i="10"/>
  <c r="R74" i="10"/>
  <c r="Q74" i="10"/>
  <c r="N74" i="10"/>
  <c r="N74" i="11" s="1"/>
  <c r="M74" i="10"/>
  <c r="K74" i="10"/>
  <c r="K74" i="11" s="1"/>
  <c r="H74" i="10"/>
  <c r="H74" i="11" s="1"/>
  <c r="G74" i="10"/>
  <c r="G74" i="11" s="1"/>
  <c r="F74" i="10"/>
  <c r="C74" i="10"/>
  <c r="C74" i="11" s="1"/>
  <c r="B74" i="10"/>
  <c r="O74" i="10" s="1"/>
  <c r="O74" i="11" s="1"/>
  <c r="A74" i="10"/>
  <c r="V74" i="10" s="1"/>
  <c r="S74" i="11" s="1"/>
  <c r="AA73" i="10"/>
  <c r="X73" i="11" s="1"/>
  <c r="Z73" i="10"/>
  <c r="W73" i="11" s="1"/>
  <c r="Y73" i="10"/>
  <c r="V73" i="11" s="1"/>
  <c r="X73" i="10"/>
  <c r="U73" i="11" s="1"/>
  <c r="U73" i="10"/>
  <c r="R73" i="11" s="1"/>
  <c r="S73" i="10"/>
  <c r="R73" i="10"/>
  <c r="Q73" i="10"/>
  <c r="O73" i="10"/>
  <c r="O73" i="11" s="1"/>
  <c r="N73" i="10"/>
  <c r="N73" i="11" s="1"/>
  <c r="M73" i="10"/>
  <c r="K73" i="10"/>
  <c r="K73" i="11" s="1"/>
  <c r="H73" i="10"/>
  <c r="H73" i="11" s="1"/>
  <c r="G73" i="10"/>
  <c r="G73" i="11" s="1"/>
  <c r="F73" i="10"/>
  <c r="F73" i="11" s="1"/>
  <c r="D73" i="10"/>
  <c r="D73" i="11" s="1"/>
  <c r="C73" i="10"/>
  <c r="C73" i="11" s="1"/>
  <c r="B73" i="10"/>
  <c r="A73" i="10"/>
  <c r="V73" i="10" s="1"/>
  <c r="S73" i="11" s="1"/>
  <c r="V72" i="10"/>
  <c r="U72" i="10"/>
  <c r="O72" i="10"/>
  <c r="O72" i="11" s="1"/>
  <c r="L72" i="10"/>
  <c r="K72" i="10"/>
  <c r="H72" i="10"/>
  <c r="G72" i="10"/>
  <c r="G72" i="11" s="1"/>
  <c r="F72" i="10"/>
  <c r="F72" i="11" s="1"/>
  <c r="B72" i="10"/>
  <c r="B82" i="10" s="1"/>
  <c r="A72" i="10"/>
  <c r="Z70" i="10"/>
  <c r="W70" i="11" s="1"/>
  <c r="V70" i="10"/>
  <c r="S70" i="11" s="1"/>
  <c r="U70" i="10"/>
  <c r="R70" i="11" s="1"/>
  <c r="T70" i="10"/>
  <c r="Q70" i="11" s="1"/>
  <c r="R70" i="10"/>
  <c r="N70" i="10"/>
  <c r="N70" i="11" s="1"/>
  <c r="M70" i="10"/>
  <c r="L70" i="10"/>
  <c r="L70" i="11" s="1"/>
  <c r="J70" i="10"/>
  <c r="J70" i="11" s="1"/>
  <c r="G70" i="10"/>
  <c r="G70" i="11" s="1"/>
  <c r="F70" i="10"/>
  <c r="F70" i="11" s="1"/>
  <c r="E70" i="10"/>
  <c r="E70" i="11" s="1"/>
  <c r="D70" i="10"/>
  <c r="D70" i="11" s="1"/>
  <c r="B70" i="10"/>
  <c r="A70" i="10"/>
  <c r="Y70" i="10" s="1"/>
  <c r="V70" i="11" s="1"/>
  <c r="Y69" i="10"/>
  <c r="V69" i="11" s="1"/>
  <c r="W69" i="10"/>
  <c r="T69" i="11" s="1"/>
  <c r="U69" i="10"/>
  <c r="R69" i="11" s="1"/>
  <c r="Q69" i="10"/>
  <c r="M69" i="10"/>
  <c r="I69" i="10"/>
  <c r="I69" i="11" s="1"/>
  <c r="G69" i="10"/>
  <c r="G69" i="11" s="1"/>
  <c r="F69" i="10"/>
  <c r="F69" i="11" s="1"/>
  <c r="E69" i="10"/>
  <c r="E69" i="11" s="1"/>
  <c r="B69" i="10"/>
  <c r="A69" i="10"/>
  <c r="X69" i="10" s="1"/>
  <c r="U69" i="11" s="1"/>
  <c r="AA68" i="10"/>
  <c r="X68" i="11" s="1"/>
  <c r="Z68" i="10"/>
  <c r="W68" i="11" s="1"/>
  <c r="X68" i="10"/>
  <c r="U68" i="11" s="1"/>
  <c r="W68" i="10"/>
  <c r="T68" i="11" s="1"/>
  <c r="V68" i="10"/>
  <c r="S68" i="11" s="1"/>
  <c r="U68" i="10"/>
  <c r="R68" i="11" s="1"/>
  <c r="T68" i="10"/>
  <c r="Q68" i="11" s="1"/>
  <c r="S68" i="10"/>
  <c r="R68" i="10"/>
  <c r="P68" i="10"/>
  <c r="P68" i="11" s="1"/>
  <c r="O68" i="10"/>
  <c r="O68" i="11" s="1"/>
  <c r="N68" i="10"/>
  <c r="N68" i="11" s="1"/>
  <c r="M68" i="10"/>
  <c r="L68" i="10"/>
  <c r="L68" i="11" s="1"/>
  <c r="K68" i="10"/>
  <c r="K68" i="11" s="1"/>
  <c r="J68" i="10"/>
  <c r="J68" i="11" s="1"/>
  <c r="H68" i="10"/>
  <c r="H68" i="11" s="1"/>
  <c r="G68" i="10"/>
  <c r="G68" i="11" s="1"/>
  <c r="F68" i="10"/>
  <c r="F68" i="11" s="1"/>
  <c r="E68" i="10"/>
  <c r="E68" i="11" s="1"/>
  <c r="D68" i="10"/>
  <c r="D68" i="11" s="1"/>
  <c r="C68" i="10"/>
  <c r="C68" i="11" s="1"/>
  <c r="B68" i="10"/>
  <c r="A68" i="10"/>
  <c r="Y68" i="10" s="1"/>
  <c r="V68" i="11" s="1"/>
  <c r="AA67" i="10"/>
  <c r="X67" i="11" s="1"/>
  <c r="Z67" i="10"/>
  <c r="W67" i="11" s="1"/>
  <c r="X67" i="10"/>
  <c r="U67" i="11" s="1"/>
  <c r="W67" i="10"/>
  <c r="T67" i="11" s="1"/>
  <c r="V67" i="10"/>
  <c r="S67" i="11" s="1"/>
  <c r="R67" i="10"/>
  <c r="Q67" i="10"/>
  <c r="O67" i="10"/>
  <c r="O67" i="11" s="1"/>
  <c r="N67" i="10"/>
  <c r="N67" i="11" s="1"/>
  <c r="M67" i="10"/>
  <c r="I67" i="10"/>
  <c r="I67" i="11" s="1"/>
  <c r="H67" i="10"/>
  <c r="H67" i="11" s="1"/>
  <c r="G67" i="10"/>
  <c r="G67" i="11" s="1"/>
  <c r="F67" i="10"/>
  <c r="F67" i="11" s="1"/>
  <c r="E67" i="10"/>
  <c r="E67" i="11" s="1"/>
  <c r="C67" i="10"/>
  <c r="C67" i="11" s="1"/>
  <c r="B67" i="10"/>
  <c r="A67" i="10"/>
  <c r="Y67" i="10" s="1"/>
  <c r="V67" i="11" s="1"/>
  <c r="X66" i="10"/>
  <c r="U66" i="11" s="1"/>
  <c r="V66" i="10"/>
  <c r="S66" i="11" s="1"/>
  <c r="U66" i="10"/>
  <c r="R66" i="11" s="1"/>
  <c r="N66" i="10"/>
  <c r="N66" i="11" s="1"/>
  <c r="M66" i="10"/>
  <c r="L66" i="10"/>
  <c r="L66" i="11" s="1"/>
  <c r="G66" i="10"/>
  <c r="G66" i="11" s="1"/>
  <c r="F66" i="10"/>
  <c r="F66" i="11" s="1"/>
  <c r="E66" i="10"/>
  <c r="E66" i="11" s="1"/>
  <c r="D66" i="10"/>
  <c r="D66" i="11" s="1"/>
  <c r="B66" i="10"/>
  <c r="A66" i="10"/>
  <c r="Z66" i="10" s="1"/>
  <c r="W66" i="11" s="1"/>
  <c r="X65" i="10"/>
  <c r="U65" i="11" s="1"/>
  <c r="W65" i="10"/>
  <c r="T65" i="11" s="1"/>
  <c r="V65" i="10"/>
  <c r="S65" i="11" s="1"/>
  <c r="O65" i="10"/>
  <c r="O65" i="11" s="1"/>
  <c r="N65" i="10"/>
  <c r="N65" i="11" s="1"/>
  <c r="M65" i="10"/>
  <c r="G65" i="10"/>
  <c r="G65" i="11" s="1"/>
  <c r="F65" i="10"/>
  <c r="F65" i="11" s="1"/>
  <c r="E65" i="10"/>
  <c r="E65" i="11" s="1"/>
  <c r="D65" i="10"/>
  <c r="D65" i="11" s="1"/>
  <c r="B65" i="10"/>
  <c r="A65" i="10"/>
  <c r="AA65" i="10" s="1"/>
  <c r="X65" i="11" s="1"/>
  <c r="Y64" i="10"/>
  <c r="V64" i="11" s="1"/>
  <c r="X64" i="10"/>
  <c r="U64" i="11" s="1"/>
  <c r="W64" i="10"/>
  <c r="T64" i="11" s="1"/>
  <c r="P64" i="10"/>
  <c r="P64" i="11" s="1"/>
  <c r="O64" i="10"/>
  <c r="O64" i="11" s="1"/>
  <c r="N64" i="10"/>
  <c r="N64" i="11" s="1"/>
  <c r="G64" i="10"/>
  <c r="G64" i="11" s="1"/>
  <c r="F64" i="10"/>
  <c r="F64" i="11" s="1"/>
  <c r="D64" i="10"/>
  <c r="D64" i="11" s="1"/>
  <c r="B64" i="10"/>
  <c r="A64" i="10"/>
  <c r="AA64" i="10" s="1"/>
  <c r="X64" i="11" s="1"/>
  <c r="Y63" i="10"/>
  <c r="V63" i="11" s="1"/>
  <c r="W63" i="10"/>
  <c r="T63" i="11" s="1"/>
  <c r="V63" i="10"/>
  <c r="S63" i="11" s="1"/>
  <c r="O63" i="10"/>
  <c r="O63" i="11" s="1"/>
  <c r="N63" i="10"/>
  <c r="N63" i="11" s="1"/>
  <c r="M63" i="10"/>
  <c r="G63" i="10"/>
  <c r="G63" i="11" s="1"/>
  <c r="F63" i="10"/>
  <c r="F63" i="11" s="1"/>
  <c r="E63" i="10"/>
  <c r="E63" i="11" s="1"/>
  <c r="D63" i="10"/>
  <c r="D63" i="11" s="1"/>
  <c r="B63" i="10"/>
  <c r="A63" i="10"/>
  <c r="AA63" i="10" s="1"/>
  <c r="X63" i="11" s="1"/>
  <c r="Z62" i="10"/>
  <c r="W62" i="11" s="1"/>
  <c r="X62" i="10"/>
  <c r="U62" i="11" s="1"/>
  <c r="W62" i="10"/>
  <c r="T62" i="11" s="1"/>
  <c r="V62" i="10"/>
  <c r="S62" i="11" s="1"/>
  <c r="R62" i="10"/>
  <c r="Q62" i="10"/>
  <c r="O62" i="10"/>
  <c r="O62" i="11" s="1"/>
  <c r="N62" i="10"/>
  <c r="N62" i="11" s="1"/>
  <c r="M62" i="10"/>
  <c r="I62" i="10"/>
  <c r="I62" i="11" s="1"/>
  <c r="H62" i="10"/>
  <c r="H62" i="11" s="1"/>
  <c r="G62" i="10"/>
  <c r="G62" i="11" s="1"/>
  <c r="F62" i="10"/>
  <c r="F62" i="11" s="1"/>
  <c r="E62" i="10"/>
  <c r="E62" i="11" s="1"/>
  <c r="D62" i="10"/>
  <c r="D62" i="11" s="1"/>
  <c r="B62" i="10"/>
  <c r="A62" i="10"/>
  <c r="Y62" i="10" s="1"/>
  <c r="V62" i="11" s="1"/>
  <c r="AA61" i="10"/>
  <c r="X61" i="11" s="1"/>
  <c r="W61" i="10"/>
  <c r="T61" i="11" s="1"/>
  <c r="U61" i="10"/>
  <c r="R61" i="11" s="1"/>
  <c r="R61" i="10"/>
  <c r="O61" i="10"/>
  <c r="O61" i="11" s="1"/>
  <c r="M61" i="10"/>
  <c r="H61" i="10"/>
  <c r="H61" i="11" s="1"/>
  <c r="G61" i="10"/>
  <c r="G61" i="11" s="1"/>
  <c r="F61" i="10"/>
  <c r="F61" i="11" s="1"/>
  <c r="D61" i="10"/>
  <c r="D61" i="11" s="1"/>
  <c r="B61" i="10"/>
  <c r="A61" i="10"/>
  <c r="X61" i="10" s="1"/>
  <c r="U61" i="11" s="1"/>
  <c r="AA60" i="10"/>
  <c r="X60" i="11" s="1"/>
  <c r="Z60" i="10"/>
  <c r="W60" i="11" s="1"/>
  <c r="X60" i="10"/>
  <c r="U60" i="11" s="1"/>
  <c r="W60" i="10"/>
  <c r="T60" i="11" s="1"/>
  <c r="V60" i="10"/>
  <c r="S60" i="11" s="1"/>
  <c r="U60" i="10"/>
  <c r="R60" i="11" s="1"/>
  <c r="T60" i="10"/>
  <c r="Q60" i="11" s="1"/>
  <c r="S60" i="10"/>
  <c r="R60" i="10"/>
  <c r="P60" i="10"/>
  <c r="P60" i="11" s="1"/>
  <c r="O60" i="10"/>
  <c r="O60" i="11" s="1"/>
  <c r="N60" i="10"/>
  <c r="N60" i="11" s="1"/>
  <c r="M60" i="10"/>
  <c r="L60" i="10"/>
  <c r="L60" i="11" s="1"/>
  <c r="K60" i="10"/>
  <c r="K60" i="11" s="1"/>
  <c r="J60" i="10"/>
  <c r="J60" i="11" s="1"/>
  <c r="H60" i="10"/>
  <c r="H60" i="11" s="1"/>
  <c r="G60" i="10"/>
  <c r="G60" i="11" s="1"/>
  <c r="F60" i="10"/>
  <c r="F60" i="11" s="1"/>
  <c r="E60" i="10"/>
  <c r="E60" i="11" s="1"/>
  <c r="D60" i="10"/>
  <c r="D60" i="11" s="1"/>
  <c r="C60" i="10"/>
  <c r="C60" i="11" s="1"/>
  <c r="B60" i="10"/>
  <c r="A60" i="10"/>
  <c r="Y60" i="10" s="1"/>
  <c r="V60" i="11" s="1"/>
  <c r="Y59" i="10"/>
  <c r="V59" i="11" s="1"/>
  <c r="X59" i="10"/>
  <c r="U59" i="11" s="1"/>
  <c r="W59" i="10"/>
  <c r="T59" i="11" s="1"/>
  <c r="R59" i="10"/>
  <c r="P59" i="10"/>
  <c r="P59" i="11" s="1"/>
  <c r="J59" i="10"/>
  <c r="J59" i="11" s="1"/>
  <c r="I59" i="10"/>
  <c r="I59" i="11" s="1"/>
  <c r="G59" i="10"/>
  <c r="G59" i="11" s="1"/>
  <c r="F59" i="10"/>
  <c r="F59" i="11" s="1"/>
  <c r="E59" i="10"/>
  <c r="E59" i="11" s="1"/>
  <c r="B59" i="10"/>
  <c r="A59" i="10"/>
  <c r="AA59" i="10" s="1"/>
  <c r="X59" i="11" s="1"/>
  <c r="Y58" i="10"/>
  <c r="V58" i="11" s="1"/>
  <c r="X58" i="10"/>
  <c r="U58" i="11" s="1"/>
  <c r="V58" i="10"/>
  <c r="S58" i="11" s="1"/>
  <c r="R58" i="10"/>
  <c r="P58" i="10"/>
  <c r="P58" i="11" s="1"/>
  <c r="J58" i="10"/>
  <c r="J58" i="11" s="1"/>
  <c r="I58" i="10"/>
  <c r="I58" i="11" s="1"/>
  <c r="G58" i="10"/>
  <c r="G58" i="11" s="1"/>
  <c r="F58" i="10"/>
  <c r="F58" i="11" s="1"/>
  <c r="E58" i="10"/>
  <c r="E58" i="11" s="1"/>
  <c r="B58" i="10"/>
  <c r="A58" i="10"/>
  <c r="AA58" i="10" s="1"/>
  <c r="X58" i="11" s="1"/>
  <c r="P57" i="10"/>
  <c r="P57" i="11" s="1"/>
  <c r="O57" i="10"/>
  <c r="O57" i="11" s="1"/>
  <c r="G57" i="10"/>
  <c r="G57" i="11" s="1"/>
  <c r="F57" i="10"/>
  <c r="F57" i="11" s="1"/>
  <c r="B57" i="10"/>
  <c r="A57" i="10"/>
  <c r="O56" i="10"/>
  <c r="O56" i="11" s="1"/>
  <c r="G56" i="10"/>
  <c r="G56" i="11" s="1"/>
  <c r="F56" i="10"/>
  <c r="F56" i="11" s="1"/>
  <c r="B56" i="10"/>
  <c r="A56" i="10"/>
  <c r="P56" i="10" s="1"/>
  <c r="P56" i="11" s="1"/>
  <c r="Z55" i="10"/>
  <c r="W55" i="11" s="1"/>
  <c r="Y55" i="10"/>
  <c r="V55" i="11" s="1"/>
  <c r="T55" i="10"/>
  <c r="Q55" i="11" s="1"/>
  <c r="S55" i="10"/>
  <c r="Q55" i="10"/>
  <c r="N55" i="10"/>
  <c r="N55" i="11" s="1"/>
  <c r="K55" i="10"/>
  <c r="K55" i="11" s="1"/>
  <c r="J55" i="10"/>
  <c r="J55" i="11" s="1"/>
  <c r="G55" i="10"/>
  <c r="G55" i="11" s="1"/>
  <c r="F55" i="10"/>
  <c r="F55" i="11" s="1"/>
  <c r="E55" i="10"/>
  <c r="E55" i="11" s="1"/>
  <c r="B55" i="10"/>
  <c r="A55" i="10"/>
  <c r="Y54" i="10"/>
  <c r="V54" i="11" s="1"/>
  <c r="X54" i="10"/>
  <c r="U54" i="11" s="1"/>
  <c r="J54" i="10"/>
  <c r="J54" i="11" s="1"/>
  <c r="I54" i="10"/>
  <c r="I54" i="11" s="1"/>
  <c r="G54" i="10"/>
  <c r="G54" i="11" s="1"/>
  <c r="F54" i="10"/>
  <c r="F54" i="11" s="1"/>
  <c r="B54" i="10"/>
  <c r="A54" i="10"/>
  <c r="N54" i="10" s="1"/>
  <c r="N54" i="11" s="1"/>
  <c r="Y53" i="10"/>
  <c r="V53" i="11" s="1"/>
  <c r="X53" i="10"/>
  <c r="U53" i="11" s="1"/>
  <c r="J53" i="10"/>
  <c r="J53" i="11" s="1"/>
  <c r="I53" i="10"/>
  <c r="I53" i="11" s="1"/>
  <c r="G53" i="10"/>
  <c r="G53" i="11" s="1"/>
  <c r="F53" i="10"/>
  <c r="F53" i="11" s="1"/>
  <c r="B53" i="10"/>
  <c r="A53" i="10"/>
  <c r="AA53" i="10" s="1"/>
  <c r="X53" i="11" s="1"/>
  <c r="AA52" i="10"/>
  <c r="X52" i="11" s="1"/>
  <c r="Z52" i="10"/>
  <c r="W52" i="11" s="1"/>
  <c r="X52" i="10"/>
  <c r="U52" i="11" s="1"/>
  <c r="W52" i="10"/>
  <c r="T52" i="11" s="1"/>
  <c r="V52" i="10"/>
  <c r="S52" i="11" s="1"/>
  <c r="U52" i="10"/>
  <c r="R52" i="11" s="1"/>
  <c r="T52" i="10"/>
  <c r="Q52" i="11" s="1"/>
  <c r="S52" i="10"/>
  <c r="R52" i="10"/>
  <c r="P52" i="10"/>
  <c r="P52" i="11" s="1"/>
  <c r="O52" i="10"/>
  <c r="O52" i="11" s="1"/>
  <c r="N52" i="10"/>
  <c r="N52" i="11" s="1"/>
  <c r="M52" i="10"/>
  <c r="L52" i="10"/>
  <c r="L52" i="11" s="1"/>
  <c r="K52" i="10"/>
  <c r="K52" i="11" s="1"/>
  <c r="J52" i="10"/>
  <c r="J52" i="11" s="1"/>
  <c r="H52" i="10"/>
  <c r="H52" i="11" s="1"/>
  <c r="G52" i="10"/>
  <c r="G52" i="11" s="1"/>
  <c r="F52" i="10"/>
  <c r="F52" i="11" s="1"/>
  <c r="E52" i="10"/>
  <c r="E52" i="11" s="1"/>
  <c r="D52" i="10"/>
  <c r="D52" i="11" s="1"/>
  <c r="C52" i="10"/>
  <c r="C52" i="11" s="1"/>
  <c r="B52" i="10"/>
  <c r="A52" i="10"/>
  <c r="Y52" i="10" s="1"/>
  <c r="V52" i="11" s="1"/>
  <c r="Y51" i="10"/>
  <c r="V51" i="11" s="1"/>
  <c r="X51" i="10"/>
  <c r="U51" i="11" s="1"/>
  <c r="O51" i="10"/>
  <c r="O51" i="11" s="1"/>
  <c r="J51" i="10"/>
  <c r="J51" i="11" s="1"/>
  <c r="H51" i="10"/>
  <c r="H51" i="11" s="1"/>
  <c r="G51" i="10"/>
  <c r="G51" i="11" s="1"/>
  <c r="F51" i="10"/>
  <c r="F51" i="11" s="1"/>
  <c r="B51" i="10"/>
  <c r="A51" i="10"/>
  <c r="Z51" i="10" s="1"/>
  <c r="W51" i="11" s="1"/>
  <c r="Z50" i="10"/>
  <c r="W50" i="11" s="1"/>
  <c r="Y50" i="10"/>
  <c r="V50" i="11" s="1"/>
  <c r="X50" i="10"/>
  <c r="U50" i="11" s="1"/>
  <c r="V50" i="10"/>
  <c r="S50" i="11" s="1"/>
  <c r="U50" i="10"/>
  <c r="R50" i="11" s="1"/>
  <c r="T50" i="10"/>
  <c r="Q50" i="11" s="1"/>
  <c r="S50" i="10"/>
  <c r="Q50" i="10"/>
  <c r="P50" i="10"/>
  <c r="P50" i="11" s="1"/>
  <c r="N50" i="10"/>
  <c r="N50" i="11" s="1"/>
  <c r="M50" i="10"/>
  <c r="L50" i="10"/>
  <c r="L50" i="11" s="1"/>
  <c r="K50" i="10"/>
  <c r="K50" i="11" s="1"/>
  <c r="J50" i="10"/>
  <c r="J50" i="11" s="1"/>
  <c r="H50" i="10"/>
  <c r="H50" i="11" s="1"/>
  <c r="G50" i="10"/>
  <c r="G50" i="11" s="1"/>
  <c r="F50" i="10"/>
  <c r="F50" i="11" s="1"/>
  <c r="E50" i="10"/>
  <c r="E50" i="11" s="1"/>
  <c r="D50" i="10"/>
  <c r="D50" i="11" s="1"/>
  <c r="C50" i="10"/>
  <c r="C50" i="11" s="1"/>
  <c r="B50" i="10"/>
  <c r="A50" i="10"/>
  <c r="AA49" i="10"/>
  <c r="X49" i="11" s="1"/>
  <c r="Y49" i="10"/>
  <c r="V49" i="11" s="1"/>
  <c r="X49" i="10"/>
  <c r="U49" i="11" s="1"/>
  <c r="W49" i="10"/>
  <c r="T49" i="11" s="1"/>
  <c r="V49" i="10"/>
  <c r="S49" i="11" s="1"/>
  <c r="U49" i="10"/>
  <c r="R49" i="11" s="1"/>
  <c r="T49" i="10"/>
  <c r="Q49" i="11" s="1"/>
  <c r="Q49" i="10"/>
  <c r="P49" i="10"/>
  <c r="P49" i="11" s="1"/>
  <c r="O49" i="10"/>
  <c r="O49" i="11" s="1"/>
  <c r="N49" i="10"/>
  <c r="N49" i="11" s="1"/>
  <c r="M49" i="10"/>
  <c r="L49" i="10"/>
  <c r="L49" i="11" s="1"/>
  <c r="K49" i="10"/>
  <c r="K49" i="11" s="1"/>
  <c r="H49" i="10"/>
  <c r="H49" i="11" s="1"/>
  <c r="G49" i="10"/>
  <c r="G49" i="11" s="1"/>
  <c r="F49" i="10"/>
  <c r="F49" i="11" s="1"/>
  <c r="E49" i="10"/>
  <c r="E49" i="11" s="1"/>
  <c r="D49" i="10"/>
  <c r="D49" i="11" s="1"/>
  <c r="C49" i="10"/>
  <c r="C49" i="11" s="1"/>
  <c r="B49" i="10"/>
  <c r="A49" i="10"/>
  <c r="AA48" i="10"/>
  <c r="X48" i="11" s="1"/>
  <c r="Z48" i="10"/>
  <c r="W48" i="11" s="1"/>
  <c r="Y48" i="10"/>
  <c r="V48" i="11" s="1"/>
  <c r="X48" i="10"/>
  <c r="U48" i="11" s="1"/>
  <c r="W48" i="10"/>
  <c r="T48" i="11" s="1"/>
  <c r="V48" i="10"/>
  <c r="S48" i="11" s="1"/>
  <c r="T48" i="10"/>
  <c r="Q48" i="11" s="1"/>
  <c r="R48" i="10"/>
  <c r="Q48" i="10"/>
  <c r="P48" i="10"/>
  <c r="P48" i="11" s="1"/>
  <c r="O48" i="10"/>
  <c r="O48" i="11" s="1"/>
  <c r="N48" i="10"/>
  <c r="N48" i="11" s="1"/>
  <c r="L48" i="10"/>
  <c r="L48" i="11" s="1"/>
  <c r="K48" i="10"/>
  <c r="K48" i="11" s="1"/>
  <c r="I48" i="10"/>
  <c r="I48" i="11" s="1"/>
  <c r="H48" i="10"/>
  <c r="H48" i="11" s="1"/>
  <c r="G48" i="10"/>
  <c r="G48" i="11" s="1"/>
  <c r="F48" i="10"/>
  <c r="F48" i="11" s="1"/>
  <c r="D48" i="10"/>
  <c r="D48" i="11" s="1"/>
  <c r="C48" i="10"/>
  <c r="C48" i="11" s="1"/>
  <c r="B48" i="10"/>
  <c r="A48" i="10"/>
  <c r="AA47" i="10"/>
  <c r="X47" i="11" s="1"/>
  <c r="Z47" i="10"/>
  <c r="W47" i="11" s="1"/>
  <c r="Y47" i="10"/>
  <c r="V47" i="11" s="1"/>
  <c r="W47" i="10"/>
  <c r="T47" i="11" s="1"/>
  <c r="V47" i="10"/>
  <c r="S47" i="11" s="1"/>
  <c r="U47" i="10"/>
  <c r="R47" i="11" s="1"/>
  <c r="T47" i="10"/>
  <c r="Q47" i="11" s="1"/>
  <c r="R47" i="10"/>
  <c r="Q47" i="10"/>
  <c r="O47" i="10"/>
  <c r="O47" i="11" s="1"/>
  <c r="N47" i="10"/>
  <c r="N47" i="11" s="1"/>
  <c r="M47" i="10"/>
  <c r="L47" i="10"/>
  <c r="L47" i="11" s="1"/>
  <c r="K47" i="10"/>
  <c r="K47" i="11" s="1"/>
  <c r="I47" i="10"/>
  <c r="I47" i="11" s="1"/>
  <c r="G47" i="10"/>
  <c r="G47" i="11" s="1"/>
  <c r="F47" i="10"/>
  <c r="F47" i="11" s="1"/>
  <c r="E47" i="10"/>
  <c r="E47" i="11" s="1"/>
  <c r="D47" i="10"/>
  <c r="D47" i="11" s="1"/>
  <c r="C47" i="10"/>
  <c r="C47" i="11" s="1"/>
  <c r="B47" i="10"/>
  <c r="A47" i="10"/>
  <c r="Z46" i="10"/>
  <c r="W46" i="11" s="1"/>
  <c r="X46" i="10"/>
  <c r="U46" i="11" s="1"/>
  <c r="W46" i="10"/>
  <c r="T46" i="11" s="1"/>
  <c r="T46" i="10"/>
  <c r="Q46" i="11" s="1"/>
  <c r="Q46" i="10"/>
  <c r="P46" i="10"/>
  <c r="P46" i="11" s="1"/>
  <c r="N46" i="10"/>
  <c r="N46" i="11" s="1"/>
  <c r="M46" i="10"/>
  <c r="H46" i="10"/>
  <c r="H46" i="11" s="1"/>
  <c r="G46" i="10"/>
  <c r="G46" i="11" s="1"/>
  <c r="F46" i="10"/>
  <c r="F46" i="11" s="1"/>
  <c r="D46" i="10"/>
  <c r="D46" i="11" s="1"/>
  <c r="B46" i="10"/>
  <c r="A46" i="10"/>
  <c r="U46" i="10" s="1"/>
  <c r="R46" i="11" s="1"/>
  <c r="Z45" i="10"/>
  <c r="W45" i="11" s="1"/>
  <c r="Y45" i="10"/>
  <c r="V45" i="11" s="1"/>
  <c r="X45" i="10"/>
  <c r="U45" i="11" s="1"/>
  <c r="W45" i="10"/>
  <c r="T45" i="11" s="1"/>
  <c r="U45" i="10"/>
  <c r="R45" i="11" s="1"/>
  <c r="T45" i="10"/>
  <c r="Q45" i="11" s="1"/>
  <c r="S45" i="10"/>
  <c r="Q45" i="10"/>
  <c r="P45" i="10"/>
  <c r="P45" i="11" s="1"/>
  <c r="O45" i="10"/>
  <c r="O45" i="11" s="1"/>
  <c r="M45" i="10"/>
  <c r="L45" i="10"/>
  <c r="L45" i="11" s="1"/>
  <c r="K45" i="10"/>
  <c r="K45" i="11" s="1"/>
  <c r="J45" i="10"/>
  <c r="J45" i="11" s="1"/>
  <c r="H45" i="10"/>
  <c r="H45" i="11" s="1"/>
  <c r="G45" i="10"/>
  <c r="G45" i="11" s="1"/>
  <c r="F45" i="10"/>
  <c r="F45" i="11" s="1"/>
  <c r="E45" i="10"/>
  <c r="E45" i="11" s="1"/>
  <c r="D45" i="10"/>
  <c r="D45" i="11" s="1"/>
  <c r="C45" i="10"/>
  <c r="C45" i="11" s="1"/>
  <c r="B45" i="10"/>
  <c r="A45" i="10"/>
  <c r="AA44" i="10"/>
  <c r="X44" i="11" s="1"/>
  <c r="Z44" i="10"/>
  <c r="W44" i="11" s="1"/>
  <c r="X44" i="10"/>
  <c r="U44" i="11" s="1"/>
  <c r="W44" i="10"/>
  <c r="T44" i="11" s="1"/>
  <c r="V44" i="10"/>
  <c r="S44" i="11" s="1"/>
  <c r="U44" i="10"/>
  <c r="R44" i="11" s="1"/>
  <c r="T44" i="10"/>
  <c r="Q44" i="11" s="1"/>
  <c r="S44" i="10"/>
  <c r="R44" i="10"/>
  <c r="P44" i="10"/>
  <c r="P44" i="11" s="1"/>
  <c r="O44" i="10"/>
  <c r="O44" i="11" s="1"/>
  <c r="N44" i="10"/>
  <c r="N44" i="11" s="1"/>
  <c r="M44" i="10"/>
  <c r="L44" i="10"/>
  <c r="L44" i="11" s="1"/>
  <c r="K44" i="10"/>
  <c r="K44" i="11" s="1"/>
  <c r="J44" i="10"/>
  <c r="J44" i="11" s="1"/>
  <c r="H44" i="10"/>
  <c r="H44" i="11" s="1"/>
  <c r="G44" i="10"/>
  <c r="G44" i="11" s="1"/>
  <c r="F44" i="10"/>
  <c r="F44" i="11" s="1"/>
  <c r="E44" i="10"/>
  <c r="E44" i="11" s="1"/>
  <c r="D44" i="10"/>
  <c r="D44" i="11" s="1"/>
  <c r="C44" i="10"/>
  <c r="C44" i="11" s="1"/>
  <c r="B44" i="10"/>
  <c r="A44" i="10"/>
  <c r="Y44" i="10" s="1"/>
  <c r="V44" i="11" s="1"/>
  <c r="AA43" i="10"/>
  <c r="X43" i="11" s="1"/>
  <c r="Z43" i="10"/>
  <c r="W43" i="11" s="1"/>
  <c r="Y43" i="10"/>
  <c r="V43" i="11" s="1"/>
  <c r="X43" i="10"/>
  <c r="U43" i="11" s="1"/>
  <c r="W43" i="10"/>
  <c r="T43" i="11" s="1"/>
  <c r="V43" i="10"/>
  <c r="S43" i="11" s="1"/>
  <c r="U43" i="10"/>
  <c r="R43" i="11" s="1"/>
  <c r="R43" i="10"/>
  <c r="Q43" i="10"/>
  <c r="P43" i="10"/>
  <c r="P43" i="11" s="1"/>
  <c r="O43" i="10"/>
  <c r="O43" i="11" s="1"/>
  <c r="N43" i="10"/>
  <c r="N43" i="11" s="1"/>
  <c r="M43" i="10"/>
  <c r="K43" i="10"/>
  <c r="K43" i="11" s="1"/>
  <c r="I43" i="10"/>
  <c r="I43" i="11" s="1"/>
  <c r="H43" i="10"/>
  <c r="H43" i="11" s="1"/>
  <c r="G43" i="10"/>
  <c r="G43" i="11" s="1"/>
  <c r="F43" i="10"/>
  <c r="F43" i="11" s="1"/>
  <c r="E43" i="10"/>
  <c r="E43" i="11" s="1"/>
  <c r="C43" i="10"/>
  <c r="C43" i="11" s="1"/>
  <c r="B43" i="10"/>
  <c r="A43" i="10"/>
  <c r="Z42" i="10"/>
  <c r="W42" i="11" s="1"/>
  <c r="P42" i="10"/>
  <c r="P42" i="11" s="1"/>
  <c r="I42" i="10"/>
  <c r="I42" i="11" s="1"/>
  <c r="G42" i="10"/>
  <c r="G42" i="11" s="1"/>
  <c r="F42" i="10"/>
  <c r="F42" i="11" s="1"/>
  <c r="B42" i="10"/>
  <c r="A42" i="10"/>
  <c r="K42" i="10" s="1"/>
  <c r="K42" i="11" s="1"/>
  <c r="AA41" i="10"/>
  <c r="X41" i="11" s="1"/>
  <c r="Y41" i="10"/>
  <c r="V41" i="11" s="1"/>
  <c r="X41" i="10"/>
  <c r="U41" i="11" s="1"/>
  <c r="W41" i="10"/>
  <c r="T41" i="11" s="1"/>
  <c r="V41" i="10"/>
  <c r="S41" i="11" s="1"/>
  <c r="S41" i="10"/>
  <c r="Q41" i="10"/>
  <c r="P41" i="10"/>
  <c r="P41" i="11" s="1"/>
  <c r="O41" i="10"/>
  <c r="O41" i="11" s="1"/>
  <c r="N41" i="10"/>
  <c r="N41" i="11" s="1"/>
  <c r="M41" i="10"/>
  <c r="L41" i="10"/>
  <c r="L41" i="11" s="1"/>
  <c r="H41" i="10"/>
  <c r="H41" i="11" s="1"/>
  <c r="G41" i="10"/>
  <c r="G41" i="11" s="1"/>
  <c r="F41" i="10"/>
  <c r="F41" i="11" s="1"/>
  <c r="E41" i="10"/>
  <c r="E41" i="11" s="1"/>
  <c r="D41" i="10"/>
  <c r="D41" i="11" s="1"/>
  <c r="C41" i="10"/>
  <c r="C41" i="11" s="1"/>
  <c r="B41" i="10"/>
  <c r="A41" i="10"/>
  <c r="Y40" i="10"/>
  <c r="V40" i="11" s="1"/>
  <c r="W40" i="10"/>
  <c r="T40" i="11" s="1"/>
  <c r="Q40" i="10"/>
  <c r="G40" i="10"/>
  <c r="G40" i="11" s="1"/>
  <c r="F40" i="10"/>
  <c r="F40" i="11" s="1"/>
  <c r="B40" i="10"/>
  <c r="A40" i="10"/>
  <c r="O40" i="10" s="1"/>
  <c r="O40" i="11" s="1"/>
  <c r="AA39" i="10"/>
  <c r="X39" i="11" s="1"/>
  <c r="Y39" i="10"/>
  <c r="V39" i="11" s="1"/>
  <c r="W39" i="10"/>
  <c r="T39" i="11" s="1"/>
  <c r="V39" i="10"/>
  <c r="S39" i="11" s="1"/>
  <c r="S39" i="10"/>
  <c r="R39" i="10"/>
  <c r="Q39" i="10"/>
  <c r="N39" i="10"/>
  <c r="N39" i="11" s="1"/>
  <c r="M39" i="10"/>
  <c r="L39" i="10"/>
  <c r="L39" i="11" s="1"/>
  <c r="I39" i="10"/>
  <c r="I39" i="11" s="1"/>
  <c r="G39" i="10"/>
  <c r="G39" i="11" s="1"/>
  <c r="F39" i="10"/>
  <c r="F39" i="11" s="1"/>
  <c r="D39" i="10"/>
  <c r="D39" i="11" s="1"/>
  <c r="C39" i="10"/>
  <c r="C39" i="11" s="1"/>
  <c r="B39" i="10"/>
  <c r="A39" i="10"/>
  <c r="Z38" i="10"/>
  <c r="W38" i="11" s="1"/>
  <c r="Y38" i="10"/>
  <c r="V38" i="11" s="1"/>
  <c r="X38" i="10"/>
  <c r="U38" i="11" s="1"/>
  <c r="W38" i="10"/>
  <c r="T38" i="11" s="1"/>
  <c r="V38" i="10"/>
  <c r="S38" i="11" s="1"/>
  <c r="U38" i="10"/>
  <c r="R38" i="11" s="1"/>
  <c r="R38" i="10"/>
  <c r="Q38" i="10"/>
  <c r="P38" i="10"/>
  <c r="P38" i="11" s="1"/>
  <c r="O38" i="10"/>
  <c r="O38" i="11" s="1"/>
  <c r="N38" i="10"/>
  <c r="N38" i="11" s="1"/>
  <c r="M38" i="10"/>
  <c r="L38" i="10"/>
  <c r="L38" i="11" s="1"/>
  <c r="I38" i="10"/>
  <c r="I38" i="11" s="1"/>
  <c r="H38" i="10"/>
  <c r="H38" i="11" s="1"/>
  <c r="G38" i="10"/>
  <c r="G38" i="11" s="1"/>
  <c r="F38" i="10"/>
  <c r="F38" i="11" s="1"/>
  <c r="E38" i="10"/>
  <c r="E38" i="11" s="1"/>
  <c r="D38" i="10"/>
  <c r="D38" i="11" s="1"/>
  <c r="B38" i="10"/>
  <c r="A38" i="10"/>
  <c r="AA37" i="10"/>
  <c r="X37" i="11" s="1"/>
  <c r="Z37" i="10"/>
  <c r="W37" i="11" s="1"/>
  <c r="Y37" i="10"/>
  <c r="V37" i="11" s="1"/>
  <c r="X37" i="10"/>
  <c r="U37" i="11" s="1"/>
  <c r="W37" i="10"/>
  <c r="T37" i="11" s="1"/>
  <c r="U37" i="10"/>
  <c r="R37" i="11" s="1"/>
  <c r="R37" i="10"/>
  <c r="Q37" i="10"/>
  <c r="P37" i="10"/>
  <c r="P37" i="11" s="1"/>
  <c r="O37" i="10"/>
  <c r="O37" i="11" s="1"/>
  <c r="M37" i="10"/>
  <c r="L37" i="10"/>
  <c r="L37" i="11" s="1"/>
  <c r="K37" i="10"/>
  <c r="K37" i="11" s="1"/>
  <c r="H37" i="10"/>
  <c r="H37" i="11" s="1"/>
  <c r="G37" i="10"/>
  <c r="G37" i="11" s="1"/>
  <c r="F37" i="10"/>
  <c r="F37" i="11" s="1"/>
  <c r="E37" i="10"/>
  <c r="E37" i="11" s="1"/>
  <c r="D37" i="10"/>
  <c r="D37" i="11" s="1"/>
  <c r="C37" i="10"/>
  <c r="C37" i="11" s="1"/>
  <c r="B37" i="10"/>
  <c r="A37" i="10"/>
  <c r="AA36" i="10"/>
  <c r="X36" i="11" s="1"/>
  <c r="Z36" i="10"/>
  <c r="W36" i="11" s="1"/>
  <c r="X36" i="10"/>
  <c r="U36" i="11" s="1"/>
  <c r="W36" i="10"/>
  <c r="T36" i="11" s="1"/>
  <c r="V36" i="10"/>
  <c r="S36" i="11" s="1"/>
  <c r="U36" i="10"/>
  <c r="R36" i="11" s="1"/>
  <c r="T36" i="10"/>
  <c r="Q36" i="11" s="1"/>
  <c r="S36" i="10"/>
  <c r="R36" i="10"/>
  <c r="P36" i="10"/>
  <c r="P36" i="11" s="1"/>
  <c r="O36" i="10"/>
  <c r="O36" i="11" s="1"/>
  <c r="N36" i="10"/>
  <c r="N36" i="11" s="1"/>
  <c r="M36" i="10"/>
  <c r="L36" i="10"/>
  <c r="L36" i="11" s="1"/>
  <c r="K36" i="10"/>
  <c r="K36" i="11" s="1"/>
  <c r="J36" i="10"/>
  <c r="J36" i="11" s="1"/>
  <c r="H36" i="10"/>
  <c r="H36" i="11" s="1"/>
  <c r="G36" i="10"/>
  <c r="G36" i="11" s="1"/>
  <c r="F36" i="10"/>
  <c r="F36" i="11" s="1"/>
  <c r="E36" i="10"/>
  <c r="E36" i="11" s="1"/>
  <c r="D36" i="10"/>
  <c r="D36" i="11" s="1"/>
  <c r="C36" i="10"/>
  <c r="C36" i="11" s="1"/>
  <c r="B36" i="10"/>
  <c r="A36" i="10"/>
  <c r="Y36" i="10" s="1"/>
  <c r="V36" i="11" s="1"/>
  <c r="AA35" i="10"/>
  <c r="X35" i="11" s="1"/>
  <c r="Z35" i="10"/>
  <c r="W35" i="11" s="1"/>
  <c r="Y35" i="10"/>
  <c r="V35" i="11" s="1"/>
  <c r="W35" i="10"/>
  <c r="T35" i="11" s="1"/>
  <c r="V35" i="10"/>
  <c r="S35" i="11" s="1"/>
  <c r="M35" i="10"/>
  <c r="J35" i="10"/>
  <c r="J35" i="11" s="1"/>
  <c r="G35" i="10"/>
  <c r="G35" i="11" s="1"/>
  <c r="F35" i="10"/>
  <c r="F35" i="11" s="1"/>
  <c r="E35" i="10"/>
  <c r="E35" i="11" s="1"/>
  <c r="B35" i="10"/>
  <c r="A35" i="10"/>
  <c r="O35" i="10" s="1"/>
  <c r="O35" i="11" s="1"/>
  <c r="AA34" i="10"/>
  <c r="Y34" i="10"/>
  <c r="X34" i="10"/>
  <c r="V34" i="10"/>
  <c r="S34" i="10"/>
  <c r="R34" i="10"/>
  <c r="Q34" i="10"/>
  <c r="N34" i="10"/>
  <c r="M34" i="10"/>
  <c r="L34" i="10"/>
  <c r="I34" i="10"/>
  <c r="H34" i="10"/>
  <c r="G34" i="10"/>
  <c r="G34" i="11" s="1"/>
  <c r="F34" i="10"/>
  <c r="E34" i="10"/>
  <c r="D34" i="10"/>
  <c r="B34" i="10"/>
  <c r="A34" i="10"/>
  <c r="Y32" i="10"/>
  <c r="V32" i="11" s="1"/>
  <c r="X32" i="10"/>
  <c r="U32" i="11" s="1"/>
  <c r="V32" i="10"/>
  <c r="S32" i="11" s="1"/>
  <c r="U32" i="10"/>
  <c r="R32" i="11" s="1"/>
  <c r="R32" i="10"/>
  <c r="Q32" i="10"/>
  <c r="P32" i="10"/>
  <c r="P32" i="11" s="1"/>
  <c r="M32" i="10"/>
  <c r="J32" i="10"/>
  <c r="J32" i="11" s="1"/>
  <c r="I32" i="10"/>
  <c r="I32" i="11" s="1"/>
  <c r="H32" i="10"/>
  <c r="H32" i="11" s="1"/>
  <c r="F32" i="10"/>
  <c r="F32" i="11" s="1"/>
  <c r="E32" i="10"/>
  <c r="E32" i="11" s="1"/>
  <c r="B32" i="10"/>
  <c r="A32" i="10"/>
  <c r="X31" i="10"/>
  <c r="U31" i="11" s="1"/>
  <c r="U31" i="10"/>
  <c r="R31" i="11" s="1"/>
  <c r="T31" i="10"/>
  <c r="Q31" i="11" s="1"/>
  <c r="S31" i="10"/>
  <c r="Q31" i="10"/>
  <c r="K31" i="10"/>
  <c r="K31" i="11" s="1"/>
  <c r="I31" i="10"/>
  <c r="I31" i="11" s="1"/>
  <c r="H31" i="10"/>
  <c r="H31" i="11" s="1"/>
  <c r="E31" i="10"/>
  <c r="E31" i="11" s="1"/>
  <c r="D31" i="10"/>
  <c r="D31" i="11" s="1"/>
  <c r="A31" i="10"/>
  <c r="Y31" i="10" s="1"/>
  <c r="V31" i="11" s="1"/>
  <c r="AA30" i="10"/>
  <c r="X30" i="11" s="1"/>
  <c r="Z30" i="10"/>
  <c r="W30" i="11" s="1"/>
  <c r="X30" i="10"/>
  <c r="U30" i="11" s="1"/>
  <c r="W30" i="10"/>
  <c r="T30" i="11" s="1"/>
  <c r="V30" i="10"/>
  <c r="S30" i="11" s="1"/>
  <c r="U30" i="10"/>
  <c r="R30" i="11" s="1"/>
  <c r="T30" i="10"/>
  <c r="Q30" i="11" s="1"/>
  <c r="S30" i="10"/>
  <c r="R30" i="10"/>
  <c r="P30" i="10"/>
  <c r="P30" i="11" s="1"/>
  <c r="O30" i="10"/>
  <c r="O30" i="11" s="1"/>
  <c r="N30" i="10"/>
  <c r="N30" i="11" s="1"/>
  <c r="M30" i="10"/>
  <c r="L30" i="10"/>
  <c r="L30" i="11" s="1"/>
  <c r="K30" i="10"/>
  <c r="K30" i="11" s="1"/>
  <c r="J30" i="10"/>
  <c r="J30" i="11" s="1"/>
  <c r="H30" i="10"/>
  <c r="H30" i="11" s="1"/>
  <c r="G30" i="10"/>
  <c r="G30" i="11" s="1"/>
  <c r="F30" i="10"/>
  <c r="F30" i="11" s="1"/>
  <c r="E30" i="10"/>
  <c r="E30" i="11" s="1"/>
  <c r="D30" i="10"/>
  <c r="D30" i="11" s="1"/>
  <c r="C30" i="10"/>
  <c r="C30" i="11" s="1"/>
  <c r="B30" i="10"/>
  <c r="A30" i="10"/>
  <c r="Y30" i="10" s="1"/>
  <c r="V30" i="11" s="1"/>
  <c r="Z29" i="10"/>
  <c r="W29" i="11" s="1"/>
  <c r="O29" i="10"/>
  <c r="O29" i="11" s="1"/>
  <c r="E29" i="10"/>
  <c r="E29" i="11" s="1"/>
  <c r="A29" i="10"/>
  <c r="U29" i="10" s="1"/>
  <c r="R29" i="11" s="1"/>
  <c r="Z28" i="10"/>
  <c r="W28" i="11" s="1"/>
  <c r="X28" i="10"/>
  <c r="U28" i="11" s="1"/>
  <c r="U28" i="10"/>
  <c r="R28" i="11" s="1"/>
  <c r="T28" i="10"/>
  <c r="Q28" i="11" s="1"/>
  <c r="R28" i="10"/>
  <c r="Q28" i="10"/>
  <c r="P28" i="10"/>
  <c r="P28" i="11" s="1"/>
  <c r="M28" i="10"/>
  <c r="J28" i="10"/>
  <c r="J28" i="11" s="1"/>
  <c r="I28" i="10"/>
  <c r="I28" i="11" s="1"/>
  <c r="H28" i="10"/>
  <c r="H28" i="11" s="1"/>
  <c r="F28" i="10"/>
  <c r="F28" i="11" s="1"/>
  <c r="E28" i="10"/>
  <c r="E28" i="11" s="1"/>
  <c r="B28" i="10"/>
  <c r="A28" i="10"/>
  <c r="AA27" i="10"/>
  <c r="X27" i="11" s="1"/>
  <c r="P27" i="10"/>
  <c r="P27" i="11" s="1"/>
  <c r="E27" i="10"/>
  <c r="E27" i="11" s="1"/>
  <c r="A27" i="10"/>
  <c r="U27" i="10" s="1"/>
  <c r="R27" i="11" s="1"/>
  <c r="AA26" i="10"/>
  <c r="X26" i="11" s="1"/>
  <c r="Z26" i="10"/>
  <c r="W26" i="11" s="1"/>
  <c r="X26" i="10"/>
  <c r="U26" i="11" s="1"/>
  <c r="W26" i="10"/>
  <c r="T26" i="11" s="1"/>
  <c r="V26" i="10"/>
  <c r="S26" i="11" s="1"/>
  <c r="T26" i="10"/>
  <c r="Q26" i="11" s="1"/>
  <c r="S26" i="10"/>
  <c r="R26" i="10"/>
  <c r="P26" i="10"/>
  <c r="P26" i="11" s="1"/>
  <c r="O26" i="10"/>
  <c r="O26" i="11" s="1"/>
  <c r="N26" i="10"/>
  <c r="N26" i="11" s="1"/>
  <c r="L26" i="10"/>
  <c r="L26" i="11" s="1"/>
  <c r="K26" i="10"/>
  <c r="K26" i="11" s="1"/>
  <c r="J26" i="10"/>
  <c r="J26" i="11" s="1"/>
  <c r="H26" i="10"/>
  <c r="H26" i="11" s="1"/>
  <c r="G26" i="10"/>
  <c r="G26" i="11" s="1"/>
  <c r="F26" i="10"/>
  <c r="F26" i="11" s="1"/>
  <c r="D26" i="10"/>
  <c r="D26" i="11" s="1"/>
  <c r="C26" i="10"/>
  <c r="C26" i="11" s="1"/>
  <c r="B26" i="10"/>
  <c r="A26" i="10"/>
  <c r="U26" i="10" s="1"/>
  <c r="R26" i="11" s="1"/>
  <c r="AA25" i="10"/>
  <c r="X25" i="11" s="1"/>
  <c r="Z25" i="10"/>
  <c r="W25" i="11" s="1"/>
  <c r="Y25" i="10"/>
  <c r="V25" i="11" s="1"/>
  <c r="W25" i="10"/>
  <c r="T25" i="11" s="1"/>
  <c r="U25" i="10"/>
  <c r="R25" i="11" s="1"/>
  <c r="S25" i="10"/>
  <c r="R25" i="10"/>
  <c r="Q25" i="10"/>
  <c r="O25" i="10"/>
  <c r="O25" i="11" s="1"/>
  <c r="N25" i="10"/>
  <c r="N25" i="11" s="1"/>
  <c r="M25" i="10"/>
  <c r="J25" i="10"/>
  <c r="J25" i="11" s="1"/>
  <c r="I25" i="10"/>
  <c r="I25" i="11" s="1"/>
  <c r="G25" i="10"/>
  <c r="G25" i="11" s="1"/>
  <c r="F25" i="10"/>
  <c r="F25" i="11" s="1"/>
  <c r="E25" i="10"/>
  <c r="E25" i="11" s="1"/>
  <c r="C25" i="10"/>
  <c r="C25" i="11" s="1"/>
  <c r="B25" i="10"/>
  <c r="A25" i="10"/>
  <c r="X24" i="10"/>
  <c r="U24" i="11" s="1"/>
  <c r="T24" i="10"/>
  <c r="Q24" i="11" s="1"/>
  <c r="R24" i="10"/>
  <c r="M24" i="10"/>
  <c r="I24" i="10"/>
  <c r="I24" i="11" s="1"/>
  <c r="H24" i="10"/>
  <c r="H24" i="11" s="1"/>
  <c r="B24" i="10"/>
  <c r="A24" i="10"/>
  <c r="U24" i="10" s="1"/>
  <c r="R24" i="11" s="1"/>
  <c r="AA23" i="10"/>
  <c r="X23" i="11" s="1"/>
  <c r="Y23" i="10"/>
  <c r="V23" i="11" s="1"/>
  <c r="X23" i="10"/>
  <c r="U23" i="11" s="1"/>
  <c r="U23" i="10"/>
  <c r="R23" i="11" s="1"/>
  <c r="T23" i="10"/>
  <c r="Q23" i="11" s="1"/>
  <c r="S23" i="10"/>
  <c r="Q23" i="10"/>
  <c r="P23" i="10"/>
  <c r="P23" i="11" s="1"/>
  <c r="O23" i="10"/>
  <c r="O23" i="11" s="1"/>
  <c r="M23" i="10"/>
  <c r="K23" i="10"/>
  <c r="K23" i="11" s="1"/>
  <c r="I23" i="10"/>
  <c r="I23" i="11" s="1"/>
  <c r="H23" i="10"/>
  <c r="H23" i="11" s="1"/>
  <c r="G23" i="10"/>
  <c r="G23" i="11" s="1"/>
  <c r="E23" i="10"/>
  <c r="E23" i="11" s="1"/>
  <c r="D23" i="10"/>
  <c r="D23" i="11" s="1"/>
  <c r="C23" i="10"/>
  <c r="C23" i="11" s="1"/>
  <c r="A23" i="10"/>
  <c r="AA22" i="10"/>
  <c r="X22" i="11" s="1"/>
  <c r="Z22" i="10"/>
  <c r="W22" i="11" s="1"/>
  <c r="X22" i="10"/>
  <c r="U22" i="11" s="1"/>
  <c r="W22" i="10"/>
  <c r="T22" i="11" s="1"/>
  <c r="V22" i="10"/>
  <c r="S22" i="11" s="1"/>
  <c r="U22" i="10"/>
  <c r="R22" i="11" s="1"/>
  <c r="T22" i="10"/>
  <c r="Q22" i="11" s="1"/>
  <c r="S22" i="10"/>
  <c r="R22" i="10"/>
  <c r="P22" i="10"/>
  <c r="P22" i="11" s="1"/>
  <c r="O22" i="10"/>
  <c r="O22" i="11" s="1"/>
  <c r="N22" i="10"/>
  <c r="N22" i="11" s="1"/>
  <c r="M22" i="10"/>
  <c r="L22" i="10"/>
  <c r="L22" i="11" s="1"/>
  <c r="K22" i="10"/>
  <c r="K22" i="11" s="1"/>
  <c r="J22" i="10"/>
  <c r="J22" i="11" s="1"/>
  <c r="H22" i="10"/>
  <c r="H22" i="11" s="1"/>
  <c r="G22" i="10"/>
  <c r="G22" i="11" s="1"/>
  <c r="F22" i="10"/>
  <c r="F22" i="11" s="1"/>
  <c r="E22" i="10"/>
  <c r="E22" i="11" s="1"/>
  <c r="D22" i="10"/>
  <c r="D22" i="11" s="1"/>
  <c r="C22" i="10"/>
  <c r="C22" i="11" s="1"/>
  <c r="B22" i="10"/>
  <c r="A22" i="10"/>
  <c r="Y22" i="10" s="1"/>
  <c r="V22" i="11" s="1"/>
  <c r="Y21" i="10"/>
  <c r="V21" i="11" s="1"/>
  <c r="W21" i="10"/>
  <c r="T21" i="11" s="1"/>
  <c r="U21" i="10"/>
  <c r="R21" i="11" s="1"/>
  <c r="S21" i="10"/>
  <c r="N21" i="10"/>
  <c r="N21" i="11" s="1"/>
  <c r="M21" i="10"/>
  <c r="J21" i="10"/>
  <c r="J21" i="11" s="1"/>
  <c r="I21" i="10"/>
  <c r="I21" i="11" s="1"/>
  <c r="C21" i="10"/>
  <c r="C21" i="11" s="1"/>
  <c r="B21" i="10"/>
  <c r="A21" i="10"/>
  <c r="R21" i="10" s="1"/>
  <c r="Z20" i="10"/>
  <c r="W20" i="11" s="1"/>
  <c r="Y20" i="10"/>
  <c r="V20" i="11" s="1"/>
  <c r="T20" i="10"/>
  <c r="Q20" i="11" s="1"/>
  <c r="R20" i="10"/>
  <c r="Q20" i="10"/>
  <c r="P20" i="10"/>
  <c r="P20" i="11" s="1"/>
  <c r="N20" i="10"/>
  <c r="N20" i="11" s="1"/>
  <c r="I20" i="10"/>
  <c r="I20" i="11" s="1"/>
  <c r="H20" i="10"/>
  <c r="H20" i="11" s="1"/>
  <c r="F20" i="10"/>
  <c r="F20" i="11" s="1"/>
  <c r="E20" i="10"/>
  <c r="E20" i="11" s="1"/>
  <c r="D20" i="10"/>
  <c r="D20" i="11" s="1"/>
  <c r="A20" i="10"/>
  <c r="U20" i="10" s="1"/>
  <c r="R20" i="11" s="1"/>
  <c r="Y19" i="10"/>
  <c r="V19" i="11" s="1"/>
  <c r="X19" i="10"/>
  <c r="U19" i="11" s="1"/>
  <c r="U19" i="10"/>
  <c r="R19" i="11" s="1"/>
  <c r="T19" i="10"/>
  <c r="Q19" i="11" s="1"/>
  <c r="O19" i="10"/>
  <c r="O19" i="11" s="1"/>
  <c r="M19" i="10"/>
  <c r="K19" i="10"/>
  <c r="K19" i="11" s="1"/>
  <c r="I19" i="10"/>
  <c r="I19" i="11" s="1"/>
  <c r="D19" i="10"/>
  <c r="D19" i="11" s="1"/>
  <c r="C19" i="10"/>
  <c r="C19" i="11" s="1"/>
  <c r="A19" i="10"/>
  <c r="S19" i="10" s="1"/>
  <c r="AA18" i="10"/>
  <c r="X18" i="11" s="1"/>
  <c r="Z18" i="10"/>
  <c r="W18" i="11" s="1"/>
  <c r="X18" i="10"/>
  <c r="U18" i="11" s="1"/>
  <c r="W18" i="10"/>
  <c r="T18" i="11" s="1"/>
  <c r="V18" i="10"/>
  <c r="S18" i="11" s="1"/>
  <c r="T18" i="10"/>
  <c r="Q18" i="11" s="1"/>
  <c r="S18" i="10"/>
  <c r="R18" i="10"/>
  <c r="P18" i="10"/>
  <c r="P18" i="11" s="1"/>
  <c r="O18" i="10"/>
  <c r="O18" i="11" s="1"/>
  <c r="N18" i="10"/>
  <c r="N18" i="11" s="1"/>
  <c r="L18" i="10"/>
  <c r="L18" i="11" s="1"/>
  <c r="K18" i="10"/>
  <c r="K18" i="11" s="1"/>
  <c r="J18" i="10"/>
  <c r="J18" i="11" s="1"/>
  <c r="H18" i="10"/>
  <c r="H18" i="11" s="1"/>
  <c r="G18" i="10"/>
  <c r="G18" i="11" s="1"/>
  <c r="F18" i="10"/>
  <c r="F18" i="11" s="1"/>
  <c r="D18" i="10"/>
  <c r="D18" i="11" s="1"/>
  <c r="C18" i="10"/>
  <c r="C18" i="11" s="1"/>
  <c r="B18" i="10"/>
  <c r="A18" i="10"/>
  <c r="U18" i="10" s="1"/>
  <c r="R18" i="11" s="1"/>
  <c r="AA17" i="10"/>
  <c r="X17" i="11" s="1"/>
  <c r="W17" i="10"/>
  <c r="T17" i="11" s="1"/>
  <c r="Q17" i="10"/>
  <c r="M17" i="10"/>
  <c r="F17" i="10"/>
  <c r="F17" i="11" s="1"/>
  <c r="B17" i="10"/>
  <c r="A17" i="10"/>
  <c r="U17" i="10" s="1"/>
  <c r="R17" i="11" s="1"/>
  <c r="V16" i="10"/>
  <c r="S16" i="11" s="1"/>
  <c r="L16" i="10"/>
  <c r="L16" i="11" s="1"/>
  <c r="A16" i="10"/>
  <c r="X15" i="10"/>
  <c r="U15" i="11" s="1"/>
  <c r="Q15" i="10"/>
  <c r="M15" i="10"/>
  <c r="G15" i="10"/>
  <c r="G15" i="11" s="1"/>
  <c r="C15" i="10"/>
  <c r="C15" i="11" s="1"/>
  <c r="A15" i="10"/>
  <c r="U15" i="10" s="1"/>
  <c r="R15" i="11" s="1"/>
  <c r="AA14" i="10"/>
  <c r="X14" i="11" s="1"/>
  <c r="Z14" i="10"/>
  <c r="W14" i="11" s="1"/>
  <c r="X14" i="10"/>
  <c r="U14" i="11" s="1"/>
  <c r="W14" i="10"/>
  <c r="T14" i="11" s="1"/>
  <c r="V14" i="10"/>
  <c r="S14" i="11" s="1"/>
  <c r="U14" i="10"/>
  <c r="R14" i="11" s="1"/>
  <c r="T14" i="10"/>
  <c r="Q14" i="11" s="1"/>
  <c r="S14" i="10"/>
  <c r="R14" i="10"/>
  <c r="P14" i="10"/>
  <c r="P14" i="11" s="1"/>
  <c r="O14" i="10"/>
  <c r="O14" i="11" s="1"/>
  <c r="N14" i="10"/>
  <c r="N14" i="11" s="1"/>
  <c r="M14" i="10"/>
  <c r="L14" i="10"/>
  <c r="L14" i="11" s="1"/>
  <c r="K14" i="10"/>
  <c r="K14" i="11" s="1"/>
  <c r="J14" i="10"/>
  <c r="J14" i="11" s="1"/>
  <c r="H14" i="10"/>
  <c r="H14" i="11" s="1"/>
  <c r="G14" i="10"/>
  <c r="G14" i="11" s="1"/>
  <c r="F14" i="10"/>
  <c r="F14" i="11" s="1"/>
  <c r="E14" i="10"/>
  <c r="E14" i="11" s="1"/>
  <c r="D14" i="10"/>
  <c r="D14" i="11" s="1"/>
  <c r="C14" i="10"/>
  <c r="C14" i="11" s="1"/>
  <c r="B14" i="10"/>
  <c r="A14" i="10"/>
  <c r="Y14" i="10" s="1"/>
  <c r="V14" i="11" s="1"/>
  <c r="X13" i="10"/>
  <c r="U13" i="11" s="1"/>
  <c r="U13" i="10"/>
  <c r="R13" i="11" s="1"/>
  <c r="O13" i="10"/>
  <c r="O13" i="11" s="1"/>
  <c r="K13" i="10"/>
  <c r="K13" i="11" s="1"/>
  <c r="F13" i="10"/>
  <c r="F13" i="11" s="1"/>
  <c r="B13" i="10"/>
  <c r="A13" i="10"/>
  <c r="AA13" i="10" s="1"/>
  <c r="X13" i="11" s="1"/>
  <c r="X12" i="10"/>
  <c r="T12" i="10"/>
  <c r="N12" i="10"/>
  <c r="K12" i="10"/>
  <c r="E12" i="10"/>
  <c r="B12" i="10"/>
  <c r="A12" i="10"/>
  <c r="AA12" i="10" s="1"/>
  <c r="W11" i="10"/>
  <c r="N11" i="10"/>
  <c r="E11" i="10"/>
  <c r="A11" i="10"/>
  <c r="S11" i="10" s="1"/>
  <c r="AA9" i="10"/>
  <c r="X9" i="11" s="1"/>
  <c r="Z9" i="10"/>
  <c r="W9" i="11" s="1"/>
  <c r="Y9" i="10"/>
  <c r="V9" i="11" s="1"/>
  <c r="X9" i="10"/>
  <c r="U9" i="11" s="1"/>
  <c r="W9" i="10"/>
  <c r="T9" i="11" s="1"/>
  <c r="V9" i="10"/>
  <c r="S9" i="11" s="1"/>
  <c r="U9" i="10"/>
  <c r="R9" i="11" s="1"/>
  <c r="S9" i="10"/>
  <c r="R9" i="10"/>
  <c r="Q9" i="10"/>
  <c r="O9" i="10"/>
  <c r="O9" i="11" s="1"/>
  <c r="N9" i="10"/>
  <c r="N9" i="11" s="1"/>
  <c r="M9" i="10"/>
  <c r="L9" i="10"/>
  <c r="L9" i="11" s="1"/>
  <c r="I9" i="10"/>
  <c r="I9" i="11" s="1"/>
  <c r="H9" i="10"/>
  <c r="H9" i="11" s="1"/>
  <c r="G9" i="10"/>
  <c r="G9" i="11" s="1"/>
  <c r="F9" i="10"/>
  <c r="F9" i="11" s="1"/>
  <c r="D9" i="10"/>
  <c r="D9" i="11" s="1"/>
  <c r="C9" i="10"/>
  <c r="C9" i="11" s="1"/>
  <c r="B9" i="10"/>
  <c r="A9" i="10"/>
  <c r="T9" i="10" s="1"/>
  <c r="Q9" i="11" s="1"/>
  <c r="AA8" i="10"/>
  <c r="X8" i="11" s="1"/>
  <c r="Z8" i="10"/>
  <c r="W8" i="11" s="1"/>
  <c r="Y8" i="10"/>
  <c r="V8" i="11" s="1"/>
  <c r="X8" i="10"/>
  <c r="U8" i="11" s="1"/>
  <c r="W8" i="10"/>
  <c r="T8" i="11" s="1"/>
  <c r="V8" i="10"/>
  <c r="S8" i="11" s="1"/>
  <c r="U8" i="10"/>
  <c r="R8" i="11" s="1"/>
  <c r="S8" i="10"/>
  <c r="R8" i="10"/>
  <c r="Q8" i="10"/>
  <c r="O8" i="10"/>
  <c r="O8" i="11" s="1"/>
  <c r="N8" i="10"/>
  <c r="N8" i="11" s="1"/>
  <c r="M8" i="10"/>
  <c r="L8" i="10"/>
  <c r="L8" i="11" s="1"/>
  <c r="I8" i="10"/>
  <c r="I8" i="11" s="1"/>
  <c r="H8" i="10"/>
  <c r="H8" i="11" s="1"/>
  <c r="G8" i="10"/>
  <c r="G8" i="11" s="1"/>
  <c r="F8" i="10"/>
  <c r="F8" i="11" s="1"/>
  <c r="D8" i="10"/>
  <c r="D8" i="11" s="1"/>
  <c r="C8" i="10"/>
  <c r="C8" i="11" s="1"/>
  <c r="B8" i="10"/>
  <c r="A8" i="10"/>
  <c r="T8" i="10" s="1"/>
  <c r="Q8" i="11" s="1"/>
  <c r="AA7" i="10"/>
  <c r="X7" i="11" s="1"/>
  <c r="Z7" i="10"/>
  <c r="W7" i="11" s="1"/>
  <c r="Y7" i="10"/>
  <c r="V7" i="11" s="1"/>
  <c r="X7" i="10"/>
  <c r="U7" i="11" s="1"/>
  <c r="W7" i="10"/>
  <c r="T7" i="11" s="1"/>
  <c r="V7" i="10"/>
  <c r="S7" i="11" s="1"/>
  <c r="U7" i="10"/>
  <c r="R7" i="11" s="1"/>
  <c r="S7" i="10"/>
  <c r="R7" i="10"/>
  <c r="Q7" i="10"/>
  <c r="O7" i="10"/>
  <c r="O7" i="11" s="1"/>
  <c r="N7" i="10"/>
  <c r="N7" i="11" s="1"/>
  <c r="M7" i="10"/>
  <c r="L7" i="10"/>
  <c r="L7" i="11" s="1"/>
  <c r="I7" i="10"/>
  <c r="I7" i="11" s="1"/>
  <c r="H7" i="10"/>
  <c r="H7" i="11" s="1"/>
  <c r="G7" i="10"/>
  <c r="G7" i="11" s="1"/>
  <c r="F7" i="10"/>
  <c r="F7" i="11" s="1"/>
  <c r="D7" i="10"/>
  <c r="D7" i="11" s="1"/>
  <c r="C7" i="10"/>
  <c r="C7" i="11" s="1"/>
  <c r="B7" i="10"/>
  <c r="A7" i="10"/>
  <c r="T7" i="10" s="1"/>
  <c r="Q7" i="11" s="1"/>
  <c r="AA6" i="10"/>
  <c r="X6" i="11" s="1"/>
  <c r="Z6" i="10"/>
  <c r="W6" i="11" s="1"/>
  <c r="Y6" i="10"/>
  <c r="V6" i="11" s="1"/>
  <c r="X6" i="10"/>
  <c r="U6" i="11" s="1"/>
  <c r="W6" i="10"/>
  <c r="T6" i="11" s="1"/>
  <c r="V6" i="10"/>
  <c r="S6" i="11" s="1"/>
  <c r="U6" i="10"/>
  <c r="R6" i="11" s="1"/>
  <c r="S6" i="10"/>
  <c r="R6" i="10"/>
  <c r="Q6" i="10"/>
  <c r="O6" i="10"/>
  <c r="O6" i="11" s="1"/>
  <c r="N6" i="10"/>
  <c r="N6" i="11" s="1"/>
  <c r="M6" i="10"/>
  <c r="L6" i="10"/>
  <c r="L6" i="11" s="1"/>
  <c r="I6" i="10"/>
  <c r="I6" i="11" s="1"/>
  <c r="H6" i="10"/>
  <c r="H6" i="11" s="1"/>
  <c r="G6" i="10"/>
  <c r="G6" i="11" s="1"/>
  <c r="F6" i="10"/>
  <c r="F6" i="11" s="1"/>
  <c r="D6" i="10"/>
  <c r="D6" i="11" s="1"/>
  <c r="C6" i="10"/>
  <c r="C6" i="11" s="1"/>
  <c r="B6" i="10"/>
  <c r="A6" i="10"/>
  <c r="T6" i="10" s="1"/>
  <c r="Q6" i="11" s="1"/>
  <c r="AA5" i="10"/>
  <c r="X5" i="11" s="1"/>
  <c r="Z5" i="10"/>
  <c r="W5" i="11" s="1"/>
  <c r="Y5" i="10"/>
  <c r="V5" i="11" s="1"/>
  <c r="X5" i="10"/>
  <c r="U5" i="11" s="1"/>
  <c r="W5" i="10"/>
  <c r="T5" i="11" s="1"/>
  <c r="V5" i="10"/>
  <c r="S5" i="11" s="1"/>
  <c r="U5" i="10"/>
  <c r="R5" i="11" s="1"/>
  <c r="S5" i="10"/>
  <c r="R5" i="10"/>
  <c r="Q5" i="10"/>
  <c r="O5" i="10"/>
  <c r="O5" i="11" s="1"/>
  <c r="N5" i="10"/>
  <c r="N5" i="11" s="1"/>
  <c r="M5" i="10"/>
  <c r="L5" i="10"/>
  <c r="L5" i="11" s="1"/>
  <c r="I5" i="10"/>
  <c r="I5" i="11" s="1"/>
  <c r="H5" i="10"/>
  <c r="H5" i="11" s="1"/>
  <c r="G5" i="10"/>
  <c r="G5" i="11" s="1"/>
  <c r="F5" i="10"/>
  <c r="F5" i="11" s="1"/>
  <c r="D5" i="10"/>
  <c r="D5" i="11" s="1"/>
  <c r="C5" i="10"/>
  <c r="C5" i="11" s="1"/>
  <c r="B5" i="10"/>
  <c r="A5" i="10"/>
  <c r="T5" i="10" s="1"/>
  <c r="Q5" i="11" s="1"/>
  <c r="AA4" i="10"/>
  <c r="X4" i="11" s="1"/>
  <c r="Z4" i="10"/>
  <c r="W4" i="11" s="1"/>
  <c r="Y4" i="10"/>
  <c r="V4" i="11" s="1"/>
  <c r="X4" i="10"/>
  <c r="U4" i="11" s="1"/>
  <c r="W4" i="10"/>
  <c r="T4" i="11" s="1"/>
  <c r="V4" i="10"/>
  <c r="S4" i="11" s="1"/>
  <c r="U4" i="10"/>
  <c r="R4" i="11" s="1"/>
  <c r="S4" i="10"/>
  <c r="R4" i="10"/>
  <c r="Q4" i="10"/>
  <c r="O4" i="10"/>
  <c r="O4" i="11" s="1"/>
  <c r="N4" i="10"/>
  <c r="N4" i="11" s="1"/>
  <c r="M4" i="10"/>
  <c r="L4" i="10"/>
  <c r="L4" i="11" s="1"/>
  <c r="I4" i="10"/>
  <c r="I4" i="11" s="1"/>
  <c r="H4" i="10"/>
  <c r="H4" i="11" s="1"/>
  <c r="G4" i="10"/>
  <c r="G4" i="11" s="1"/>
  <c r="F4" i="10"/>
  <c r="F4" i="11" s="1"/>
  <c r="D4" i="10"/>
  <c r="D4" i="11" s="1"/>
  <c r="C4" i="10"/>
  <c r="C4" i="11" s="1"/>
  <c r="B4" i="10"/>
  <c r="A4" i="10"/>
  <c r="T4" i="10" s="1"/>
  <c r="Q4" i="11" s="1"/>
  <c r="AA3" i="10"/>
  <c r="X3" i="11" s="1"/>
  <c r="Z3" i="10"/>
  <c r="W3" i="11" s="1"/>
  <c r="Y3" i="10"/>
  <c r="V3" i="11" s="1"/>
  <c r="X3" i="10"/>
  <c r="U3" i="11" s="1"/>
  <c r="W3" i="10"/>
  <c r="T3" i="11" s="1"/>
  <c r="V3" i="10"/>
  <c r="S3" i="11" s="1"/>
  <c r="U3" i="10"/>
  <c r="R3" i="11" s="1"/>
  <c r="S3" i="10"/>
  <c r="R3" i="10"/>
  <c r="Q3" i="10"/>
  <c r="O3" i="10"/>
  <c r="O3" i="11" s="1"/>
  <c r="N3" i="10"/>
  <c r="N3" i="11" s="1"/>
  <c r="M3" i="10"/>
  <c r="M10" i="10" s="1"/>
  <c r="C11" i="12" s="1"/>
  <c r="L3" i="10"/>
  <c r="L3" i="11" s="1"/>
  <c r="I3" i="10"/>
  <c r="I3" i="11" s="1"/>
  <c r="H3" i="10"/>
  <c r="H3" i="11" s="1"/>
  <c r="G3" i="10"/>
  <c r="G3" i="11" s="1"/>
  <c r="F3" i="10"/>
  <c r="F3" i="11" s="1"/>
  <c r="D3" i="10"/>
  <c r="D3" i="11" s="1"/>
  <c r="C3" i="10"/>
  <c r="C3" i="11" s="1"/>
  <c r="B3" i="10"/>
  <c r="A3" i="10"/>
  <c r="T3" i="10" s="1"/>
  <c r="Q3" i="11" s="1"/>
  <c r="AA2" i="10"/>
  <c r="X2" i="11" s="1"/>
  <c r="Z2" i="10"/>
  <c r="W2" i="11" s="1"/>
  <c r="Y2" i="10"/>
  <c r="V2" i="11" s="1"/>
  <c r="X2" i="10"/>
  <c r="U2" i="11" s="1"/>
  <c r="W2" i="10"/>
  <c r="T2" i="11" s="1"/>
  <c r="V2" i="10"/>
  <c r="S2" i="11" s="1"/>
  <c r="U2" i="10"/>
  <c r="S2" i="10"/>
  <c r="R2" i="10"/>
  <c r="Q2" i="10"/>
  <c r="O2" i="10"/>
  <c r="O2" i="11" s="1"/>
  <c r="N2" i="10"/>
  <c r="N2" i="11" s="1"/>
  <c r="M2" i="10"/>
  <c r="L2" i="10"/>
  <c r="I2" i="10"/>
  <c r="H2" i="10"/>
  <c r="H2" i="11" s="1"/>
  <c r="G2" i="10"/>
  <c r="G2" i="11" s="1"/>
  <c r="F2" i="10"/>
  <c r="F2" i="11" s="1"/>
  <c r="D2" i="10"/>
  <c r="D2" i="11" s="1"/>
  <c r="C2" i="10"/>
  <c r="C2" i="11" s="1"/>
  <c r="B2" i="10"/>
  <c r="A2" i="10"/>
  <c r="T2" i="10" s="1"/>
  <c r="Q2" i="11" s="1"/>
  <c r="D1225" i="8"/>
  <c r="D1224" i="8"/>
  <c r="D1223" i="8"/>
  <c r="D1222" i="8"/>
  <c r="D1221" i="8"/>
  <c r="D1220" i="8"/>
  <c r="D1219" i="8"/>
  <c r="D1218" i="8"/>
  <c r="D1217" i="8"/>
  <c r="D1216" i="8"/>
  <c r="D1215" i="8"/>
  <c r="D1214" i="8"/>
  <c r="D1213" i="8"/>
  <c r="D1212" i="8"/>
  <c r="D1211" i="8"/>
  <c r="D1210" i="8"/>
  <c r="D1209" i="8"/>
  <c r="D1208" i="8"/>
  <c r="D1207" i="8"/>
  <c r="D1206" i="8"/>
  <c r="D1205" i="8"/>
  <c r="D1204" i="8"/>
  <c r="D1203" i="8"/>
  <c r="D1202" i="8"/>
  <c r="D1201" i="8"/>
  <c r="D1200" i="8"/>
  <c r="D1199" i="8"/>
  <c r="D1198" i="8"/>
  <c r="D1197" i="8"/>
  <c r="D1196" i="8"/>
  <c r="D1195" i="8"/>
  <c r="D1194" i="8"/>
  <c r="D1193" i="8"/>
  <c r="D1192" i="8"/>
  <c r="D1191" i="8"/>
  <c r="D1190" i="8"/>
  <c r="D1189" i="8"/>
  <c r="D1188" i="8"/>
  <c r="D1187" i="8"/>
  <c r="D1186" i="8"/>
  <c r="D1185" i="8"/>
  <c r="D1184" i="8"/>
  <c r="D1183" i="8"/>
  <c r="D1182" i="8"/>
  <c r="D1181" i="8"/>
  <c r="D1180" i="8"/>
  <c r="D1179" i="8"/>
  <c r="D1178" i="8"/>
  <c r="D1177" i="8"/>
  <c r="D1176" i="8"/>
  <c r="D1175" i="8"/>
  <c r="D1174" i="8"/>
  <c r="D1173" i="8"/>
  <c r="D1172" i="8"/>
  <c r="D1171" i="8"/>
  <c r="D1170" i="8"/>
  <c r="D1169" i="8"/>
  <c r="D1168" i="8"/>
  <c r="D1167" i="8"/>
  <c r="D1166" i="8"/>
  <c r="D1165" i="8"/>
  <c r="D1164" i="8"/>
  <c r="D1163" i="8"/>
  <c r="D1162" i="8"/>
  <c r="D1161" i="8"/>
  <c r="D1160" i="8"/>
  <c r="D1159" i="8"/>
  <c r="D1158" i="8"/>
  <c r="D1157" i="8"/>
  <c r="D1156" i="8"/>
  <c r="D1155" i="8"/>
  <c r="D1154" i="8"/>
  <c r="D1153" i="8"/>
  <c r="D1152" i="8"/>
  <c r="D1151" i="8"/>
  <c r="D1150" i="8"/>
  <c r="D1149" i="8"/>
  <c r="D1148" i="8"/>
  <c r="D1147" i="8"/>
  <c r="D1146" i="8"/>
  <c r="D1145" i="8"/>
  <c r="D1144" i="8"/>
  <c r="D1143" i="8"/>
  <c r="D1142" i="8"/>
  <c r="D1141" i="8"/>
  <c r="D1140" i="8"/>
  <c r="D1139" i="8"/>
  <c r="D1138" i="8"/>
  <c r="D1137" i="8"/>
  <c r="D1136" i="8"/>
  <c r="D1135" i="8"/>
  <c r="D1134" i="8"/>
  <c r="D1133" i="8"/>
  <c r="D1132" i="8"/>
  <c r="D1131" i="8"/>
  <c r="D1130" i="8"/>
  <c r="D1129" i="8"/>
  <c r="D1128" i="8"/>
  <c r="D1127" i="8"/>
  <c r="D1126" i="8"/>
  <c r="D1125" i="8"/>
  <c r="D1124" i="8"/>
  <c r="D1123" i="8"/>
  <c r="D1122" i="8"/>
  <c r="D1121" i="8"/>
  <c r="D1120" i="8"/>
  <c r="D1119" i="8"/>
  <c r="D1118" i="8"/>
  <c r="D1117" i="8"/>
  <c r="D1116" i="8"/>
  <c r="D1115" i="8"/>
  <c r="D1114" i="8"/>
  <c r="D1113" i="8"/>
  <c r="D1112" i="8"/>
  <c r="D1111" i="8"/>
  <c r="D1110" i="8"/>
  <c r="D1109" i="8"/>
  <c r="D1108" i="8"/>
  <c r="D1107" i="8"/>
  <c r="D1106" i="8"/>
  <c r="D1105" i="8"/>
  <c r="D1104" i="8"/>
  <c r="D1103" i="8"/>
  <c r="D1102" i="8"/>
  <c r="D1101" i="8"/>
  <c r="D1100" i="8"/>
  <c r="D1099" i="8"/>
  <c r="D1098" i="8"/>
  <c r="D1097" i="8"/>
  <c r="D1096" i="8"/>
  <c r="D1095" i="8"/>
  <c r="D1094" i="8"/>
  <c r="D1093" i="8"/>
  <c r="D1092" i="8"/>
  <c r="D1091" i="8"/>
  <c r="D1090" i="8"/>
  <c r="D1089" i="8"/>
  <c r="D1088" i="8"/>
  <c r="D1087" i="8"/>
  <c r="D1086" i="8"/>
  <c r="D1085" i="8"/>
  <c r="D1084" i="8"/>
  <c r="D1083" i="8"/>
  <c r="D1082" i="8"/>
  <c r="D1081" i="8"/>
  <c r="D1080" i="8"/>
  <c r="D1079" i="8"/>
  <c r="D1078" i="8"/>
  <c r="D1077" i="8"/>
  <c r="D1076" i="8"/>
  <c r="D1075" i="8"/>
  <c r="D1074" i="8"/>
  <c r="D1073" i="8"/>
  <c r="D1072" i="8"/>
  <c r="D1071" i="8"/>
  <c r="D1070" i="8"/>
  <c r="E1069" i="8"/>
  <c r="D1069" i="8"/>
  <c r="D1068" i="8"/>
  <c r="D1067" i="8"/>
  <c r="D1066" i="8"/>
  <c r="D1065" i="8"/>
  <c r="D1064" i="8"/>
  <c r="D1063" i="8"/>
  <c r="D1062" i="8"/>
  <c r="D1061" i="8"/>
  <c r="D1060" i="8"/>
  <c r="D1059" i="8"/>
  <c r="D1058" i="8"/>
  <c r="D1057" i="8"/>
  <c r="D1056" i="8"/>
  <c r="D1055" i="8"/>
  <c r="D1054" i="8"/>
  <c r="D1053" i="8"/>
  <c r="D1052" i="8"/>
  <c r="D1051" i="8"/>
  <c r="D1050" i="8"/>
  <c r="D1049" i="8"/>
  <c r="D1048" i="8"/>
  <c r="D1047" i="8"/>
  <c r="D1046" i="8"/>
  <c r="D1045" i="8"/>
  <c r="D1044" i="8"/>
  <c r="D1043" i="8"/>
  <c r="D1042" i="8"/>
  <c r="D1041" i="8"/>
  <c r="D1040" i="8"/>
  <c r="D1039" i="8"/>
  <c r="D1038" i="8"/>
  <c r="D1037" i="8"/>
  <c r="D1036" i="8"/>
  <c r="D1035" i="8"/>
  <c r="D1034" i="8"/>
  <c r="D1033" i="8"/>
  <c r="D1032" i="8"/>
  <c r="D1031" i="8"/>
  <c r="D1030" i="8"/>
  <c r="D1029" i="8"/>
  <c r="D1028" i="8"/>
  <c r="D1027" i="8"/>
  <c r="D1026" i="8"/>
  <c r="D1025" i="8"/>
  <c r="D1024" i="8"/>
  <c r="D1023" i="8"/>
  <c r="D1022" i="8"/>
  <c r="D1021" i="8"/>
  <c r="D1020" i="8"/>
  <c r="D1019" i="8"/>
  <c r="D1018" i="8"/>
  <c r="D1017" i="8"/>
  <c r="D1016" i="8"/>
  <c r="D1015" i="8"/>
  <c r="D1014" i="8"/>
  <c r="D1013" i="8"/>
  <c r="D1012" i="8"/>
  <c r="D1011" i="8"/>
  <c r="D1010" i="8"/>
  <c r="D1009" i="8"/>
  <c r="D1008" i="8"/>
  <c r="D1007" i="8"/>
  <c r="D1006" i="8"/>
  <c r="D1005" i="8"/>
  <c r="D1004" i="8"/>
  <c r="D1003" i="8"/>
  <c r="D1002" i="8"/>
  <c r="D1001" i="8"/>
  <c r="D1000" i="8"/>
  <c r="D999" i="8"/>
  <c r="D998" i="8"/>
  <c r="D997" i="8"/>
  <c r="D996" i="8"/>
  <c r="D995" i="8"/>
  <c r="D994" i="8"/>
  <c r="D993" i="8"/>
  <c r="D992" i="8"/>
  <c r="D991" i="8"/>
  <c r="D990" i="8"/>
  <c r="D989" i="8"/>
  <c r="D988" i="8"/>
  <c r="E987" i="8"/>
  <c r="D987" i="8"/>
  <c r="D986" i="8"/>
  <c r="D985" i="8"/>
  <c r="D984" i="8"/>
  <c r="D983" i="8"/>
  <c r="D982" i="8"/>
  <c r="D981" i="8"/>
  <c r="D980" i="8"/>
  <c r="D979" i="8"/>
  <c r="D978" i="8"/>
  <c r="D977" i="8"/>
  <c r="D976" i="8"/>
  <c r="D975" i="8"/>
  <c r="D974" i="8"/>
  <c r="D973" i="8"/>
  <c r="D972" i="8"/>
  <c r="E971" i="8"/>
  <c r="D971" i="8"/>
  <c r="D970" i="8"/>
  <c r="D969" i="8"/>
  <c r="D968" i="8"/>
  <c r="D967" i="8"/>
  <c r="D966" i="8"/>
  <c r="D965" i="8"/>
  <c r="D964" i="8"/>
  <c r="D963" i="8"/>
  <c r="D962" i="8"/>
  <c r="D961" i="8"/>
  <c r="D960" i="8"/>
  <c r="D959" i="8"/>
  <c r="D958" i="8"/>
  <c r="D957" i="8"/>
  <c r="D956" i="8"/>
  <c r="D955" i="8"/>
  <c r="D954" i="8"/>
  <c r="D953" i="8"/>
  <c r="D952" i="8"/>
  <c r="D951" i="8"/>
  <c r="D950" i="8"/>
  <c r="D949" i="8"/>
  <c r="D948" i="8"/>
  <c r="D947" i="8"/>
  <c r="D946" i="8"/>
  <c r="D945" i="8"/>
  <c r="D944" i="8"/>
  <c r="D943" i="8"/>
  <c r="D942" i="8"/>
  <c r="D941" i="8"/>
  <c r="D940" i="8"/>
  <c r="D939" i="8"/>
  <c r="D938" i="8"/>
  <c r="D937" i="8"/>
  <c r="D936" i="8"/>
  <c r="D935" i="8"/>
  <c r="D934" i="8"/>
  <c r="D933" i="8"/>
  <c r="D932" i="8"/>
  <c r="D931" i="8"/>
  <c r="D930" i="8"/>
  <c r="D929" i="8"/>
  <c r="D928" i="8"/>
  <c r="D927" i="8"/>
  <c r="D926" i="8"/>
  <c r="D925" i="8"/>
  <c r="D924" i="8"/>
  <c r="D923" i="8"/>
  <c r="D922" i="8"/>
  <c r="D921" i="8"/>
  <c r="D920" i="8"/>
  <c r="E920" i="8" s="1"/>
  <c r="D919" i="8"/>
  <c r="D918" i="8"/>
  <c r="D917" i="8"/>
  <c r="D916" i="8"/>
  <c r="D915" i="8"/>
  <c r="D914" i="8"/>
  <c r="D913" i="8"/>
  <c r="D912" i="8"/>
  <c r="D911" i="8"/>
  <c r="D910" i="8"/>
  <c r="D909" i="8"/>
  <c r="D908" i="8"/>
  <c r="D907" i="8"/>
  <c r="E906" i="8"/>
  <c r="D906" i="8"/>
  <c r="D905" i="8"/>
  <c r="D904" i="8"/>
  <c r="D903" i="8"/>
  <c r="D902" i="8"/>
  <c r="D901" i="8"/>
  <c r="D900" i="8"/>
  <c r="D899" i="8"/>
  <c r="D898" i="8"/>
  <c r="D897" i="8"/>
  <c r="D896" i="8"/>
  <c r="D895" i="8"/>
  <c r="D894" i="8"/>
  <c r="D893" i="8"/>
  <c r="D892" i="8"/>
  <c r="D891" i="8"/>
  <c r="D890" i="8"/>
  <c r="D889" i="8"/>
  <c r="D888" i="8"/>
  <c r="D887" i="8"/>
  <c r="D886" i="8"/>
  <c r="D885" i="8"/>
  <c r="D884" i="8"/>
  <c r="E883" i="8"/>
  <c r="D883" i="8"/>
  <c r="D882" i="8"/>
  <c r="D881" i="8"/>
  <c r="D880" i="8"/>
  <c r="D879" i="8"/>
  <c r="D878" i="8"/>
  <c r="D877" i="8"/>
  <c r="D876" i="8"/>
  <c r="D875" i="8"/>
  <c r="D874" i="8"/>
  <c r="D873" i="8"/>
  <c r="D872" i="8"/>
  <c r="D871" i="8"/>
  <c r="D870" i="8"/>
  <c r="D869" i="8"/>
  <c r="D868" i="8"/>
  <c r="D867" i="8"/>
  <c r="D866" i="8"/>
  <c r="D865" i="8"/>
  <c r="D864" i="8"/>
  <c r="D863" i="8"/>
  <c r="D862" i="8"/>
  <c r="D861" i="8"/>
  <c r="D860" i="8"/>
  <c r="D859" i="8"/>
  <c r="D858" i="8"/>
  <c r="D857" i="8"/>
  <c r="D856" i="8"/>
  <c r="D855" i="8"/>
  <c r="D854" i="8"/>
  <c r="D853" i="8"/>
  <c r="D852" i="8"/>
  <c r="D851" i="8"/>
  <c r="D850" i="8"/>
  <c r="D849" i="8"/>
  <c r="D848" i="8"/>
  <c r="D847" i="8"/>
  <c r="D846" i="8"/>
  <c r="D845" i="8"/>
  <c r="D844" i="8"/>
  <c r="D843" i="8"/>
  <c r="D842" i="8"/>
  <c r="D841" i="8"/>
  <c r="D840" i="8"/>
  <c r="D839" i="8"/>
  <c r="D838" i="8"/>
  <c r="D837" i="8"/>
  <c r="D836" i="8"/>
  <c r="D835" i="8"/>
  <c r="D834" i="8"/>
  <c r="E833" i="8"/>
  <c r="D833" i="8"/>
  <c r="D832" i="8"/>
  <c r="D831" i="8"/>
  <c r="D830" i="8"/>
  <c r="D829" i="8"/>
  <c r="D828" i="8"/>
  <c r="D827" i="8"/>
  <c r="D826" i="8"/>
  <c r="D825" i="8"/>
  <c r="D824" i="8"/>
  <c r="D823" i="8"/>
  <c r="D822" i="8"/>
  <c r="D821" i="8"/>
  <c r="D820" i="8"/>
  <c r="D819" i="8"/>
  <c r="D818" i="8"/>
  <c r="D817" i="8"/>
  <c r="D816" i="8"/>
  <c r="D815" i="8"/>
  <c r="D814" i="8"/>
  <c r="D813" i="8"/>
  <c r="D812" i="8"/>
  <c r="D811" i="8"/>
  <c r="E810" i="8"/>
  <c r="D810" i="8"/>
  <c r="D809" i="8"/>
  <c r="D808" i="8"/>
  <c r="D807" i="8"/>
  <c r="D806" i="8"/>
  <c r="D805" i="8"/>
  <c r="D804" i="8"/>
  <c r="D803" i="8"/>
  <c r="D802" i="8"/>
  <c r="D801" i="8"/>
  <c r="D800" i="8"/>
  <c r="D799" i="8"/>
  <c r="D798" i="8"/>
  <c r="D797" i="8"/>
  <c r="D796" i="8"/>
  <c r="D795" i="8"/>
  <c r="D794" i="8"/>
  <c r="D793" i="8"/>
  <c r="D792" i="8"/>
  <c r="D791" i="8"/>
  <c r="D790" i="8"/>
  <c r="D789" i="8"/>
  <c r="D788" i="8"/>
  <c r="D787" i="8"/>
  <c r="D786" i="8"/>
  <c r="D785" i="8"/>
  <c r="D784" i="8"/>
  <c r="D783" i="8"/>
  <c r="D782" i="8"/>
  <c r="D781" i="8"/>
  <c r="D780" i="8"/>
  <c r="D779" i="8"/>
  <c r="D778" i="8"/>
  <c r="D777" i="8"/>
  <c r="D776" i="8"/>
  <c r="D775" i="8"/>
  <c r="D774" i="8"/>
  <c r="D773" i="8"/>
  <c r="D772" i="8"/>
  <c r="D771" i="8"/>
  <c r="D770" i="8"/>
  <c r="D769" i="8"/>
  <c r="D768" i="8"/>
  <c r="D767" i="8"/>
  <c r="D766" i="8"/>
  <c r="D765" i="8"/>
  <c r="D764" i="8"/>
  <c r="D763" i="8"/>
  <c r="D762" i="8"/>
  <c r="D761" i="8"/>
  <c r="D760" i="8"/>
  <c r="E760" i="8" s="1"/>
  <c r="D759" i="8"/>
  <c r="D758" i="8"/>
  <c r="D757" i="8"/>
  <c r="D756" i="8"/>
  <c r="D755" i="8"/>
  <c r="D754" i="8"/>
  <c r="D753" i="8"/>
  <c r="D752" i="8"/>
  <c r="D751" i="8"/>
  <c r="D750" i="8"/>
  <c r="D749" i="8"/>
  <c r="D748" i="8"/>
  <c r="D747" i="8"/>
  <c r="D746" i="8"/>
  <c r="D745" i="8"/>
  <c r="D744" i="8"/>
  <c r="D743" i="8"/>
  <c r="D742" i="8"/>
  <c r="D741" i="8"/>
  <c r="D740" i="8"/>
  <c r="D739" i="8"/>
  <c r="D738" i="8"/>
  <c r="E737" i="8"/>
  <c r="D737" i="8"/>
  <c r="D736" i="8"/>
  <c r="D735" i="8"/>
  <c r="D734" i="8"/>
  <c r="D733" i="8"/>
  <c r="D732" i="8"/>
  <c r="D731" i="8"/>
  <c r="D730" i="8"/>
  <c r="D729" i="8"/>
  <c r="D728" i="8"/>
  <c r="D727" i="8"/>
  <c r="D726" i="8"/>
  <c r="D725" i="8"/>
  <c r="D724" i="8"/>
  <c r="E723" i="8"/>
  <c r="D723" i="8"/>
  <c r="D722" i="8"/>
  <c r="D721" i="8"/>
  <c r="E718" i="8"/>
  <c r="E717" i="8"/>
  <c r="E716" i="8"/>
  <c r="E715" i="8"/>
  <c r="E714" i="8"/>
  <c r="E713" i="8"/>
  <c r="E712" i="8"/>
  <c r="E711" i="8"/>
  <c r="E710" i="8"/>
  <c r="E709" i="8"/>
  <c r="E708" i="8"/>
  <c r="E707" i="8"/>
  <c r="E706" i="8"/>
  <c r="E705" i="8"/>
  <c r="E704" i="8"/>
  <c r="E703" i="8"/>
  <c r="E702" i="8"/>
  <c r="E701" i="8"/>
  <c r="E700" i="8"/>
  <c r="E699" i="8"/>
  <c r="E698" i="8"/>
  <c r="E697" i="8"/>
  <c r="E696" i="8"/>
  <c r="E695" i="8"/>
  <c r="E694"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5"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9" i="8"/>
  <c r="E578" i="8"/>
  <c r="E577" i="8"/>
  <c r="E576" i="8"/>
  <c r="E575" i="8"/>
  <c r="E574" i="8"/>
  <c r="E573" i="8"/>
  <c r="E572" i="8"/>
  <c r="E571" i="8"/>
  <c r="E570" i="8"/>
  <c r="E569" i="8"/>
  <c r="E568" i="8"/>
  <c r="E567" i="8"/>
  <c r="E566" i="8"/>
  <c r="E565" i="8"/>
  <c r="E564" i="8"/>
  <c r="E563" i="8"/>
  <c r="E562" i="8"/>
  <c r="E561" i="8"/>
  <c r="E560" i="8"/>
  <c r="E559"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30"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E4" i="8"/>
  <c r="E897" i="8" s="1"/>
  <c r="E3" i="8"/>
  <c r="E2" i="8"/>
  <c r="E1201" i="8" s="1"/>
  <c r="D1472" i="6"/>
  <c r="D1471" i="6"/>
  <c r="D1470" i="6"/>
  <c r="D1469" i="6"/>
  <c r="D1468" i="6"/>
  <c r="D1467" i="6"/>
  <c r="D1466" i="6"/>
  <c r="D1465" i="6"/>
  <c r="D1464" i="6"/>
  <c r="D1463" i="6"/>
  <c r="E1463" i="6" s="1"/>
  <c r="D1462" i="6"/>
  <c r="D1461" i="6"/>
  <c r="D1460" i="6"/>
  <c r="D1459" i="6"/>
  <c r="D1458" i="6"/>
  <c r="D1457" i="6"/>
  <c r="D1456" i="6"/>
  <c r="D1455" i="6"/>
  <c r="D1454" i="6"/>
  <c r="D1453" i="6"/>
  <c r="D1452" i="6"/>
  <c r="D1451" i="6"/>
  <c r="D1450" i="6"/>
  <c r="D1449" i="6"/>
  <c r="D1448" i="6"/>
  <c r="D1447" i="6"/>
  <c r="D1446" i="6"/>
  <c r="D1445" i="6"/>
  <c r="D1444" i="6"/>
  <c r="D1443" i="6"/>
  <c r="D1442" i="6"/>
  <c r="E1442" i="6" s="1"/>
  <c r="D1441" i="6"/>
  <c r="D1440" i="6"/>
  <c r="D1439" i="6"/>
  <c r="D1438" i="6"/>
  <c r="D1437" i="6"/>
  <c r="D1436" i="6"/>
  <c r="D1435" i="6"/>
  <c r="D1434" i="6"/>
  <c r="D1433" i="6"/>
  <c r="D1432" i="6"/>
  <c r="D1431" i="6"/>
  <c r="E1431" i="6" s="1"/>
  <c r="D1430" i="6"/>
  <c r="D1429" i="6"/>
  <c r="D1428" i="6"/>
  <c r="D1427" i="6"/>
  <c r="D1426" i="6"/>
  <c r="D1425" i="6"/>
  <c r="D1424" i="6"/>
  <c r="D1423" i="6"/>
  <c r="D1422" i="6"/>
  <c r="D1421" i="6"/>
  <c r="D1420" i="6"/>
  <c r="D1419" i="6"/>
  <c r="D1418" i="6"/>
  <c r="D1417" i="6"/>
  <c r="D1416" i="6"/>
  <c r="D1415" i="6"/>
  <c r="D1414" i="6"/>
  <c r="D1413" i="6"/>
  <c r="D1412" i="6"/>
  <c r="D1411" i="6"/>
  <c r="D1410" i="6"/>
  <c r="E1410" i="6" s="1"/>
  <c r="D1409" i="6"/>
  <c r="D1408" i="6"/>
  <c r="D1407" i="6"/>
  <c r="D1406" i="6"/>
  <c r="D1405" i="6"/>
  <c r="D1404" i="6"/>
  <c r="D1403" i="6"/>
  <c r="D1402" i="6"/>
  <c r="D1401" i="6"/>
  <c r="D1400" i="6"/>
  <c r="D1399" i="6"/>
  <c r="E1399" i="6" s="1"/>
  <c r="D1398" i="6"/>
  <c r="D1397" i="6"/>
  <c r="D1396" i="6"/>
  <c r="D1395" i="6"/>
  <c r="D1394" i="6"/>
  <c r="D1393" i="6"/>
  <c r="D1392" i="6"/>
  <c r="D1391" i="6"/>
  <c r="D1390" i="6"/>
  <c r="D1389" i="6"/>
  <c r="D1388" i="6"/>
  <c r="D1387" i="6"/>
  <c r="D1386" i="6"/>
  <c r="D1385" i="6"/>
  <c r="D1384" i="6"/>
  <c r="D1383" i="6"/>
  <c r="D1382" i="6"/>
  <c r="D1381" i="6"/>
  <c r="D1380" i="6"/>
  <c r="D1379" i="6"/>
  <c r="D1378" i="6"/>
  <c r="E1378" i="6" s="1"/>
  <c r="D1377" i="6"/>
  <c r="D1376" i="6"/>
  <c r="D1375" i="6"/>
  <c r="D1374" i="6"/>
  <c r="D1373" i="6"/>
  <c r="D1372" i="6"/>
  <c r="D1371" i="6"/>
  <c r="D1370" i="6"/>
  <c r="D1369" i="6"/>
  <c r="D1368" i="6"/>
  <c r="D1367" i="6"/>
  <c r="E1367" i="6" s="1"/>
  <c r="D1366" i="6"/>
  <c r="D1365" i="6"/>
  <c r="D1364" i="6"/>
  <c r="D1363" i="6"/>
  <c r="D1362" i="6"/>
  <c r="D1361" i="6"/>
  <c r="D1360" i="6"/>
  <c r="D1359" i="6"/>
  <c r="D1358" i="6"/>
  <c r="D1357" i="6"/>
  <c r="D1356" i="6"/>
  <c r="D1355" i="6"/>
  <c r="D1354" i="6"/>
  <c r="D1353" i="6"/>
  <c r="D1352" i="6"/>
  <c r="D1351" i="6"/>
  <c r="D1350" i="6"/>
  <c r="D1349" i="6"/>
  <c r="D1348" i="6"/>
  <c r="D1347" i="6"/>
  <c r="D1346" i="6"/>
  <c r="E1346" i="6" s="1"/>
  <c r="D1345" i="6"/>
  <c r="D1344" i="6"/>
  <c r="D1343" i="6"/>
  <c r="D1342" i="6"/>
  <c r="D1341" i="6"/>
  <c r="D1340" i="6"/>
  <c r="D1339" i="6"/>
  <c r="D1338" i="6"/>
  <c r="D1337" i="6"/>
  <c r="D1336" i="6"/>
  <c r="D1335" i="6"/>
  <c r="E1335" i="6" s="1"/>
  <c r="D1334" i="6"/>
  <c r="D1333" i="6"/>
  <c r="D1332" i="6"/>
  <c r="D1331" i="6"/>
  <c r="D1330" i="6"/>
  <c r="D1329" i="6"/>
  <c r="D1328" i="6"/>
  <c r="D1327" i="6"/>
  <c r="D1326" i="6"/>
  <c r="D1325" i="6"/>
  <c r="D1324" i="6"/>
  <c r="D1323" i="6"/>
  <c r="D1322" i="6"/>
  <c r="D1321" i="6"/>
  <c r="D1320" i="6"/>
  <c r="D1319" i="6"/>
  <c r="D1318" i="6"/>
  <c r="D1317" i="6"/>
  <c r="D1316" i="6"/>
  <c r="D1315" i="6"/>
  <c r="D1314" i="6"/>
  <c r="E1314" i="6" s="1"/>
  <c r="D1313" i="6"/>
  <c r="D1312" i="6"/>
  <c r="D1311" i="6"/>
  <c r="D1310" i="6"/>
  <c r="D1309" i="6"/>
  <c r="D1308" i="6"/>
  <c r="D1307" i="6"/>
  <c r="D1306" i="6"/>
  <c r="D1305" i="6"/>
  <c r="D1304" i="6"/>
  <c r="D1303" i="6"/>
  <c r="E1303" i="6" s="1"/>
  <c r="D1302" i="6"/>
  <c r="D1301" i="6"/>
  <c r="D1300" i="6"/>
  <c r="D1299" i="6"/>
  <c r="D1298" i="6"/>
  <c r="D1297" i="6"/>
  <c r="D1296" i="6"/>
  <c r="D1295" i="6"/>
  <c r="D1294" i="6"/>
  <c r="D1293" i="6"/>
  <c r="D1292" i="6"/>
  <c r="D1291" i="6"/>
  <c r="D1290" i="6"/>
  <c r="D1289" i="6"/>
  <c r="D1288" i="6"/>
  <c r="D1287" i="6"/>
  <c r="D1286" i="6"/>
  <c r="D1285" i="6"/>
  <c r="D1284" i="6"/>
  <c r="D1283" i="6"/>
  <c r="D1282" i="6"/>
  <c r="E1282" i="6" s="1"/>
  <c r="D1281" i="6"/>
  <c r="D1280" i="6"/>
  <c r="D1279" i="6"/>
  <c r="D1278" i="6"/>
  <c r="D1277" i="6"/>
  <c r="D1276" i="6"/>
  <c r="D1275" i="6"/>
  <c r="D1274" i="6"/>
  <c r="D1273" i="6"/>
  <c r="D1272" i="6"/>
  <c r="D1271" i="6"/>
  <c r="E1271" i="6" s="1"/>
  <c r="D1270" i="6"/>
  <c r="D1269" i="6"/>
  <c r="D1268" i="6"/>
  <c r="D1267" i="6"/>
  <c r="D1266" i="6"/>
  <c r="D1265" i="6"/>
  <c r="D1264" i="6"/>
  <c r="D1263" i="6"/>
  <c r="D1262" i="6"/>
  <c r="D1261" i="6"/>
  <c r="D1260" i="6"/>
  <c r="D1259" i="6"/>
  <c r="D1258" i="6"/>
  <c r="D1257" i="6"/>
  <c r="D1256" i="6"/>
  <c r="D1255" i="6"/>
  <c r="D1254" i="6"/>
  <c r="D1253" i="6"/>
  <c r="D1252" i="6"/>
  <c r="D1251" i="6"/>
  <c r="D1250" i="6"/>
  <c r="E1250" i="6" s="1"/>
  <c r="D1249" i="6"/>
  <c r="D1248" i="6"/>
  <c r="D1247" i="6"/>
  <c r="D1246" i="6"/>
  <c r="D1245" i="6"/>
  <c r="D1244" i="6"/>
  <c r="D1243" i="6"/>
  <c r="D1242" i="6"/>
  <c r="D1241" i="6"/>
  <c r="D1240" i="6"/>
  <c r="D1239" i="6"/>
  <c r="E1239" i="6" s="1"/>
  <c r="D1238" i="6"/>
  <c r="D1237" i="6"/>
  <c r="D1236" i="6"/>
  <c r="D1235" i="6"/>
  <c r="D1234" i="6"/>
  <c r="E1234" i="6" s="1"/>
  <c r="D1233" i="6"/>
  <c r="D1232" i="6"/>
  <c r="D1231" i="6"/>
  <c r="D1230" i="6"/>
  <c r="D1229" i="6"/>
  <c r="D1228" i="6"/>
  <c r="D1227" i="6"/>
  <c r="D1226" i="6"/>
  <c r="D1225" i="6"/>
  <c r="D1224" i="6"/>
  <c r="D1223" i="6"/>
  <c r="D1222" i="6"/>
  <c r="D1221" i="6"/>
  <c r="D1220" i="6"/>
  <c r="D1219" i="6"/>
  <c r="D1218" i="6"/>
  <c r="E1218" i="6" s="1"/>
  <c r="D1217" i="6"/>
  <c r="D1216" i="6"/>
  <c r="D1215" i="6"/>
  <c r="D1214" i="6"/>
  <c r="D1213" i="6"/>
  <c r="D1212" i="6"/>
  <c r="D1211" i="6"/>
  <c r="D1210" i="6"/>
  <c r="D1209" i="6"/>
  <c r="D1208" i="6"/>
  <c r="D1207" i="6"/>
  <c r="E1207" i="6" s="1"/>
  <c r="D1206" i="6"/>
  <c r="D1205" i="6"/>
  <c r="D1204" i="6"/>
  <c r="D1203" i="6"/>
  <c r="D1202" i="6"/>
  <c r="E1202" i="6" s="1"/>
  <c r="D1201" i="6"/>
  <c r="D1200" i="6"/>
  <c r="D1199" i="6"/>
  <c r="D1198" i="6"/>
  <c r="D1197" i="6"/>
  <c r="D1196" i="6"/>
  <c r="D1195" i="6"/>
  <c r="D1194" i="6"/>
  <c r="D1193" i="6"/>
  <c r="D1192" i="6"/>
  <c r="D1191" i="6"/>
  <c r="D1190" i="6"/>
  <c r="D1189" i="6"/>
  <c r="D1188" i="6"/>
  <c r="D1187" i="6"/>
  <c r="D1186" i="6"/>
  <c r="E1186" i="6" s="1"/>
  <c r="D1185" i="6"/>
  <c r="D1184" i="6"/>
  <c r="D1183" i="6"/>
  <c r="D1182" i="6"/>
  <c r="D1181" i="6"/>
  <c r="D1180" i="6"/>
  <c r="D1179" i="6"/>
  <c r="D1178" i="6"/>
  <c r="D1177" i="6"/>
  <c r="D1176" i="6"/>
  <c r="D1175" i="6"/>
  <c r="D1174" i="6"/>
  <c r="D1173" i="6"/>
  <c r="D1172" i="6"/>
  <c r="D1171" i="6"/>
  <c r="D1170" i="6"/>
  <c r="D1169" i="6"/>
  <c r="D1168" i="6"/>
  <c r="D1167" i="6"/>
  <c r="D1166" i="6"/>
  <c r="D1165" i="6"/>
  <c r="D1164" i="6"/>
  <c r="D1163" i="6"/>
  <c r="D1162" i="6"/>
  <c r="D1161" i="6"/>
  <c r="D1160" i="6"/>
  <c r="D1159" i="6"/>
  <c r="E1159" i="6" s="1"/>
  <c r="D1158" i="6"/>
  <c r="D1157" i="6"/>
  <c r="D1156" i="6"/>
  <c r="D1155" i="6"/>
  <c r="D1154" i="6"/>
  <c r="E1154" i="6" s="1"/>
  <c r="D1153" i="6"/>
  <c r="D1152" i="6"/>
  <c r="D1151" i="6"/>
  <c r="D1150" i="6"/>
  <c r="D1149" i="6"/>
  <c r="D1148" i="6"/>
  <c r="D1147" i="6"/>
  <c r="D1146" i="6"/>
  <c r="D1145" i="6"/>
  <c r="D1144" i="6"/>
  <c r="D1143" i="6"/>
  <c r="E1143" i="6" s="1"/>
  <c r="D1142" i="6"/>
  <c r="D1141" i="6"/>
  <c r="D1140" i="6"/>
  <c r="D1139" i="6"/>
  <c r="D1138" i="6"/>
  <c r="D1137" i="6"/>
  <c r="D1136" i="6"/>
  <c r="D1135" i="6"/>
  <c r="D1134" i="6"/>
  <c r="D1133" i="6"/>
  <c r="D1132" i="6"/>
  <c r="D1131" i="6"/>
  <c r="D1130" i="6"/>
  <c r="D1129" i="6"/>
  <c r="D1128" i="6"/>
  <c r="D1127" i="6"/>
  <c r="D1126" i="6"/>
  <c r="D1125" i="6"/>
  <c r="D1124" i="6"/>
  <c r="D1123" i="6"/>
  <c r="D1122" i="6"/>
  <c r="E1122" i="6" s="1"/>
  <c r="D1121" i="6"/>
  <c r="D1120" i="6"/>
  <c r="D1119" i="6"/>
  <c r="D1118" i="6"/>
  <c r="D1117" i="6"/>
  <c r="D1116" i="6"/>
  <c r="D1115" i="6"/>
  <c r="D1114" i="6"/>
  <c r="D1113" i="6"/>
  <c r="D1112" i="6"/>
  <c r="D1111" i="6"/>
  <c r="D1110" i="6"/>
  <c r="D1109" i="6"/>
  <c r="D1108" i="6"/>
  <c r="D1107" i="6"/>
  <c r="D1106" i="6"/>
  <c r="D1105" i="6"/>
  <c r="D1104" i="6"/>
  <c r="D1103" i="6"/>
  <c r="D1102" i="6"/>
  <c r="D1101" i="6"/>
  <c r="D1100" i="6"/>
  <c r="D1099" i="6"/>
  <c r="D1098" i="6"/>
  <c r="D1097" i="6"/>
  <c r="D1096" i="6"/>
  <c r="D1095" i="6"/>
  <c r="E1095" i="6" s="1"/>
  <c r="D1094" i="6"/>
  <c r="D1093" i="6"/>
  <c r="D1092" i="6"/>
  <c r="D1091" i="6"/>
  <c r="D1090" i="6"/>
  <c r="E1090" i="6" s="1"/>
  <c r="D1089" i="6"/>
  <c r="D1088" i="6"/>
  <c r="D1087" i="6"/>
  <c r="D1086" i="6"/>
  <c r="D1085" i="6"/>
  <c r="D1084" i="6"/>
  <c r="D1083" i="6"/>
  <c r="D1082" i="6"/>
  <c r="D1081" i="6"/>
  <c r="D1080" i="6"/>
  <c r="D1079" i="6"/>
  <c r="E1079" i="6" s="1"/>
  <c r="D1078" i="6"/>
  <c r="D1077" i="6"/>
  <c r="D1076" i="6"/>
  <c r="D1075" i="6"/>
  <c r="D1074" i="6"/>
  <c r="D1073" i="6"/>
  <c r="D1072" i="6"/>
  <c r="D1071" i="6"/>
  <c r="D1070" i="6"/>
  <c r="D1069" i="6"/>
  <c r="D1068" i="6"/>
  <c r="D1067" i="6"/>
  <c r="D1066" i="6"/>
  <c r="D1065" i="6"/>
  <c r="D1064" i="6"/>
  <c r="D1063" i="6"/>
  <c r="D1062" i="6"/>
  <c r="D1061" i="6"/>
  <c r="D1060" i="6"/>
  <c r="D1059" i="6"/>
  <c r="D1058" i="6"/>
  <c r="E1058" i="6" s="1"/>
  <c r="D1057" i="6"/>
  <c r="D1056" i="6"/>
  <c r="D1055" i="6"/>
  <c r="D1054" i="6"/>
  <c r="D1053" i="6"/>
  <c r="D1052" i="6"/>
  <c r="D1051" i="6"/>
  <c r="D1050" i="6"/>
  <c r="D1049" i="6"/>
  <c r="D1048" i="6"/>
  <c r="D1047" i="6"/>
  <c r="D1046" i="6"/>
  <c r="D1045" i="6"/>
  <c r="D1044" i="6"/>
  <c r="D1043" i="6"/>
  <c r="D1042" i="6"/>
  <c r="D1041" i="6"/>
  <c r="D1040" i="6"/>
  <c r="D1039" i="6"/>
  <c r="D1038" i="6"/>
  <c r="D1037" i="6"/>
  <c r="D1036" i="6"/>
  <c r="D1035" i="6"/>
  <c r="D1034" i="6"/>
  <c r="D1033" i="6"/>
  <c r="D1032" i="6"/>
  <c r="D1031" i="6"/>
  <c r="E1031" i="6" s="1"/>
  <c r="D1030" i="6"/>
  <c r="D1029" i="6"/>
  <c r="D1028" i="6"/>
  <c r="D1027" i="6"/>
  <c r="D1026" i="6"/>
  <c r="E1026" i="6" s="1"/>
  <c r="D1025" i="6"/>
  <c r="D1024" i="6"/>
  <c r="D1023" i="6"/>
  <c r="E1023" i="6" s="1"/>
  <c r="D1022" i="6"/>
  <c r="D1021" i="6"/>
  <c r="D1020" i="6"/>
  <c r="D1019" i="6"/>
  <c r="D1018" i="6"/>
  <c r="D1017" i="6"/>
  <c r="D1016" i="6"/>
  <c r="D1015" i="6"/>
  <c r="E1015" i="6" s="1"/>
  <c r="D1014" i="6"/>
  <c r="D1013" i="6"/>
  <c r="D1012" i="6"/>
  <c r="D1011" i="6"/>
  <c r="D1010" i="6"/>
  <c r="D1009" i="6"/>
  <c r="D1008" i="6"/>
  <c r="D1007" i="6"/>
  <c r="D1006" i="6"/>
  <c r="D1005" i="6"/>
  <c r="D1004" i="6"/>
  <c r="D1003" i="6"/>
  <c r="D1002" i="6"/>
  <c r="E1002" i="6" s="1"/>
  <c r="D1001" i="6"/>
  <c r="D1000" i="6"/>
  <c r="D999" i="6"/>
  <c r="D998" i="6"/>
  <c r="D997" i="6"/>
  <c r="D996" i="6"/>
  <c r="D995" i="6"/>
  <c r="D994" i="6"/>
  <c r="E994" i="6" s="1"/>
  <c r="D993" i="6"/>
  <c r="D992" i="6"/>
  <c r="D991" i="6"/>
  <c r="E991" i="6" s="1"/>
  <c r="D990" i="6"/>
  <c r="D989" i="6"/>
  <c r="D988" i="6"/>
  <c r="D987" i="6"/>
  <c r="D986" i="6"/>
  <c r="E986" i="6" s="1"/>
  <c r="D985" i="6"/>
  <c r="D984" i="6"/>
  <c r="D983" i="6"/>
  <c r="D982" i="6"/>
  <c r="D981" i="6"/>
  <c r="D980" i="6"/>
  <c r="D979" i="6"/>
  <c r="E979" i="6" s="1"/>
  <c r="D978" i="6"/>
  <c r="D977" i="6"/>
  <c r="D976" i="6"/>
  <c r="D975" i="6"/>
  <c r="E975" i="6" s="1"/>
  <c r="D974" i="6"/>
  <c r="D973" i="6"/>
  <c r="E973" i="6" s="1"/>
  <c r="D972" i="6"/>
  <c r="D971" i="6"/>
  <c r="D970" i="6"/>
  <c r="E970" i="6" s="1"/>
  <c r="D969" i="6"/>
  <c r="D968" i="6"/>
  <c r="D967" i="6"/>
  <c r="D966" i="6"/>
  <c r="E966" i="6" s="1"/>
  <c r="D965" i="6"/>
  <c r="E965" i="6" s="1"/>
  <c r="D964" i="6"/>
  <c r="D963" i="6"/>
  <c r="E963" i="6" s="1"/>
  <c r="D962" i="6"/>
  <c r="D961" i="6"/>
  <c r="E961" i="6" s="1"/>
  <c r="D960" i="6"/>
  <c r="D959" i="6"/>
  <c r="D958" i="6"/>
  <c r="D957" i="6"/>
  <c r="D956" i="6"/>
  <c r="D955" i="6"/>
  <c r="E955" i="6" s="1"/>
  <c r="D954" i="6"/>
  <c r="D953" i="6"/>
  <c r="D952" i="6"/>
  <c r="D951" i="6"/>
  <c r="E951" i="6" s="1"/>
  <c r="D950" i="6"/>
  <c r="E950" i="6" s="1"/>
  <c r="D949" i="6"/>
  <c r="D948" i="6"/>
  <c r="D947" i="6"/>
  <c r="D946" i="6"/>
  <c r="E946" i="6" s="1"/>
  <c r="D945" i="6"/>
  <c r="D944" i="6"/>
  <c r="D943" i="6"/>
  <c r="D942" i="6"/>
  <c r="E942" i="6" s="1"/>
  <c r="D941" i="6"/>
  <c r="E941" i="6" s="1"/>
  <c r="D940" i="6"/>
  <c r="D939" i="6"/>
  <c r="D938" i="6"/>
  <c r="D937" i="6"/>
  <c r="E937" i="6" s="1"/>
  <c r="D936" i="6"/>
  <c r="D935" i="6"/>
  <c r="D934" i="6"/>
  <c r="E934" i="6" s="1"/>
  <c r="D933" i="6"/>
  <c r="D932" i="6"/>
  <c r="D931" i="6"/>
  <c r="E931" i="6" s="1"/>
  <c r="D930" i="6"/>
  <c r="D929" i="6"/>
  <c r="E929" i="6" s="1"/>
  <c r="D928" i="6"/>
  <c r="D927" i="6"/>
  <c r="E927" i="6" s="1"/>
  <c r="D926" i="6"/>
  <c r="D925" i="6"/>
  <c r="D924" i="6"/>
  <c r="D923" i="6"/>
  <c r="D922" i="6"/>
  <c r="E922" i="6" s="1"/>
  <c r="D921" i="6"/>
  <c r="D920" i="6"/>
  <c r="D919" i="6"/>
  <c r="E919" i="6" s="1"/>
  <c r="D918" i="6"/>
  <c r="D917" i="6"/>
  <c r="D916" i="6"/>
  <c r="D915" i="6"/>
  <c r="D914" i="6"/>
  <c r="D913" i="6"/>
  <c r="E913" i="6" s="1"/>
  <c r="D912" i="6"/>
  <c r="D911" i="6"/>
  <c r="D910" i="6"/>
  <c r="E910" i="6" s="1"/>
  <c r="D909" i="6"/>
  <c r="D908" i="6"/>
  <c r="D907" i="6"/>
  <c r="D906" i="6"/>
  <c r="D905" i="6"/>
  <c r="E905" i="6" s="1"/>
  <c r="D904" i="6"/>
  <c r="D903" i="6"/>
  <c r="D902" i="6"/>
  <c r="E902" i="6" s="1"/>
  <c r="D901" i="6"/>
  <c r="D900" i="6"/>
  <c r="D899" i="6"/>
  <c r="D898" i="6"/>
  <c r="D897" i="6"/>
  <c r="E897" i="6" s="1"/>
  <c r="D896" i="6"/>
  <c r="D895" i="6"/>
  <c r="E895" i="6" s="1"/>
  <c r="D894" i="6"/>
  <c r="D893" i="6"/>
  <c r="E893" i="6" s="1"/>
  <c r="D892" i="6"/>
  <c r="D891" i="6"/>
  <c r="D890" i="6"/>
  <c r="D889" i="6"/>
  <c r="D888" i="6"/>
  <c r="D887" i="6"/>
  <c r="E887" i="6" s="1"/>
  <c r="D886" i="6"/>
  <c r="D885" i="6"/>
  <c r="D884" i="6"/>
  <c r="D883" i="6"/>
  <c r="E883" i="6" s="1"/>
  <c r="D882" i="6"/>
  <c r="D881" i="6"/>
  <c r="E881" i="6" s="1"/>
  <c r="D880" i="6"/>
  <c r="D879" i="6"/>
  <c r="E879" i="6" s="1"/>
  <c r="D878" i="6"/>
  <c r="E878" i="6" s="1"/>
  <c r="D877" i="6"/>
  <c r="D876" i="6"/>
  <c r="D875" i="6"/>
  <c r="D874" i="6"/>
  <c r="E874" i="6" s="1"/>
  <c r="D873" i="6"/>
  <c r="E873" i="6" s="1"/>
  <c r="D872" i="6"/>
  <c r="D871" i="6"/>
  <c r="D870" i="6"/>
  <c r="D869" i="6"/>
  <c r="E869" i="6" s="1"/>
  <c r="D868" i="6"/>
  <c r="D867" i="6"/>
  <c r="D866" i="6"/>
  <c r="D865" i="6"/>
  <c r="D864" i="6"/>
  <c r="D863" i="6"/>
  <c r="E863" i="6" s="1"/>
  <c r="D862" i="6"/>
  <c r="D861" i="6"/>
  <c r="D860" i="6"/>
  <c r="D859" i="6"/>
  <c r="E859" i="6" s="1"/>
  <c r="D858" i="6"/>
  <c r="D857" i="6"/>
  <c r="D856" i="6"/>
  <c r="D855" i="6"/>
  <c r="D854" i="6"/>
  <c r="E854" i="6" s="1"/>
  <c r="D853" i="6"/>
  <c r="D852" i="6"/>
  <c r="D851" i="6"/>
  <c r="D850" i="6"/>
  <c r="E850" i="6" s="1"/>
  <c r="D849" i="6"/>
  <c r="E849" i="6" s="1"/>
  <c r="D848" i="6"/>
  <c r="D847" i="6"/>
  <c r="E847" i="6" s="1"/>
  <c r="D846" i="6"/>
  <c r="D845" i="6"/>
  <c r="E845" i="6" s="1"/>
  <c r="D844" i="6"/>
  <c r="D843" i="6"/>
  <c r="D842" i="6"/>
  <c r="E842" i="6" s="1"/>
  <c r="D841" i="6"/>
  <c r="D840" i="6"/>
  <c r="D839" i="6"/>
  <c r="D838" i="6"/>
  <c r="D837" i="6"/>
  <c r="D836" i="6"/>
  <c r="D835" i="6"/>
  <c r="E835" i="6" s="1"/>
  <c r="D834" i="6"/>
  <c r="D833" i="6"/>
  <c r="D832" i="6"/>
  <c r="D831" i="6"/>
  <c r="D830" i="6"/>
  <c r="D829" i="6"/>
  <c r="D828" i="6"/>
  <c r="D827" i="6"/>
  <c r="D826" i="6"/>
  <c r="E826" i="6" s="1"/>
  <c r="D825" i="6"/>
  <c r="D824" i="6"/>
  <c r="D823" i="6"/>
  <c r="D822" i="6"/>
  <c r="D821" i="6"/>
  <c r="D820" i="6"/>
  <c r="D819" i="6"/>
  <c r="D818" i="6"/>
  <c r="E818" i="6" s="1"/>
  <c r="D817" i="6"/>
  <c r="D816" i="6"/>
  <c r="D815" i="6"/>
  <c r="E815" i="6" s="1"/>
  <c r="D814" i="6"/>
  <c r="D813" i="6"/>
  <c r="D812" i="6"/>
  <c r="D811" i="6"/>
  <c r="E808" i="6"/>
  <c r="E807" i="6"/>
  <c r="E806" i="6"/>
  <c r="E805" i="6"/>
  <c r="E804" i="6"/>
  <c r="E803" i="6"/>
  <c r="E802" i="6"/>
  <c r="E801" i="6"/>
  <c r="E800" i="6"/>
  <c r="E799" i="6"/>
  <c r="E798" i="6"/>
  <c r="E797" i="6"/>
  <c r="E796" i="6"/>
  <c r="E795" i="6"/>
  <c r="E794" i="6"/>
  <c r="E793" i="6"/>
  <c r="E792" i="6"/>
  <c r="E791" i="6"/>
  <c r="E790" i="6"/>
  <c r="E789" i="6"/>
  <c r="E788" i="6"/>
  <c r="E787" i="6"/>
  <c r="E786" i="6"/>
  <c r="E785" i="6"/>
  <c r="E784" i="6"/>
  <c r="E783" i="6"/>
  <c r="E782" i="6"/>
  <c r="E781" i="6"/>
  <c r="E780" i="6"/>
  <c r="E779" i="6"/>
  <c r="E778" i="6"/>
  <c r="E777" i="6"/>
  <c r="E776" i="6"/>
  <c r="E775" i="6"/>
  <c r="E774" i="6"/>
  <c r="E773" i="6"/>
  <c r="E772" i="6"/>
  <c r="E771" i="6"/>
  <c r="E770" i="6"/>
  <c r="E769" i="6"/>
  <c r="E768" i="6"/>
  <c r="E767" i="6"/>
  <c r="E766" i="6"/>
  <c r="E765" i="6"/>
  <c r="E764" i="6"/>
  <c r="E763" i="6"/>
  <c r="E762" i="6"/>
  <c r="E761" i="6"/>
  <c r="E760" i="6"/>
  <c r="E759" i="6"/>
  <c r="E758" i="6"/>
  <c r="E757" i="6"/>
  <c r="E756" i="6"/>
  <c r="E755" i="6"/>
  <c r="E754" i="6"/>
  <c r="E753" i="6"/>
  <c r="E752" i="6"/>
  <c r="E751" i="6"/>
  <c r="E750" i="6"/>
  <c r="E749" i="6"/>
  <c r="E748" i="6"/>
  <c r="E747" i="6"/>
  <c r="E746" i="6"/>
  <c r="E745" i="6"/>
  <c r="E744" i="6"/>
  <c r="E743" i="6"/>
  <c r="E742" i="6"/>
  <c r="E741" i="6"/>
  <c r="E740" i="6"/>
  <c r="E739" i="6"/>
  <c r="E738" i="6"/>
  <c r="E737" i="6"/>
  <c r="E736" i="6"/>
  <c r="E735" i="6"/>
  <c r="E734" i="6"/>
  <c r="E733" i="6"/>
  <c r="E732" i="6"/>
  <c r="E731" i="6"/>
  <c r="E730" i="6"/>
  <c r="E729" i="6"/>
  <c r="E728" i="6"/>
  <c r="E727" i="6"/>
  <c r="E726" i="6"/>
  <c r="E725" i="6"/>
  <c r="E724" i="6"/>
  <c r="E723" i="6"/>
  <c r="E722" i="6"/>
  <c r="E721" i="6"/>
  <c r="E720" i="6"/>
  <c r="E719" i="6"/>
  <c r="E718" i="6"/>
  <c r="E717" i="6"/>
  <c r="E716" i="6"/>
  <c r="E715" i="6"/>
  <c r="E714" i="6"/>
  <c r="E713" i="6"/>
  <c r="E712" i="6"/>
  <c r="E711" i="6"/>
  <c r="E710" i="6"/>
  <c r="E709" i="6"/>
  <c r="E708" i="6"/>
  <c r="E707" i="6"/>
  <c r="E706" i="6"/>
  <c r="E705" i="6"/>
  <c r="E704" i="6"/>
  <c r="E703" i="6"/>
  <c r="E702" i="6"/>
  <c r="E701" i="6"/>
  <c r="E700" i="6"/>
  <c r="E699" i="6"/>
  <c r="E698" i="6"/>
  <c r="E697" i="6"/>
  <c r="E696" i="6"/>
  <c r="E695" i="6"/>
  <c r="E694" i="6"/>
  <c r="E693" i="6"/>
  <c r="E692" i="6"/>
  <c r="E691" i="6"/>
  <c r="E690" i="6"/>
  <c r="E689" i="6"/>
  <c r="E688" i="6"/>
  <c r="E687" i="6"/>
  <c r="E686" i="6"/>
  <c r="E685" i="6"/>
  <c r="E684" i="6"/>
  <c r="E683" i="6"/>
  <c r="E682" i="6"/>
  <c r="E681" i="6"/>
  <c r="E680" i="6"/>
  <c r="E679" i="6"/>
  <c r="E678" i="6"/>
  <c r="E677" i="6"/>
  <c r="E676" i="6"/>
  <c r="E675" i="6"/>
  <c r="E674" i="6"/>
  <c r="E673" i="6"/>
  <c r="E672" i="6"/>
  <c r="E671" i="6"/>
  <c r="E670" i="6"/>
  <c r="E669" i="6"/>
  <c r="E668" i="6"/>
  <c r="E667" i="6"/>
  <c r="E666" i="6"/>
  <c r="E665" i="6"/>
  <c r="E664" i="6"/>
  <c r="E663" i="6"/>
  <c r="E662" i="6"/>
  <c r="E661" i="6"/>
  <c r="E660" i="6"/>
  <c r="E659" i="6"/>
  <c r="E658" i="6"/>
  <c r="E657" i="6"/>
  <c r="E656" i="6"/>
  <c r="E655" i="6"/>
  <c r="E654" i="6"/>
  <c r="E653" i="6"/>
  <c r="E652" i="6"/>
  <c r="E651" i="6"/>
  <c r="E650" i="6"/>
  <c r="E649" i="6"/>
  <c r="E648" i="6"/>
  <c r="E647" i="6"/>
  <c r="E646" i="6"/>
  <c r="E645" i="6"/>
  <c r="E644" i="6"/>
  <c r="E643" i="6"/>
  <c r="E642" i="6"/>
  <c r="E641" i="6"/>
  <c r="E640" i="6"/>
  <c r="E639" i="6"/>
  <c r="E638" i="6"/>
  <c r="E637" i="6"/>
  <c r="E636" i="6"/>
  <c r="E635" i="6"/>
  <c r="E634" i="6"/>
  <c r="E633" i="6"/>
  <c r="E632" i="6"/>
  <c r="E631" i="6"/>
  <c r="E630" i="6"/>
  <c r="E629" i="6"/>
  <c r="E628" i="6"/>
  <c r="E627" i="6"/>
  <c r="E626" i="6"/>
  <c r="E625" i="6"/>
  <c r="E624" i="6"/>
  <c r="E623" i="6"/>
  <c r="E622" i="6"/>
  <c r="E621" i="6"/>
  <c r="E620" i="6"/>
  <c r="E619" i="6"/>
  <c r="E618" i="6"/>
  <c r="E617" i="6"/>
  <c r="E616" i="6"/>
  <c r="E615" i="6"/>
  <c r="E614" i="6"/>
  <c r="E613" i="6"/>
  <c r="E612" i="6"/>
  <c r="E611" i="6"/>
  <c r="E610" i="6"/>
  <c r="E609" i="6"/>
  <c r="E608" i="6"/>
  <c r="E607" i="6"/>
  <c r="E606" i="6"/>
  <c r="E605" i="6"/>
  <c r="E604" i="6"/>
  <c r="E603" i="6"/>
  <c r="E602" i="6"/>
  <c r="E601" i="6"/>
  <c r="E600" i="6"/>
  <c r="E599" i="6"/>
  <c r="E598" i="6"/>
  <c r="E597" i="6"/>
  <c r="E596" i="6"/>
  <c r="E595" i="6"/>
  <c r="E594" i="6"/>
  <c r="E593" i="6"/>
  <c r="E592" i="6"/>
  <c r="E591" i="6"/>
  <c r="E590" i="6"/>
  <c r="E589" i="6"/>
  <c r="E588" i="6"/>
  <c r="E587" i="6"/>
  <c r="E586" i="6"/>
  <c r="E585" i="6"/>
  <c r="E584" i="6"/>
  <c r="E583" i="6"/>
  <c r="E582" i="6"/>
  <c r="E581" i="6"/>
  <c r="E580" i="6"/>
  <c r="E579" i="6"/>
  <c r="E578" i="6"/>
  <c r="E577" i="6"/>
  <c r="E576" i="6"/>
  <c r="E575" i="6"/>
  <c r="E574" i="6"/>
  <c r="E573" i="6"/>
  <c r="E572" i="6"/>
  <c r="E571" i="6"/>
  <c r="E570" i="6"/>
  <c r="E569" i="6"/>
  <c r="E568" i="6"/>
  <c r="E567" i="6"/>
  <c r="E566" i="6"/>
  <c r="E565" i="6"/>
  <c r="E564" i="6"/>
  <c r="E563" i="6"/>
  <c r="E562" i="6"/>
  <c r="E561" i="6"/>
  <c r="E560" i="6"/>
  <c r="E559" i="6"/>
  <c r="E558" i="6"/>
  <c r="E557" i="6"/>
  <c r="E556" i="6"/>
  <c r="E555" i="6"/>
  <c r="E554" i="6"/>
  <c r="E553" i="6"/>
  <c r="E552" i="6"/>
  <c r="E551" i="6"/>
  <c r="E550" i="6"/>
  <c r="E549" i="6"/>
  <c r="E548" i="6"/>
  <c r="E547" i="6"/>
  <c r="E546" i="6"/>
  <c r="E545" i="6"/>
  <c r="E544" i="6"/>
  <c r="E543" i="6"/>
  <c r="E542" i="6"/>
  <c r="E541" i="6"/>
  <c r="E540" i="6"/>
  <c r="E539" i="6"/>
  <c r="E538" i="6"/>
  <c r="E537" i="6"/>
  <c r="E536" i="6"/>
  <c r="E535" i="6"/>
  <c r="E534" i="6"/>
  <c r="E533" i="6"/>
  <c r="E532" i="6"/>
  <c r="E531" i="6"/>
  <c r="E530" i="6"/>
  <c r="E529" i="6"/>
  <c r="E528" i="6"/>
  <c r="E527" i="6"/>
  <c r="E526" i="6"/>
  <c r="E525" i="6"/>
  <c r="E524" i="6"/>
  <c r="E523" i="6"/>
  <c r="E522" i="6"/>
  <c r="E521" i="6"/>
  <c r="E520" i="6"/>
  <c r="E519" i="6"/>
  <c r="E518" i="6"/>
  <c r="E517" i="6"/>
  <c r="E516" i="6"/>
  <c r="E515" i="6"/>
  <c r="E514" i="6"/>
  <c r="E513" i="6"/>
  <c r="E512" i="6"/>
  <c r="E511" i="6"/>
  <c r="E510" i="6"/>
  <c r="E509" i="6"/>
  <c r="E508" i="6"/>
  <c r="E507" i="6"/>
  <c r="E506" i="6"/>
  <c r="E505" i="6"/>
  <c r="E504" i="6"/>
  <c r="E503" i="6"/>
  <c r="E502" i="6"/>
  <c r="E501" i="6"/>
  <c r="E500" i="6"/>
  <c r="E499" i="6"/>
  <c r="E498" i="6"/>
  <c r="E497" i="6"/>
  <c r="E496" i="6"/>
  <c r="E495" i="6"/>
  <c r="E494" i="6"/>
  <c r="E493" i="6"/>
  <c r="E492" i="6"/>
  <c r="E491" i="6"/>
  <c r="E490" i="6"/>
  <c r="E489" i="6"/>
  <c r="E488" i="6"/>
  <c r="E487" i="6"/>
  <c r="E486" i="6"/>
  <c r="E485" i="6"/>
  <c r="E484" i="6"/>
  <c r="E483" i="6"/>
  <c r="E482" i="6"/>
  <c r="E481" i="6"/>
  <c r="E480" i="6"/>
  <c r="E479" i="6"/>
  <c r="E478" i="6"/>
  <c r="E477" i="6"/>
  <c r="E476" i="6"/>
  <c r="E475" i="6"/>
  <c r="E474" i="6"/>
  <c r="E473" i="6"/>
  <c r="E472" i="6"/>
  <c r="E471" i="6"/>
  <c r="E470" i="6"/>
  <c r="E469" i="6"/>
  <c r="E468" i="6"/>
  <c r="E467" i="6"/>
  <c r="E466" i="6"/>
  <c r="E465" i="6"/>
  <c r="E464" i="6"/>
  <c r="E463" i="6"/>
  <c r="E462" i="6"/>
  <c r="E461" i="6"/>
  <c r="E460" i="6"/>
  <c r="E459" i="6"/>
  <c r="E458" i="6"/>
  <c r="E457" i="6"/>
  <c r="E456" i="6"/>
  <c r="E455" i="6"/>
  <c r="E454" i="6"/>
  <c r="E453" i="6"/>
  <c r="E452" i="6"/>
  <c r="E451" i="6"/>
  <c r="E450" i="6"/>
  <c r="E449" i="6"/>
  <c r="E448" i="6"/>
  <c r="E447" i="6"/>
  <c r="E446" i="6"/>
  <c r="E445" i="6"/>
  <c r="E444" i="6"/>
  <c r="E443" i="6"/>
  <c r="E442" i="6"/>
  <c r="E441" i="6"/>
  <c r="E440" i="6"/>
  <c r="E439" i="6"/>
  <c r="E438" i="6"/>
  <c r="E437" i="6"/>
  <c r="E436" i="6"/>
  <c r="E435" i="6"/>
  <c r="E434" i="6"/>
  <c r="E433" i="6"/>
  <c r="E432" i="6"/>
  <c r="E431" i="6"/>
  <c r="E430" i="6"/>
  <c r="E429" i="6"/>
  <c r="E428" i="6"/>
  <c r="E427" i="6"/>
  <c r="E426" i="6"/>
  <c r="E425" i="6"/>
  <c r="E424" i="6"/>
  <c r="E423" i="6"/>
  <c r="E422" i="6"/>
  <c r="E421" i="6"/>
  <c r="E420" i="6"/>
  <c r="E419" i="6"/>
  <c r="E418" i="6"/>
  <c r="E417" i="6"/>
  <c r="E416" i="6"/>
  <c r="E415" i="6"/>
  <c r="E414" i="6"/>
  <c r="E413" i="6"/>
  <c r="E412" i="6"/>
  <c r="E411" i="6"/>
  <c r="E410" i="6"/>
  <c r="E409" i="6"/>
  <c r="E408" i="6"/>
  <c r="E407" i="6"/>
  <c r="E406" i="6"/>
  <c r="E405" i="6"/>
  <c r="E404" i="6"/>
  <c r="E403" i="6"/>
  <c r="E402" i="6"/>
  <c r="E401" i="6"/>
  <c r="E400" i="6"/>
  <c r="E399" i="6"/>
  <c r="E398" i="6"/>
  <c r="E397" i="6"/>
  <c r="E396" i="6"/>
  <c r="E395" i="6"/>
  <c r="E394" i="6"/>
  <c r="E393" i="6"/>
  <c r="E392" i="6"/>
  <c r="E391" i="6"/>
  <c r="E390" i="6"/>
  <c r="E389" i="6"/>
  <c r="E388" i="6"/>
  <c r="E387" i="6"/>
  <c r="E386" i="6"/>
  <c r="E385" i="6"/>
  <c r="E384" i="6"/>
  <c r="E383" i="6"/>
  <c r="E382" i="6"/>
  <c r="E381" i="6"/>
  <c r="E380" i="6"/>
  <c r="E379" i="6"/>
  <c r="E378" i="6"/>
  <c r="E377" i="6"/>
  <c r="E376" i="6"/>
  <c r="E375" i="6"/>
  <c r="E374" i="6"/>
  <c r="E373" i="6"/>
  <c r="E372" i="6"/>
  <c r="E371" i="6"/>
  <c r="E370" i="6"/>
  <c r="E369" i="6"/>
  <c r="E368" i="6"/>
  <c r="E367" i="6"/>
  <c r="E366"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1142" i="6" s="1"/>
  <c r="E6" i="6"/>
  <c r="E5" i="6"/>
  <c r="E4" i="6"/>
  <c r="E1110" i="6" s="1"/>
  <c r="E3" i="6"/>
  <c r="E1162" i="6" s="1"/>
  <c r="E2" i="6"/>
  <c r="E1227" i="6" s="1"/>
  <c r="D545" i="4"/>
  <c r="E545" i="4" s="1"/>
  <c r="D544" i="4"/>
  <c r="D543" i="4"/>
  <c r="D542" i="4"/>
  <c r="E542" i="4" s="1"/>
  <c r="D541" i="4"/>
  <c r="E541" i="4" s="1"/>
  <c r="D540" i="4"/>
  <c r="D539" i="4"/>
  <c r="D538" i="4"/>
  <c r="E538" i="4" s="1"/>
  <c r="D537" i="4"/>
  <c r="E537" i="4" s="1"/>
  <c r="D536" i="4"/>
  <c r="D535" i="4"/>
  <c r="D534" i="4"/>
  <c r="E534" i="4" s="1"/>
  <c r="D533" i="4"/>
  <c r="E533" i="4" s="1"/>
  <c r="D532" i="4"/>
  <c r="D531" i="4"/>
  <c r="D530" i="4"/>
  <c r="E530" i="4" s="1"/>
  <c r="D529" i="4"/>
  <c r="E529" i="4" s="1"/>
  <c r="D528" i="4"/>
  <c r="D527" i="4"/>
  <c r="D526" i="4"/>
  <c r="E526" i="4" s="1"/>
  <c r="D525" i="4"/>
  <c r="E525" i="4" s="1"/>
  <c r="D524" i="4"/>
  <c r="D523" i="4"/>
  <c r="D522" i="4"/>
  <c r="E522" i="4" s="1"/>
  <c r="D521" i="4"/>
  <c r="E521" i="4" s="1"/>
  <c r="D520" i="4"/>
  <c r="D519" i="4"/>
  <c r="D518" i="4"/>
  <c r="E518" i="4" s="1"/>
  <c r="D517" i="4"/>
  <c r="E517" i="4" s="1"/>
  <c r="D516" i="4"/>
  <c r="D515" i="4"/>
  <c r="D514" i="4"/>
  <c r="E514" i="4" s="1"/>
  <c r="D513" i="4"/>
  <c r="E513" i="4" s="1"/>
  <c r="D512" i="4"/>
  <c r="D511" i="4"/>
  <c r="D510" i="4"/>
  <c r="E510" i="4" s="1"/>
  <c r="D509" i="4"/>
  <c r="E509" i="4" s="1"/>
  <c r="D508" i="4"/>
  <c r="D507" i="4"/>
  <c r="D506" i="4"/>
  <c r="E506" i="4" s="1"/>
  <c r="D505" i="4"/>
  <c r="E505" i="4" s="1"/>
  <c r="D504" i="4"/>
  <c r="D503" i="4"/>
  <c r="D502" i="4"/>
  <c r="E502" i="4" s="1"/>
  <c r="D501" i="4"/>
  <c r="E501" i="4" s="1"/>
  <c r="D500" i="4"/>
  <c r="D499" i="4"/>
  <c r="D498" i="4"/>
  <c r="E498" i="4" s="1"/>
  <c r="D497" i="4"/>
  <c r="E497" i="4" s="1"/>
  <c r="D496" i="4"/>
  <c r="D495" i="4"/>
  <c r="D494" i="4"/>
  <c r="E494" i="4" s="1"/>
  <c r="D493" i="4"/>
  <c r="E493" i="4" s="1"/>
  <c r="D492" i="4"/>
  <c r="D491" i="4"/>
  <c r="D490" i="4"/>
  <c r="E490" i="4" s="1"/>
  <c r="D489" i="4"/>
  <c r="E489" i="4" s="1"/>
  <c r="D488" i="4"/>
  <c r="E488" i="4" s="1"/>
  <c r="D487" i="4"/>
  <c r="D486" i="4"/>
  <c r="E486" i="4" s="1"/>
  <c r="D485" i="4"/>
  <c r="E485" i="4" s="1"/>
  <c r="D484" i="4"/>
  <c r="E484" i="4" s="1"/>
  <c r="D483" i="4"/>
  <c r="D482" i="4"/>
  <c r="E482" i="4" s="1"/>
  <c r="D481" i="4"/>
  <c r="E481" i="4" s="1"/>
  <c r="D480" i="4"/>
  <c r="E480" i="4" s="1"/>
  <c r="D479" i="4"/>
  <c r="D478" i="4"/>
  <c r="E478" i="4" s="1"/>
  <c r="D477" i="4"/>
  <c r="E477" i="4" s="1"/>
  <c r="D476" i="4"/>
  <c r="E476" i="4" s="1"/>
  <c r="D475" i="4"/>
  <c r="D474" i="4"/>
  <c r="E474" i="4" s="1"/>
  <c r="D473" i="4"/>
  <c r="E473" i="4" s="1"/>
  <c r="D472" i="4"/>
  <c r="E472" i="4" s="1"/>
  <c r="D471" i="4"/>
  <c r="D470" i="4"/>
  <c r="E470" i="4" s="1"/>
  <c r="D469" i="4"/>
  <c r="E469" i="4" s="1"/>
  <c r="D468" i="4"/>
  <c r="E468" i="4" s="1"/>
  <c r="D467" i="4"/>
  <c r="D466" i="4"/>
  <c r="E466" i="4" s="1"/>
  <c r="D465" i="4"/>
  <c r="E465" i="4" s="1"/>
  <c r="D464" i="4"/>
  <c r="E464" i="4" s="1"/>
  <c r="D463" i="4"/>
  <c r="D462" i="4"/>
  <c r="E462" i="4" s="1"/>
  <c r="D461" i="4"/>
  <c r="E461" i="4" s="1"/>
  <c r="D460" i="4"/>
  <c r="E460" i="4" s="1"/>
  <c r="D459" i="4"/>
  <c r="D458" i="4"/>
  <c r="E458" i="4" s="1"/>
  <c r="D457" i="4"/>
  <c r="E457" i="4" s="1"/>
  <c r="D456" i="4"/>
  <c r="E456" i="4" s="1"/>
  <c r="D455" i="4"/>
  <c r="D454" i="4"/>
  <c r="E454" i="4" s="1"/>
  <c r="D453" i="4"/>
  <c r="E453" i="4" s="1"/>
  <c r="D452" i="4"/>
  <c r="E452" i="4" s="1"/>
  <c r="D451" i="4"/>
  <c r="D450" i="4"/>
  <c r="E450" i="4" s="1"/>
  <c r="D449" i="4"/>
  <c r="E449" i="4" s="1"/>
  <c r="D448" i="4"/>
  <c r="E448" i="4" s="1"/>
  <c r="D447" i="4"/>
  <c r="D446" i="4"/>
  <c r="E446" i="4" s="1"/>
  <c r="D445" i="4"/>
  <c r="E445" i="4" s="1"/>
  <c r="D444" i="4"/>
  <c r="E444" i="4" s="1"/>
  <c r="D443" i="4"/>
  <c r="D442" i="4"/>
  <c r="E442" i="4" s="1"/>
  <c r="D441" i="4"/>
  <c r="E441" i="4" s="1"/>
  <c r="D440" i="4"/>
  <c r="E440" i="4" s="1"/>
  <c r="D439" i="4"/>
  <c r="D438" i="4"/>
  <c r="E438" i="4" s="1"/>
  <c r="D437" i="4"/>
  <c r="E437" i="4" s="1"/>
  <c r="D436" i="4"/>
  <c r="E436" i="4" s="1"/>
  <c r="D435" i="4"/>
  <c r="D434" i="4"/>
  <c r="E434" i="4" s="1"/>
  <c r="D433" i="4"/>
  <c r="E433" i="4" s="1"/>
  <c r="D432" i="4"/>
  <c r="E432" i="4" s="1"/>
  <c r="D431" i="4"/>
  <c r="D430" i="4"/>
  <c r="E430" i="4" s="1"/>
  <c r="D429" i="4"/>
  <c r="E429" i="4" s="1"/>
  <c r="D428" i="4"/>
  <c r="E428" i="4" s="1"/>
  <c r="D427" i="4"/>
  <c r="D426" i="4"/>
  <c r="E426" i="4" s="1"/>
  <c r="D425" i="4"/>
  <c r="E425" i="4" s="1"/>
  <c r="D424" i="4"/>
  <c r="E424" i="4" s="1"/>
  <c r="D423" i="4"/>
  <c r="D422" i="4"/>
  <c r="E422" i="4" s="1"/>
  <c r="D421" i="4"/>
  <c r="E421" i="4" s="1"/>
  <c r="D420" i="4"/>
  <c r="E420" i="4" s="1"/>
  <c r="D419" i="4"/>
  <c r="D418" i="4"/>
  <c r="E418" i="4" s="1"/>
  <c r="D417" i="4"/>
  <c r="E417" i="4" s="1"/>
  <c r="D416" i="4"/>
  <c r="E416" i="4" s="1"/>
  <c r="D415" i="4"/>
  <c r="D414" i="4"/>
  <c r="E414" i="4" s="1"/>
  <c r="D413" i="4"/>
  <c r="E413" i="4" s="1"/>
  <c r="D412" i="4"/>
  <c r="E412" i="4" s="1"/>
  <c r="D411" i="4"/>
  <c r="D410" i="4"/>
  <c r="E410" i="4" s="1"/>
  <c r="D409" i="4"/>
  <c r="E409" i="4" s="1"/>
  <c r="D408" i="4"/>
  <c r="E408" i="4" s="1"/>
  <c r="D407" i="4"/>
  <c r="D406" i="4"/>
  <c r="E406" i="4" s="1"/>
  <c r="D405" i="4"/>
  <c r="E405" i="4" s="1"/>
  <c r="D404" i="4"/>
  <c r="E404" i="4" s="1"/>
  <c r="D403" i="4"/>
  <c r="D402" i="4"/>
  <c r="E402" i="4" s="1"/>
  <c r="D401" i="4"/>
  <c r="E401" i="4" s="1"/>
  <c r="D400" i="4"/>
  <c r="E400" i="4" s="1"/>
  <c r="D399" i="4"/>
  <c r="D398" i="4"/>
  <c r="E398" i="4" s="1"/>
  <c r="D397" i="4"/>
  <c r="E397" i="4" s="1"/>
  <c r="D396" i="4"/>
  <c r="E396" i="4" s="1"/>
  <c r="D395" i="4"/>
  <c r="D394" i="4"/>
  <c r="E394" i="4" s="1"/>
  <c r="D393" i="4"/>
  <c r="E393" i="4" s="1"/>
  <c r="D392" i="4"/>
  <c r="E392" i="4" s="1"/>
  <c r="D391" i="4"/>
  <c r="D390" i="4"/>
  <c r="E390" i="4" s="1"/>
  <c r="D389" i="4"/>
  <c r="E389" i="4" s="1"/>
  <c r="D388" i="4"/>
  <c r="E388" i="4" s="1"/>
  <c r="D387" i="4"/>
  <c r="D386" i="4"/>
  <c r="E386" i="4" s="1"/>
  <c r="D385" i="4"/>
  <c r="E385" i="4" s="1"/>
  <c r="D384" i="4"/>
  <c r="E384" i="4" s="1"/>
  <c r="D383" i="4"/>
  <c r="D382" i="4"/>
  <c r="E382" i="4" s="1"/>
  <c r="D381" i="4"/>
  <c r="E381" i="4" s="1"/>
  <c r="D380" i="4"/>
  <c r="E380" i="4" s="1"/>
  <c r="D379" i="4"/>
  <c r="D378" i="4"/>
  <c r="E378" i="4" s="1"/>
  <c r="D377" i="4"/>
  <c r="E377" i="4" s="1"/>
  <c r="D376" i="4"/>
  <c r="E376" i="4" s="1"/>
  <c r="D375" i="4"/>
  <c r="D374" i="4"/>
  <c r="E374" i="4" s="1"/>
  <c r="D373" i="4"/>
  <c r="E373" i="4" s="1"/>
  <c r="D372" i="4"/>
  <c r="E372" i="4" s="1"/>
  <c r="D371" i="4"/>
  <c r="D370" i="4"/>
  <c r="E370" i="4" s="1"/>
  <c r="D369" i="4"/>
  <c r="E369" i="4" s="1"/>
  <c r="D368" i="4"/>
  <c r="E368" i="4" s="1"/>
  <c r="D367" i="4"/>
  <c r="D366" i="4"/>
  <c r="E366" i="4" s="1"/>
  <c r="D365" i="4"/>
  <c r="E365" i="4" s="1"/>
  <c r="D364" i="4"/>
  <c r="E364" i="4" s="1"/>
  <c r="D363" i="4"/>
  <c r="D362" i="4"/>
  <c r="E362" i="4" s="1"/>
  <c r="D361" i="4"/>
  <c r="E361" i="4" s="1"/>
  <c r="D360" i="4"/>
  <c r="E360" i="4" s="1"/>
  <c r="D359" i="4"/>
  <c r="D358" i="4"/>
  <c r="E358" i="4" s="1"/>
  <c r="D357" i="4"/>
  <c r="E357" i="4" s="1"/>
  <c r="D356" i="4"/>
  <c r="E356" i="4" s="1"/>
  <c r="D355"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E2" i="4"/>
  <c r="E539" i="4" s="1"/>
  <c r="D102" i="2"/>
  <c r="D101" i="2"/>
  <c r="E101" i="2" s="1"/>
  <c r="D100" i="2"/>
  <c r="D99" i="2"/>
  <c r="E99" i="2" s="1"/>
  <c r="D98" i="2"/>
  <c r="D97" i="2"/>
  <c r="E97" i="2" s="1"/>
  <c r="D96" i="2"/>
  <c r="D95" i="2"/>
  <c r="E95" i="2" s="1"/>
  <c r="D94" i="2"/>
  <c r="D93" i="2"/>
  <c r="E93" i="2" s="1"/>
  <c r="E92" i="2"/>
  <c r="D92" i="2"/>
  <c r="D91" i="2"/>
  <c r="E91" i="2" s="1"/>
  <c r="D90" i="2"/>
  <c r="D89" i="2"/>
  <c r="E89" i="2" s="1"/>
  <c r="D88" i="2"/>
  <c r="D87" i="2"/>
  <c r="E87" i="2" s="1"/>
  <c r="D86" i="2"/>
  <c r="D85" i="2"/>
  <c r="E85" i="2" s="1"/>
  <c r="D84" i="2"/>
  <c r="D83" i="2"/>
  <c r="E83" i="2" s="1"/>
  <c r="D82" i="2"/>
  <c r="D81" i="2"/>
  <c r="E81" i="2" s="1"/>
  <c r="D80" i="2"/>
  <c r="D79" i="2"/>
  <c r="E79" i="2" s="1"/>
  <c r="D78" i="2"/>
  <c r="D77" i="2"/>
  <c r="E77" i="2" s="1"/>
  <c r="D76" i="2"/>
  <c r="D75" i="2"/>
  <c r="E75" i="2" s="1"/>
  <c r="D74" i="2"/>
  <c r="D73" i="2"/>
  <c r="E73" i="2" s="1"/>
  <c r="D72" i="2"/>
  <c r="D71" i="2"/>
  <c r="E71" i="2" s="1"/>
  <c r="D70" i="2"/>
  <c r="D69" i="2"/>
  <c r="E69" i="2" s="1"/>
  <c r="D68" i="2"/>
  <c r="D67" i="2"/>
  <c r="E67" i="2" s="1"/>
  <c r="D66" i="2"/>
  <c r="D65" i="2"/>
  <c r="E65" i="2" s="1"/>
  <c r="D64" i="2"/>
  <c r="D63" i="2"/>
  <c r="E63" i="2" s="1"/>
  <c r="D62"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88" i="2" s="1"/>
  <c r="E7" i="2"/>
  <c r="E6" i="2"/>
  <c r="E5" i="2"/>
  <c r="E4" i="2"/>
  <c r="E102" i="2" s="1"/>
  <c r="E3" i="2"/>
  <c r="E2" i="2"/>
  <c r="S82" i="10"/>
  <c r="R82" i="10"/>
  <c r="Q82" i="10"/>
  <c r="Q71" i="10"/>
  <c r="R33" i="10"/>
  <c r="S71" i="10"/>
  <c r="R71" i="10"/>
  <c r="Q33" i="10"/>
  <c r="S10" i="10"/>
  <c r="R10" i="10"/>
  <c r="S33" i="10"/>
  <c r="Q10" i="10"/>
  <c r="G11" i="12" l="1"/>
  <c r="I12" i="12"/>
  <c r="H11" i="12"/>
  <c r="I11" i="12"/>
  <c r="G12" i="12"/>
  <c r="H13" i="12"/>
  <c r="I13" i="12"/>
  <c r="H12" i="12"/>
  <c r="G13" i="12"/>
  <c r="G14" i="12"/>
  <c r="H14" i="12"/>
  <c r="R83" i="10"/>
  <c r="H15" i="12" s="1"/>
  <c r="I14" i="12"/>
  <c r="S83" i="10"/>
  <c r="I15" i="12" s="1"/>
  <c r="E64" i="2"/>
  <c r="E96" i="2"/>
  <c r="E824" i="6"/>
  <c r="E844" i="6"/>
  <c r="E853" i="6"/>
  <c r="E921" i="6"/>
  <c r="E945" i="6"/>
  <c r="E974" i="6"/>
  <c r="E996" i="6"/>
  <c r="E1007" i="6"/>
  <c r="E1036" i="6"/>
  <c r="E1048" i="6"/>
  <c r="E1089" i="6"/>
  <c r="E1153" i="6"/>
  <c r="E1164" i="6"/>
  <c r="E1176" i="6"/>
  <c r="E1245" i="6"/>
  <c r="E1266" i="6"/>
  <c r="E1287" i="6"/>
  <c r="E1330" i="6"/>
  <c r="E1373" i="6"/>
  <c r="E1437" i="6"/>
  <c r="E907" i="6"/>
  <c r="E375" i="4"/>
  <c r="E387" i="4"/>
  <c r="E391" i="4"/>
  <c r="E403" i="4"/>
  <c r="E423" i="4"/>
  <c r="E435" i="4"/>
  <c r="E451" i="4"/>
  <c r="E467" i="4"/>
  <c r="E475" i="4"/>
  <c r="E495" i="4"/>
  <c r="E503" i="4"/>
  <c r="E511" i="4"/>
  <c r="E519" i="4"/>
  <c r="E531" i="4"/>
  <c r="E543" i="4"/>
  <c r="E832" i="6"/>
  <c r="E876" i="6"/>
  <c r="E900" i="6"/>
  <c r="E938" i="6"/>
  <c r="E982" i="6"/>
  <c r="E828" i="6"/>
  <c r="E852" i="6"/>
  <c r="E857" i="6"/>
  <c r="E871" i="6"/>
  <c r="E939" i="6"/>
  <c r="E958" i="6"/>
  <c r="E968" i="6"/>
  <c r="E988" i="6"/>
  <c r="E1000" i="6"/>
  <c r="E1006" i="6"/>
  <c r="E1012" i="6"/>
  <c r="E1041" i="6"/>
  <c r="E1052" i="6"/>
  <c r="E1064" i="6"/>
  <c r="E1070" i="6"/>
  <c r="E1087" i="6"/>
  <c r="E1105" i="6"/>
  <c r="E1116" i="6"/>
  <c r="E1128" i="6"/>
  <c r="E1134" i="6"/>
  <c r="E1151" i="6"/>
  <c r="E1169" i="6"/>
  <c r="E1180" i="6"/>
  <c r="E1192" i="6"/>
  <c r="E1211" i="6"/>
  <c r="E1224" i="6"/>
  <c r="E1243" i="6"/>
  <c r="E1293" i="6"/>
  <c r="E1357" i="6"/>
  <c r="E1421" i="6"/>
  <c r="E728" i="8"/>
  <c r="E801" i="8"/>
  <c r="E874" i="8"/>
  <c r="E947" i="8"/>
  <c r="E80" i="2"/>
  <c r="E819" i="6"/>
  <c r="E858" i="6"/>
  <c r="E882" i="6"/>
  <c r="E911" i="6"/>
  <c r="E969" i="6"/>
  <c r="E984" i="6"/>
  <c r="E1042" i="6"/>
  <c r="E1054" i="6"/>
  <c r="E1071" i="6"/>
  <c r="E1112" i="6"/>
  <c r="E1135" i="6"/>
  <c r="E1170" i="6"/>
  <c r="E1201" i="6"/>
  <c r="E1233" i="6"/>
  <c r="E1309" i="6"/>
  <c r="E1458" i="6"/>
  <c r="E985" i="6"/>
  <c r="E359" i="4"/>
  <c r="E367" i="4"/>
  <c r="E379" i="4"/>
  <c r="E395" i="4"/>
  <c r="E407" i="4"/>
  <c r="E419" i="4"/>
  <c r="E427" i="4"/>
  <c r="E439" i="4"/>
  <c r="E455" i="4"/>
  <c r="E463" i="4"/>
  <c r="E483" i="4"/>
  <c r="E507" i="4"/>
  <c r="E515" i="4"/>
  <c r="E523" i="4"/>
  <c r="E535" i="4"/>
  <c r="E822" i="6"/>
  <c r="E837" i="6"/>
  <c r="E851" i="6"/>
  <c r="E866" i="6"/>
  <c r="E885" i="6"/>
  <c r="E924" i="6"/>
  <c r="E948" i="6"/>
  <c r="E977" i="6"/>
  <c r="E987" i="6"/>
  <c r="E492" i="4"/>
  <c r="E496" i="4"/>
  <c r="E500" i="4"/>
  <c r="E504" i="4"/>
  <c r="E508" i="4"/>
  <c r="E512" i="4"/>
  <c r="E516" i="4"/>
  <c r="E520" i="4"/>
  <c r="E524" i="4"/>
  <c r="E528" i="4"/>
  <c r="E532" i="4"/>
  <c r="E536" i="4"/>
  <c r="E540" i="4"/>
  <c r="E544" i="4"/>
  <c r="E814" i="6"/>
  <c r="E823" i="6"/>
  <c r="E833" i="6"/>
  <c r="E838" i="6"/>
  <c r="E843" i="6"/>
  <c r="E862" i="6"/>
  <c r="E867" i="6"/>
  <c r="E872" i="6"/>
  <c r="E877" i="6"/>
  <c r="E886" i="6"/>
  <c r="E891" i="6"/>
  <c r="E896" i="6"/>
  <c r="E901" i="6"/>
  <c r="E915" i="6"/>
  <c r="E920" i="6"/>
  <c r="E925" i="6"/>
  <c r="E930" i="6"/>
  <c r="E940" i="6"/>
  <c r="E949" i="6"/>
  <c r="E954" i="6"/>
  <c r="E964" i="6"/>
  <c r="E978" i="6"/>
  <c r="E983" i="6"/>
  <c r="E989" i="6"/>
  <c r="E995" i="6"/>
  <c r="E1013" i="6"/>
  <c r="E1018" i="6"/>
  <c r="E1030" i="6"/>
  <c r="E1035" i="6"/>
  <c r="E1047" i="6"/>
  <c r="E1053" i="6"/>
  <c r="E1059" i="6"/>
  <c r="E1077" i="6"/>
  <c r="E1082" i="6"/>
  <c r="E1094" i="6"/>
  <c r="E1099" i="6"/>
  <c r="E1111" i="6"/>
  <c r="E1117" i="6"/>
  <c r="E1123" i="6"/>
  <c r="E1141" i="6"/>
  <c r="E1146" i="6"/>
  <c r="E1158" i="6"/>
  <c r="E1163" i="6"/>
  <c r="E1175" i="6"/>
  <c r="E1181" i="6"/>
  <c r="E1187" i="6"/>
  <c r="E1206" i="6"/>
  <c r="E1212" i="6"/>
  <c r="E1219" i="6"/>
  <c r="E1238" i="6"/>
  <c r="E1244" i="6"/>
  <c r="E1251" i="6"/>
  <c r="E1294" i="6"/>
  <c r="E1308" i="6"/>
  <c r="E1315" i="6"/>
  <c r="E1358" i="6"/>
  <c r="E1372" i="6"/>
  <c r="E1379" i="6"/>
  <c r="E1422" i="6"/>
  <c r="E1436" i="6"/>
  <c r="E1443" i="6"/>
  <c r="E787" i="8"/>
  <c r="E824" i="8"/>
  <c r="E68" i="2"/>
  <c r="E84" i="2"/>
  <c r="E829" i="6"/>
  <c r="E834" i="6"/>
  <c r="E868" i="6"/>
  <c r="E892" i="6"/>
  <c r="E906" i="6"/>
  <c r="E916" i="6"/>
  <c r="E935" i="6"/>
  <c r="E959" i="6"/>
  <c r="E990" i="6"/>
  <c r="E1025" i="6"/>
  <c r="E1100" i="6"/>
  <c r="E1106" i="6"/>
  <c r="E1118" i="6"/>
  <c r="E1182" i="6"/>
  <c r="E1213" i="6"/>
  <c r="E1351" i="6"/>
  <c r="E1394" i="6"/>
  <c r="E1415" i="6"/>
  <c r="E960" i="6"/>
  <c r="E1019" i="6"/>
  <c r="E1043" i="6"/>
  <c r="E1101" i="6"/>
  <c r="E1125" i="6"/>
  <c r="E1165" i="6"/>
  <c r="E1171" i="6"/>
  <c r="E1267" i="6"/>
  <c r="E1310" i="6"/>
  <c r="E1395" i="6"/>
  <c r="E1459" i="6"/>
  <c r="E811" i="6"/>
  <c r="E830" i="6"/>
  <c r="E840" i="6"/>
  <c r="E864" i="6"/>
  <c r="E888" i="6"/>
  <c r="E898" i="6"/>
  <c r="E908" i="6"/>
  <c r="E917" i="6"/>
  <c r="E932" i="6"/>
  <c r="E956" i="6"/>
  <c r="E980" i="6"/>
  <c r="E1009" i="6"/>
  <c r="E1020" i="6"/>
  <c r="E1032" i="6"/>
  <c r="E1038" i="6"/>
  <c r="E1055" i="6"/>
  <c r="E1073" i="6"/>
  <c r="E1084" i="6"/>
  <c r="E1096" i="6"/>
  <c r="E1102" i="6"/>
  <c r="E1119" i="6"/>
  <c r="E1137" i="6"/>
  <c r="E1148" i="6"/>
  <c r="E1160" i="6"/>
  <c r="E1166" i="6"/>
  <c r="E1183" i="6"/>
  <c r="E1195" i="6"/>
  <c r="E1208" i="6"/>
  <c r="E1240" i="6"/>
  <c r="E1261" i="6"/>
  <c r="E1325" i="6"/>
  <c r="E1389" i="6"/>
  <c r="E1453" i="6"/>
  <c r="E837" i="8"/>
  <c r="E823" i="8"/>
  <c r="E814" i="8"/>
  <c r="E805" i="8"/>
  <c r="E791" i="8"/>
  <c r="E782" i="8"/>
  <c r="E773" i="8"/>
  <c r="E759" i="8"/>
  <c r="E750" i="8"/>
  <c r="E741" i="8"/>
  <c r="E1197" i="8"/>
  <c r="E1165" i="8"/>
  <c r="E1133" i="8"/>
  <c r="E1101" i="8"/>
  <c r="E732" i="8"/>
  <c r="E746" i="8"/>
  <c r="E819" i="8"/>
  <c r="E856" i="8"/>
  <c r="E929" i="8"/>
  <c r="E1003" i="8"/>
  <c r="E72" i="2"/>
  <c r="E100" i="2"/>
  <c r="E839" i="6"/>
  <c r="E1014" i="6"/>
  <c r="E1037" i="6"/>
  <c r="E1061" i="6"/>
  <c r="E1078" i="6"/>
  <c r="E1107" i="6"/>
  <c r="E1147" i="6"/>
  <c r="E1189" i="6"/>
  <c r="E1260" i="6"/>
  <c r="E1324" i="6"/>
  <c r="E1374" i="6"/>
  <c r="E1438" i="6"/>
  <c r="E1467" i="6"/>
  <c r="E1462" i="6"/>
  <c r="E1451" i="6"/>
  <c r="E1446" i="6"/>
  <c r="E1435" i="6"/>
  <c r="E1430" i="6"/>
  <c r="E1419" i="6"/>
  <c r="E1414" i="6"/>
  <c r="E1403" i="6"/>
  <c r="E1398" i="6"/>
  <c r="E1387" i="6"/>
  <c r="E1382" i="6"/>
  <c r="E1371" i="6"/>
  <c r="E1366" i="6"/>
  <c r="E1355" i="6"/>
  <c r="E1350" i="6"/>
  <c r="E1339" i="6"/>
  <c r="E1334" i="6"/>
  <c r="E1323" i="6"/>
  <c r="E1318" i="6"/>
  <c r="E1307" i="6"/>
  <c r="E1302" i="6"/>
  <c r="E1291" i="6"/>
  <c r="E1286" i="6"/>
  <c r="E1275" i="6"/>
  <c r="E1270" i="6"/>
  <c r="E1259" i="6"/>
  <c r="E1254" i="6"/>
  <c r="E1471" i="6"/>
  <c r="E1466" i="6"/>
  <c r="E1455" i="6"/>
  <c r="E1450" i="6"/>
  <c r="E1439" i="6"/>
  <c r="E1434" i="6"/>
  <c r="E1423" i="6"/>
  <c r="E1418" i="6"/>
  <c r="E1407" i="6"/>
  <c r="E1402" i="6"/>
  <c r="E1391" i="6"/>
  <c r="E1386" i="6"/>
  <c r="E1375" i="6"/>
  <c r="E1370" i="6"/>
  <c r="E1359" i="6"/>
  <c r="E1354" i="6"/>
  <c r="E1343" i="6"/>
  <c r="E1338" i="6"/>
  <c r="E1327" i="6"/>
  <c r="E1322" i="6"/>
  <c r="E1311" i="6"/>
  <c r="E1306" i="6"/>
  <c r="E1295" i="6"/>
  <c r="E1290" i="6"/>
  <c r="E1279" i="6"/>
  <c r="E1274" i="6"/>
  <c r="E1263" i="6"/>
  <c r="E1258" i="6"/>
  <c r="E1247" i="6"/>
  <c r="E1242" i="6"/>
  <c r="E1231" i="6"/>
  <c r="E1226" i="6"/>
  <c r="E1215" i="6"/>
  <c r="E1210" i="6"/>
  <c r="E1199" i="6"/>
  <c r="E1194" i="6"/>
  <c r="E812" i="6"/>
  <c r="E821" i="6"/>
  <c r="E836" i="6"/>
  <c r="E860" i="6"/>
  <c r="E884" i="6"/>
  <c r="E889" i="6"/>
  <c r="E903" i="6"/>
  <c r="E971" i="6"/>
  <c r="E998" i="6"/>
  <c r="E1003" i="6"/>
  <c r="E1021" i="6"/>
  <c r="E1027" i="6"/>
  <c r="E1045" i="6"/>
  <c r="E1050" i="6"/>
  <c r="E1062" i="6"/>
  <c r="E1067" i="6"/>
  <c r="E1085" i="6"/>
  <c r="E1091" i="6"/>
  <c r="E1109" i="6"/>
  <c r="E1114" i="6"/>
  <c r="E1126" i="6"/>
  <c r="E1131" i="6"/>
  <c r="E1149" i="6"/>
  <c r="E1155" i="6"/>
  <c r="E1173" i="6"/>
  <c r="E1178" i="6"/>
  <c r="E1190" i="6"/>
  <c r="E1196" i="6"/>
  <c r="E1203" i="6"/>
  <c r="E1222" i="6"/>
  <c r="E1228" i="6"/>
  <c r="E1235" i="6"/>
  <c r="E1262" i="6"/>
  <c r="E1276" i="6"/>
  <c r="E1283" i="6"/>
  <c r="E1326" i="6"/>
  <c r="E1340" i="6"/>
  <c r="E1347" i="6"/>
  <c r="E1390" i="6"/>
  <c r="E1404" i="6"/>
  <c r="E1411" i="6"/>
  <c r="E1454" i="6"/>
  <c r="E1468" i="6"/>
  <c r="E769" i="8"/>
  <c r="E842" i="8"/>
  <c r="E915" i="8"/>
  <c r="E952" i="8"/>
  <c r="E1019" i="8"/>
  <c r="E76" i="2"/>
  <c r="E820" i="6"/>
  <c r="E926" i="6"/>
  <c r="E997" i="6"/>
  <c r="E1066" i="6"/>
  <c r="E1083" i="6"/>
  <c r="E1130" i="6"/>
  <c r="E1214" i="6"/>
  <c r="E1246" i="6"/>
  <c r="E1331" i="6"/>
  <c r="E1388" i="6"/>
  <c r="E1452" i="6"/>
  <c r="E62" i="2"/>
  <c r="E66" i="2"/>
  <c r="E70" i="2"/>
  <c r="E74" i="2"/>
  <c r="E78" i="2"/>
  <c r="E82" i="2"/>
  <c r="E86" i="2"/>
  <c r="E90" i="2"/>
  <c r="E94" i="2"/>
  <c r="E98" i="2"/>
  <c r="E817" i="6"/>
  <c r="E831" i="6"/>
  <c r="E841" i="6"/>
  <c r="E846" i="6"/>
  <c r="E855" i="6"/>
  <c r="E865" i="6"/>
  <c r="E870" i="6"/>
  <c r="E875" i="6"/>
  <c r="E894" i="6"/>
  <c r="E899" i="6"/>
  <c r="E904" i="6"/>
  <c r="E909" i="6"/>
  <c r="E918" i="6"/>
  <c r="E923" i="6"/>
  <c r="E928" i="6"/>
  <c r="E933" i="6"/>
  <c r="E947" i="6"/>
  <c r="E952" i="6"/>
  <c r="E957" i="6"/>
  <c r="E962" i="6"/>
  <c r="E972" i="6"/>
  <c r="E981" i="6"/>
  <c r="E993" i="6"/>
  <c r="E1004" i="6"/>
  <c r="E1010" i="6"/>
  <c r="E1016" i="6"/>
  <c r="E1022" i="6"/>
  <c r="E1028" i="6"/>
  <c r="E1039" i="6"/>
  <c r="E1057" i="6"/>
  <c r="E1068" i="6"/>
  <c r="E1074" i="6"/>
  <c r="E1080" i="6"/>
  <c r="E1086" i="6"/>
  <c r="E1103" i="6"/>
  <c r="E1121" i="6"/>
  <c r="E1132" i="6"/>
  <c r="E1138" i="6"/>
  <c r="E1144" i="6"/>
  <c r="E1150" i="6"/>
  <c r="E1167" i="6"/>
  <c r="E1185" i="6"/>
  <c r="E1197" i="6"/>
  <c r="E1217" i="6"/>
  <c r="E1229" i="6"/>
  <c r="E1249" i="6"/>
  <c r="E1255" i="6"/>
  <c r="E1277" i="6"/>
  <c r="E1298" i="6"/>
  <c r="E1319" i="6"/>
  <c r="E1341" i="6"/>
  <c r="E1362" i="6"/>
  <c r="E1383" i="6"/>
  <c r="E1405" i="6"/>
  <c r="E1426" i="6"/>
  <c r="E1447" i="6"/>
  <c r="E1469" i="6"/>
  <c r="E755" i="8"/>
  <c r="E792" i="8"/>
  <c r="E865" i="8"/>
  <c r="E938" i="8"/>
  <c r="E1035" i="8"/>
  <c r="E825" i="6"/>
  <c r="E936" i="6"/>
  <c r="E355" i="4"/>
  <c r="E363" i="4"/>
  <c r="E371" i="4"/>
  <c r="E383" i="4"/>
  <c r="E399" i="4"/>
  <c r="E411" i="4"/>
  <c r="E415" i="4"/>
  <c r="E431" i="4"/>
  <c r="E443" i="4"/>
  <c r="E447" i="4"/>
  <c r="E459" i="4"/>
  <c r="E471" i="4"/>
  <c r="E479" i="4"/>
  <c r="E487" i="4"/>
  <c r="E491" i="4"/>
  <c r="E499" i="4"/>
  <c r="E527" i="4"/>
  <c r="E813" i="6"/>
  <c r="E827" i="6"/>
  <c r="E856" i="6"/>
  <c r="E861" i="6"/>
  <c r="E890" i="6"/>
  <c r="E914" i="6"/>
  <c r="E943" i="6"/>
  <c r="E953" i="6"/>
  <c r="E967" i="6"/>
  <c r="E999" i="6"/>
  <c r="E1005" i="6"/>
  <c r="E1011" i="6"/>
  <c r="E1029" i="6"/>
  <c r="E1034" i="6"/>
  <c r="E1046" i="6"/>
  <c r="E1051" i="6"/>
  <c r="E1063" i="6"/>
  <c r="E1069" i="6"/>
  <c r="E1075" i="6"/>
  <c r="E1093" i="6"/>
  <c r="E1098" i="6"/>
  <c r="E1115" i="6"/>
  <c r="E1127" i="6"/>
  <c r="E1133" i="6"/>
  <c r="E1139" i="6"/>
  <c r="E1157" i="6"/>
  <c r="E1174" i="6"/>
  <c r="E1179" i="6"/>
  <c r="E1191" i="6"/>
  <c r="E1198" i="6"/>
  <c r="E1223" i="6"/>
  <c r="E1230" i="6"/>
  <c r="E1278" i="6"/>
  <c r="E1292" i="6"/>
  <c r="E1299" i="6"/>
  <c r="E1342" i="6"/>
  <c r="E1356" i="6"/>
  <c r="E1363" i="6"/>
  <c r="E1406" i="6"/>
  <c r="E1420" i="6"/>
  <c r="E1427" i="6"/>
  <c r="E1470" i="6"/>
  <c r="E727" i="8"/>
  <c r="E778" i="8"/>
  <c r="E851" i="8"/>
  <c r="E888" i="8"/>
  <c r="E961" i="8"/>
  <c r="E1051" i="8"/>
  <c r="E1076" i="8"/>
  <c r="E1108" i="8"/>
  <c r="E1140" i="8"/>
  <c r="E1172" i="8"/>
  <c r="E1204" i="8"/>
  <c r="N11" i="11"/>
  <c r="E1256" i="6"/>
  <c r="E1272" i="6"/>
  <c r="E1288" i="6"/>
  <c r="E1304" i="6"/>
  <c r="E1320" i="6"/>
  <c r="E1336" i="6"/>
  <c r="E1352" i="6"/>
  <c r="E1368" i="6"/>
  <c r="E1384" i="6"/>
  <c r="E1400" i="6"/>
  <c r="E1416" i="6"/>
  <c r="E1432" i="6"/>
  <c r="E1448" i="6"/>
  <c r="E1464" i="6"/>
  <c r="E724" i="8"/>
  <c r="E733" i="8"/>
  <c r="E742" i="8"/>
  <c r="E751" i="8"/>
  <c r="E756" i="8"/>
  <c r="E765" i="8"/>
  <c r="E774" i="8"/>
  <c r="E783" i="8"/>
  <c r="E788" i="8"/>
  <c r="E797" i="8"/>
  <c r="E806" i="8"/>
  <c r="E815" i="8"/>
  <c r="E820" i="8"/>
  <c r="E829" i="8"/>
  <c r="E838" i="8"/>
  <c r="E847" i="8"/>
  <c r="E852" i="8"/>
  <c r="E861" i="8"/>
  <c r="E870" i="8"/>
  <c r="E879" i="8"/>
  <c r="E884" i="8"/>
  <c r="E893" i="8"/>
  <c r="E902" i="8"/>
  <c r="E911" i="8"/>
  <c r="E916" i="8"/>
  <c r="E925" i="8"/>
  <c r="E934" i="8"/>
  <c r="E943" i="8"/>
  <c r="E948" i="8"/>
  <c r="E957" i="8"/>
  <c r="E972" i="8"/>
  <c r="E977" i="8"/>
  <c r="E988" i="8"/>
  <c r="E993" i="8"/>
  <c r="E1004" i="8"/>
  <c r="E1009" i="8"/>
  <c r="E1020" i="8"/>
  <c r="E1025" i="8"/>
  <c r="E1036" i="8"/>
  <c r="E1041" i="8"/>
  <c r="E1052" i="8"/>
  <c r="E1057" i="8"/>
  <c r="E1064" i="8"/>
  <c r="E1089" i="8"/>
  <c r="E1096" i="8"/>
  <c r="E1121" i="8"/>
  <c r="E1128" i="8"/>
  <c r="E1153" i="8"/>
  <c r="E1160" i="8"/>
  <c r="E1185" i="8"/>
  <c r="E1192" i="8"/>
  <c r="E1217" i="8"/>
  <c r="E1224" i="8"/>
  <c r="T11" i="11"/>
  <c r="E816" i="6"/>
  <c r="E848" i="6"/>
  <c r="E880" i="6"/>
  <c r="E912" i="6"/>
  <c r="E944" i="6"/>
  <c r="E976" i="6"/>
  <c r="E1001" i="6"/>
  <c r="E1017" i="6"/>
  <c r="E1033" i="6"/>
  <c r="E1049" i="6"/>
  <c r="E1065" i="6"/>
  <c r="E1081" i="6"/>
  <c r="E1097" i="6"/>
  <c r="E1113" i="6"/>
  <c r="E1129" i="6"/>
  <c r="E1145" i="6"/>
  <c r="E1161" i="6"/>
  <c r="E1177" i="6"/>
  <c r="E1193" i="6"/>
  <c r="E1209" i="6"/>
  <c r="E1225" i="6"/>
  <c r="E1241" i="6"/>
  <c r="E1257" i="6"/>
  <c r="E1273" i="6"/>
  <c r="E1289" i="6"/>
  <c r="E1305" i="6"/>
  <c r="E1321" i="6"/>
  <c r="E1337" i="6"/>
  <c r="E1353" i="6"/>
  <c r="E1369" i="6"/>
  <c r="E1385" i="6"/>
  <c r="E1401" i="6"/>
  <c r="E1417" i="6"/>
  <c r="E1433" i="6"/>
  <c r="E1449" i="6"/>
  <c r="E1465" i="6"/>
  <c r="E729" i="8"/>
  <c r="E738" i="8"/>
  <c r="E747" i="8"/>
  <c r="E752" i="8"/>
  <c r="E761" i="8"/>
  <c r="E770" i="8"/>
  <c r="E779" i="8"/>
  <c r="E784" i="8"/>
  <c r="E793" i="8"/>
  <c r="E802" i="8"/>
  <c r="E811" i="8"/>
  <c r="E816" i="8"/>
  <c r="E825" i="8"/>
  <c r="E834" i="8"/>
  <c r="E843" i="8"/>
  <c r="E848" i="8"/>
  <c r="E857" i="8"/>
  <c r="E866" i="8"/>
  <c r="E875" i="8"/>
  <c r="E880" i="8"/>
  <c r="E889" i="8"/>
  <c r="E898" i="8"/>
  <c r="E907" i="8"/>
  <c r="E912" i="8"/>
  <c r="E921" i="8"/>
  <c r="E930" i="8"/>
  <c r="E939" i="8"/>
  <c r="E944" i="8"/>
  <c r="E953" i="8"/>
  <c r="E962" i="8"/>
  <c r="E967" i="8"/>
  <c r="E983" i="8"/>
  <c r="E999" i="8"/>
  <c r="E1015" i="8"/>
  <c r="E1031" i="8"/>
  <c r="E1047" i="8"/>
  <c r="E1077" i="8"/>
  <c r="E1084" i="8"/>
  <c r="E1109" i="8"/>
  <c r="E1116" i="8"/>
  <c r="E1141" i="8"/>
  <c r="E1148" i="8"/>
  <c r="E1173" i="8"/>
  <c r="E1180" i="8"/>
  <c r="E1205" i="8"/>
  <c r="E1212" i="8"/>
  <c r="E1044" i="6"/>
  <c r="E1060" i="6"/>
  <c r="E1076" i="6"/>
  <c r="E1092" i="6"/>
  <c r="E1108" i="6"/>
  <c r="E1124" i="6"/>
  <c r="E1140" i="6"/>
  <c r="E1156" i="6"/>
  <c r="E1172" i="6"/>
  <c r="E1188" i="6"/>
  <c r="E1204" i="6"/>
  <c r="E1220" i="6"/>
  <c r="E1236" i="6"/>
  <c r="E1252" i="6"/>
  <c r="E1268" i="6"/>
  <c r="E1284" i="6"/>
  <c r="E1300" i="6"/>
  <c r="E1316" i="6"/>
  <c r="E1332" i="6"/>
  <c r="E1348" i="6"/>
  <c r="E1364" i="6"/>
  <c r="E1380" i="6"/>
  <c r="E1396" i="6"/>
  <c r="E1412" i="6"/>
  <c r="E1428" i="6"/>
  <c r="E1444" i="6"/>
  <c r="E1460" i="6"/>
  <c r="E725" i="8"/>
  <c r="E734" i="8"/>
  <c r="E743" i="8"/>
  <c r="E748" i="8"/>
  <c r="E757" i="8"/>
  <c r="E766" i="8"/>
  <c r="E775" i="8"/>
  <c r="E780" i="8"/>
  <c r="E789" i="8"/>
  <c r="E798" i="8"/>
  <c r="E807" i="8"/>
  <c r="E812" i="8"/>
  <c r="E821" i="8"/>
  <c r="E830" i="8"/>
  <c r="E839" i="8"/>
  <c r="E844" i="8"/>
  <c r="E853" i="8"/>
  <c r="E862" i="8"/>
  <c r="E871" i="8"/>
  <c r="E876" i="8"/>
  <c r="E885" i="8"/>
  <c r="E894" i="8"/>
  <c r="E903" i="8"/>
  <c r="E908" i="8"/>
  <c r="E917" i="8"/>
  <c r="E926" i="8"/>
  <c r="E935" i="8"/>
  <c r="E940" i="8"/>
  <c r="E949" i="8"/>
  <c r="E958" i="8"/>
  <c r="E968" i="8"/>
  <c r="E973" i="8"/>
  <c r="E984" i="8"/>
  <c r="E989" i="8"/>
  <c r="E1000" i="8"/>
  <c r="E1005" i="8"/>
  <c r="E1016" i="8"/>
  <c r="E1021" i="8"/>
  <c r="E1032" i="8"/>
  <c r="E1037" i="8"/>
  <c r="E1048" i="8"/>
  <c r="E1053" i="8"/>
  <c r="E1065" i="8"/>
  <c r="E1072" i="8"/>
  <c r="E1097" i="8"/>
  <c r="E1104" i="8"/>
  <c r="E1129" i="8"/>
  <c r="E1136" i="8"/>
  <c r="E1161" i="8"/>
  <c r="E1168" i="8"/>
  <c r="E1193" i="8"/>
  <c r="E1200" i="8"/>
  <c r="E1225" i="8"/>
  <c r="I2" i="11"/>
  <c r="I10" i="10"/>
  <c r="R2" i="11"/>
  <c r="U10" i="10"/>
  <c r="E1205" i="6"/>
  <c r="E1221" i="6"/>
  <c r="E1237" i="6"/>
  <c r="E1253" i="6"/>
  <c r="E1269" i="6"/>
  <c r="E1285" i="6"/>
  <c r="E1301" i="6"/>
  <c r="E1317" i="6"/>
  <c r="E1333" i="6"/>
  <c r="E1349" i="6"/>
  <c r="E1365" i="6"/>
  <c r="E1381" i="6"/>
  <c r="E1397" i="6"/>
  <c r="E1413" i="6"/>
  <c r="E1429" i="6"/>
  <c r="E1445" i="6"/>
  <c r="E1461" i="6"/>
  <c r="E721" i="8"/>
  <c r="E730" i="8"/>
  <c r="E739" i="8"/>
  <c r="E744" i="8"/>
  <c r="E753" i="8"/>
  <c r="E762" i="8"/>
  <c r="E771" i="8"/>
  <c r="E776" i="8"/>
  <c r="E785" i="8"/>
  <c r="E794" i="8"/>
  <c r="E803" i="8"/>
  <c r="E808" i="8"/>
  <c r="E817" i="8"/>
  <c r="E826" i="8"/>
  <c r="E835" i="8"/>
  <c r="E840" i="8"/>
  <c r="E849" i="8"/>
  <c r="E858" i="8"/>
  <c r="E867" i="8"/>
  <c r="E872" i="8"/>
  <c r="E881" i="8"/>
  <c r="E890" i="8"/>
  <c r="E899" i="8"/>
  <c r="E904" i="8"/>
  <c r="E913" i="8"/>
  <c r="E922" i="8"/>
  <c r="E931" i="8"/>
  <c r="E936" i="8"/>
  <c r="E945" i="8"/>
  <c r="E954" i="8"/>
  <c r="E963" i="8"/>
  <c r="E979" i="8"/>
  <c r="E995" i="8"/>
  <c r="E1011" i="8"/>
  <c r="E1027" i="8"/>
  <c r="E1043" i="8"/>
  <c r="E1060" i="8"/>
  <c r="E1085" i="8"/>
  <c r="E1092" i="8"/>
  <c r="E1117" i="8"/>
  <c r="E1124" i="8"/>
  <c r="E1149" i="8"/>
  <c r="E1156" i="8"/>
  <c r="E1181" i="8"/>
  <c r="E1188" i="8"/>
  <c r="E1213" i="8"/>
  <c r="E1220" i="8"/>
  <c r="L34" i="11"/>
  <c r="V34" i="11"/>
  <c r="E992" i="6"/>
  <c r="E1008" i="6"/>
  <c r="E1024" i="6"/>
  <c r="E1040" i="6"/>
  <c r="E1056" i="6"/>
  <c r="E1072" i="6"/>
  <c r="E1088" i="6"/>
  <c r="E1104" i="6"/>
  <c r="E1120" i="6"/>
  <c r="E1136" i="6"/>
  <c r="E1152" i="6"/>
  <c r="E1168" i="6"/>
  <c r="E1184" i="6"/>
  <c r="E1200" i="6"/>
  <c r="E1216" i="6"/>
  <c r="E1232" i="6"/>
  <c r="E1248" i="6"/>
  <c r="E1264" i="6"/>
  <c r="E1280" i="6"/>
  <c r="E1296" i="6"/>
  <c r="E1312" i="6"/>
  <c r="E1328" i="6"/>
  <c r="E1344" i="6"/>
  <c r="E1360" i="6"/>
  <c r="E1376" i="6"/>
  <c r="E1392" i="6"/>
  <c r="E1408" i="6"/>
  <c r="E1424" i="6"/>
  <c r="E1440" i="6"/>
  <c r="E1456" i="6"/>
  <c r="E1472" i="6"/>
  <c r="E726" i="8"/>
  <c r="E735" i="8"/>
  <c r="E740" i="8"/>
  <c r="E749" i="8"/>
  <c r="E758" i="8"/>
  <c r="E767" i="8"/>
  <c r="E772" i="8"/>
  <c r="E781" i="8"/>
  <c r="E790" i="8"/>
  <c r="E799" i="8"/>
  <c r="E804" i="8"/>
  <c r="E813" i="8"/>
  <c r="E822" i="8"/>
  <c r="E831" i="8"/>
  <c r="E836" i="8"/>
  <c r="E845" i="8"/>
  <c r="E854" i="8"/>
  <c r="E863" i="8"/>
  <c r="E868" i="8"/>
  <c r="E877" i="8"/>
  <c r="E886" i="8"/>
  <c r="E895" i="8"/>
  <c r="E900" i="8"/>
  <c r="E909" i="8"/>
  <c r="E918" i="8"/>
  <c r="E927" i="8"/>
  <c r="E932" i="8"/>
  <c r="E941" i="8"/>
  <c r="E950" i="8"/>
  <c r="E959" i="8"/>
  <c r="E964" i="8"/>
  <c r="E969" i="8"/>
  <c r="E980" i="8"/>
  <c r="E985" i="8"/>
  <c r="E996" i="8"/>
  <c r="E1001" i="8"/>
  <c r="E1012" i="8"/>
  <c r="E1017" i="8"/>
  <c r="E1028" i="8"/>
  <c r="E1033" i="8"/>
  <c r="E1044" i="8"/>
  <c r="E1049" i="8"/>
  <c r="E1073" i="8"/>
  <c r="E1080" i="8"/>
  <c r="E1105" i="8"/>
  <c r="E1112" i="8"/>
  <c r="E1137" i="8"/>
  <c r="E1144" i="8"/>
  <c r="E1169" i="8"/>
  <c r="E1176" i="8"/>
  <c r="E1208" i="8"/>
  <c r="W10" i="10"/>
  <c r="E1265" i="6"/>
  <c r="E1281" i="6"/>
  <c r="E1297" i="6"/>
  <c r="E1313" i="6"/>
  <c r="E1329" i="6"/>
  <c r="E1345" i="6"/>
  <c r="E1361" i="6"/>
  <c r="E1377" i="6"/>
  <c r="E1393" i="6"/>
  <c r="E1409" i="6"/>
  <c r="E1425" i="6"/>
  <c r="E1441" i="6"/>
  <c r="E1457" i="6"/>
  <c r="E1223" i="8"/>
  <c r="E1219" i="8"/>
  <c r="E1215" i="8"/>
  <c r="E1211" i="8"/>
  <c r="E1207" i="8"/>
  <c r="E1203" i="8"/>
  <c r="E1199" i="8"/>
  <c r="E1195" i="8"/>
  <c r="E1191" i="8"/>
  <c r="E1187" i="8"/>
  <c r="E1183" i="8"/>
  <c r="E1179" i="8"/>
  <c r="E1175" i="8"/>
  <c r="E1171" i="8"/>
  <c r="E1167" i="8"/>
  <c r="E1163" i="8"/>
  <c r="E1159" i="8"/>
  <c r="E1155" i="8"/>
  <c r="E1151" i="8"/>
  <c r="E1147" i="8"/>
  <c r="E1143" i="8"/>
  <c r="E1139" i="8"/>
  <c r="E1135" i="8"/>
  <c r="E1131" i="8"/>
  <c r="E1127" i="8"/>
  <c r="E1123" i="8"/>
  <c r="E1119" i="8"/>
  <c r="E1115" i="8"/>
  <c r="E1111" i="8"/>
  <c r="E1107" i="8"/>
  <c r="E1103" i="8"/>
  <c r="E1099" i="8"/>
  <c r="E1095" i="8"/>
  <c r="E1091" i="8"/>
  <c r="E1087" i="8"/>
  <c r="E1083" i="8"/>
  <c r="E1079" i="8"/>
  <c r="E1075" i="8"/>
  <c r="E1071" i="8"/>
  <c r="E1067" i="8"/>
  <c r="E1063" i="8"/>
  <c r="E1059" i="8"/>
  <c r="E1222" i="8"/>
  <c r="E1218" i="8"/>
  <c r="E1214" i="8"/>
  <c r="E1210" i="8"/>
  <c r="E1206" i="8"/>
  <c r="E1202" i="8"/>
  <c r="E1198" i="8"/>
  <c r="E1194" i="8"/>
  <c r="E1190" i="8"/>
  <c r="E1186" i="8"/>
  <c r="E1182" i="8"/>
  <c r="E1178" i="8"/>
  <c r="E1174" i="8"/>
  <c r="E1170" i="8"/>
  <c r="E1166" i="8"/>
  <c r="E1162" i="8"/>
  <c r="E1158" i="8"/>
  <c r="E1154" i="8"/>
  <c r="E1150" i="8"/>
  <c r="E1146" i="8"/>
  <c r="E1142" i="8"/>
  <c r="E1138" i="8"/>
  <c r="E1134" i="8"/>
  <c r="E1130" i="8"/>
  <c r="E1126" i="8"/>
  <c r="E1122" i="8"/>
  <c r="E1118" i="8"/>
  <c r="E1114" i="8"/>
  <c r="E1110" i="8"/>
  <c r="E1106" i="8"/>
  <c r="E1102" i="8"/>
  <c r="E1098" i="8"/>
  <c r="E1094" i="8"/>
  <c r="E1090" i="8"/>
  <c r="E1086" i="8"/>
  <c r="E1082" i="8"/>
  <c r="E1078" i="8"/>
  <c r="E1074" i="8"/>
  <c r="E1070" i="8"/>
  <c r="E1066" i="8"/>
  <c r="E1062" i="8"/>
  <c r="E1058" i="8"/>
  <c r="E1054" i="8"/>
  <c r="E1050" i="8"/>
  <c r="E1046" i="8"/>
  <c r="E1042" i="8"/>
  <c r="E1038" i="8"/>
  <c r="E1034" i="8"/>
  <c r="E1030" i="8"/>
  <c r="E1026" i="8"/>
  <c r="E1022" i="8"/>
  <c r="E1018" i="8"/>
  <c r="E1014" i="8"/>
  <c r="E1010" i="8"/>
  <c r="E1006" i="8"/>
  <c r="E1002" i="8"/>
  <c r="E998" i="8"/>
  <c r="E994" i="8"/>
  <c r="E990" i="8"/>
  <c r="E986" i="8"/>
  <c r="E982" i="8"/>
  <c r="E978" i="8"/>
  <c r="E974" i="8"/>
  <c r="E970" i="8"/>
  <c r="E966" i="8"/>
  <c r="E722" i="8"/>
  <c r="E731" i="8"/>
  <c r="E736" i="8"/>
  <c r="E745" i="8"/>
  <c r="E754" i="8"/>
  <c r="E763" i="8"/>
  <c r="E768" i="8"/>
  <c r="E777" i="8"/>
  <c r="E786" i="8"/>
  <c r="E795" i="8"/>
  <c r="E800" i="8"/>
  <c r="E809" i="8"/>
  <c r="E818" i="8"/>
  <c r="E827" i="8"/>
  <c r="E832" i="8"/>
  <c r="E841" i="8"/>
  <c r="E850" i="8"/>
  <c r="E859" i="8"/>
  <c r="E864" i="8"/>
  <c r="E873" i="8"/>
  <c r="E882" i="8"/>
  <c r="E891" i="8"/>
  <c r="E896" i="8"/>
  <c r="E905" i="8"/>
  <c r="E914" i="8"/>
  <c r="E923" i="8"/>
  <c r="E928" i="8"/>
  <c r="E937" i="8"/>
  <c r="E946" i="8"/>
  <c r="E955" i="8"/>
  <c r="E960" i="8"/>
  <c r="E975" i="8"/>
  <c r="E991" i="8"/>
  <c r="E1007" i="8"/>
  <c r="E1023" i="8"/>
  <c r="E1039" i="8"/>
  <c r="E1055" i="8"/>
  <c r="E1061" i="8"/>
  <c r="E1068" i="8"/>
  <c r="E1093" i="8"/>
  <c r="E1100" i="8"/>
  <c r="E1125" i="8"/>
  <c r="E1132" i="8"/>
  <c r="E1157" i="8"/>
  <c r="E1164" i="8"/>
  <c r="E1189" i="8"/>
  <c r="E1196" i="8"/>
  <c r="E1221" i="8"/>
  <c r="AA16" i="10"/>
  <c r="X16" i="11" s="1"/>
  <c r="S16" i="10"/>
  <c r="K16" i="10"/>
  <c r="K16" i="11" s="1"/>
  <c r="C16" i="10"/>
  <c r="C16" i="11" s="1"/>
  <c r="W16" i="10"/>
  <c r="T16" i="11" s="1"/>
  <c r="O16" i="10"/>
  <c r="O16" i="11" s="1"/>
  <c r="G16" i="10"/>
  <c r="G16" i="11" s="1"/>
  <c r="U16" i="10"/>
  <c r="R16" i="11" s="1"/>
  <c r="J16" i="10"/>
  <c r="J16" i="11" s="1"/>
  <c r="T16" i="10"/>
  <c r="Q16" i="11" s="1"/>
  <c r="I16" i="10"/>
  <c r="I16" i="11" s="1"/>
  <c r="R16" i="10"/>
  <c r="H16" i="10"/>
  <c r="H16" i="11" s="1"/>
  <c r="Q16" i="10"/>
  <c r="F16" i="10"/>
  <c r="F16" i="11" s="1"/>
  <c r="Z16" i="10"/>
  <c r="W16" i="11" s="1"/>
  <c r="P16" i="10"/>
  <c r="P16" i="11" s="1"/>
  <c r="E16" i="10"/>
  <c r="E16" i="11" s="1"/>
  <c r="Y16" i="10"/>
  <c r="V16" i="11" s="1"/>
  <c r="N16" i="10"/>
  <c r="N16" i="11" s="1"/>
  <c r="D16" i="10"/>
  <c r="D16" i="11" s="1"/>
  <c r="X16" i="10"/>
  <c r="U16" i="11" s="1"/>
  <c r="M16" i="10"/>
  <c r="B16" i="10"/>
  <c r="E764" i="8"/>
  <c r="E796" i="8"/>
  <c r="E828" i="8"/>
  <c r="E846" i="8"/>
  <c r="E855" i="8"/>
  <c r="E860" i="8"/>
  <c r="E869" i="8"/>
  <c r="E878" i="8"/>
  <c r="E887" i="8"/>
  <c r="E892" i="8"/>
  <c r="E901" i="8"/>
  <c r="E910" i="8"/>
  <c r="E919" i="8"/>
  <c r="E924" i="8"/>
  <c r="E933" i="8"/>
  <c r="E942" i="8"/>
  <c r="E951" i="8"/>
  <c r="E956" i="8"/>
  <c r="E965" i="8"/>
  <c r="E976" i="8"/>
  <c r="E981" i="8"/>
  <c r="E992" i="8"/>
  <c r="E997" i="8"/>
  <c r="E1008" i="8"/>
  <c r="E1013" i="8"/>
  <c r="E1024" i="8"/>
  <c r="E1029" i="8"/>
  <c r="E1040" i="8"/>
  <c r="E1045" i="8"/>
  <c r="E1056" i="8"/>
  <c r="E1081" i="8"/>
  <c r="E1088" i="8"/>
  <c r="E1113" i="8"/>
  <c r="E1120" i="8"/>
  <c r="E1145" i="8"/>
  <c r="E1152" i="8"/>
  <c r="E1177" i="8"/>
  <c r="E1184" i="8"/>
  <c r="E1209" i="8"/>
  <c r="E1216" i="8"/>
  <c r="L2" i="11"/>
  <c r="L10" i="10"/>
  <c r="C10" i="10"/>
  <c r="N10" i="10"/>
  <c r="X10" i="10"/>
  <c r="F11" i="10"/>
  <c r="O11" i="10"/>
  <c r="X11" i="10"/>
  <c r="F12" i="10"/>
  <c r="P12" i="10"/>
  <c r="Y12" i="10"/>
  <c r="G13" i="10"/>
  <c r="G13" i="11" s="1"/>
  <c r="P13" i="10"/>
  <c r="P13" i="11" s="1"/>
  <c r="Y13" i="10"/>
  <c r="V13" i="11" s="1"/>
  <c r="H15" i="10"/>
  <c r="H15" i="11" s="1"/>
  <c r="S15" i="10"/>
  <c r="G17" i="10"/>
  <c r="G17" i="11" s="1"/>
  <c r="R17" i="10"/>
  <c r="E19" i="10"/>
  <c r="E19" i="11" s="1"/>
  <c r="P19" i="10"/>
  <c r="P19" i="11" s="1"/>
  <c r="AA19" i="10"/>
  <c r="X19" i="11" s="1"/>
  <c r="J20" i="10"/>
  <c r="J20" i="11" s="1"/>
  <c r="E21" i="10"/>
  <c r="E21" i="11" s="1"/>
  <c r="O21" i="10"/>
  <c r="O21" i="11" s="1"/>
  <c r="Z21" i="10"/>
  <c r="W21" i="11" s="1"/>
  <c r="D24" i="10"/>
  <c r="D24" i="11" s="1"/>
  <c r="N24" i="10"/>
  <c r="N24" i="11" s="1"/>
  <c r="Y24" i="10"/>
  <c r="V24" i="11" s="1"/>
  <c r="G27" i="10"/>
  <c r="G27" i="11" s="1"/>
  <c r="Q27" i="10"/>
  <c r="W28" i="10"/>
  <c r="T28" i="11" s="1"/>
  <c r="O28" i="10"/>
  <c r="O28" i="11" s="1"/>
  <c r="G28" i="10"/>
  <c r="G28" i="11" s="1"/>
  <c r="AA28" i="10"/>
  <c r="X28" i="11" s="1"/>
  <c r="S28" i="10"/>
  <c r="K28" i="10"/>
  <c r="K28" i="11" s="1"/>
  <c r="C28" i="10"/>
  <c r="C28" i="11" s="1"/>
  <c r="L28" i="10"/>
  <c r="L28" i="11" s="1"/>
  <c r="V28" i="10"/>
  <c r="S28" i="11" s="1"/>
  <c r="F29" i="10"/>
  <c r="F29" i="11" s="1"/>
  <c r="Q29" i="10"/>
  <c r="AA29" i="10"/>
  <c r="X29" i="11" s="1"/>
  <c r="L31" i="10"/>
  <c r="L31" i="11" s="1"/>
  <c r="B71" i="10"/>
  <c r="C5" i="12" s="1"/>
  <c r="J40" i="10"/>
  <c r="J40" i="11" s="1"/>
  <c r="Z40" i="10"/>
  <c r="W40" i="11" s="1"/>
  <c r="E42" i="10"/>
  <c r="E42" i="11" s="1"/>
  <c r="R42" i="10"/>
  <c r="B10" i="10"/>
  <c r="C3" i="12" s="1"/>
  <c r="D10" i="10"/>
  <c r="O10" i="10"/>
  <c r="Y10" i="10"/>
  <c r="G11" i="10"/>
  <c r="P11" i="10"/>
  <c r="Y11" i="10"/>
  <c r="H12" i="10"/>
  <c r="Q12" i="10"/>
  <c r="Z12" i="10"/>
  <c r="H13" i="10"/>
  <c r="H13" i="11" s="1"/>
  <c r="Q13" i="10"/>
  <c r="Z13" i="10"/>
  <c r="W13" i="11" s="1"/>
  <c r="I15" i="10"/>
  <c r="I15" i="11" s="1"/>
  <c r="T15" i="10"/>
  <c r="Q15" i="11" s="1"/>
  <c r="I17" i="10"/>
  <c r="I17" i="11" s="1"/>
  <c r="S17" i="10"/>
  <c r="G19" i="10"/>
  <c r="G19" i="11" s="1"/>
  <c r="Q19" i="10"/>
  <c r="W20" i="10"/>
  <c r="T20" i="11" s="1"/>
  <c r="O20" i="10"/>
  <c r="O20" i="11" s="1"/>
  <c r="G20" i="10"/>
  <c r="G20" i="11" s="1"/>
  <c r="AA20" i="10"/>
  <c r="X20" i="11" s="1"/>
  <c r="S20" i="10"/>
  <c r="K20" i="10"/>
  <c r="K20" i="11" s="1"/>
  <c r="C20" i="10"/>
  <c r="C20" i="11" s="1"/>
  <c r="L20" i="10"/>
  <c r="L20" i="11" s="1"/>
  <c r="V20" i="10"/>
  <c r="S20" i="11" s="1"/>
  <c r="F21" i="10"/>
  <c r="F21" i="11" s="1"/>
  <c r="Q21" i="10"/>
  <c r="AA21" i="10"/>
  <c r="X21" i="11" s="1"/>
  <c r="E24" i="10"/>
  <c r="E24" i="11" s="1"/>
  <c r="P24" i="10"/>
  <c r="P24" i="11" s="1"/>
  <c r="Z24" i="10"/>
  <c r="W24" i="11" s="1"/>
  <c r="H27" i="10"/>
  <c r="H27" i="11" s="1"/>
  <c r="S27" i="10"/>
  <c r="G29" i="10"/>
  <c r="G29" i="11" s="1"/>
  <c r="R29" i="10"/>
  <c r="W31" i="10"/>
  <c r="T31" i="11" s="1"/>
  <c r="O31" i="10"/>
  <c r="O31" i="11" s="1"/>
  <c r="G31" i="10"/>
  <c r="G31" i="11" s="1"/>
  <c r="V31" i="10"/>
  <c r="S31" i="11" s="1"/>
  <c r="N31" i="10"/>
  <c r="N31" i="11" s="1"/>
  <c r="F31" i="10"/>
  <c r="F31" i="11" s="1"/>
  <c r="Z31" i="10"/>
  <c r="W31" i="11" s="1"/>
  <c r="R31" i="10"/>
  <c r="J31" i="10"/>
  <c r="J31" i="11" s="1"/>
  <c r="B31" i="10"/>
  <c r="M31" i="10"/>
  <c r="AA31" i="10"/>
  <c r="X31" i="11" s="1"/>
  <c r="D34" i="11"/>
  <c r="N34" i="11"/>
  <c r="T35" i="10"/>
  <c r="Q35" i="11" s="1"/>
  <c r="L35" i="10"/>
  <c r="L35" i="11" s="1"/>
  <c r="D35" i="10"/>
  <c r="D35" i="11" s="1"/>
  <c r="U35" i="10"/>
  <c r="R35" i="11" s="1"/>
  <c r="K35" i="10"/>
  <c r="K35" i="11" s="1"/>
  <c r="S35" i="10"/>
  <c r="I35" i="10"/>
  <c r="I35" i="11" s="1"/>
  <c r="R35" i="10"/>
  <c r="H35" i="10"/>
  <c r="H35" i="11" s="1"/>
  <c r="X35" i="10"/>
  <c r="U35" i="11" s="1"/>
  <c r="N35" i="10"/>
  <c r="N35" i="11" s="1"/>
  <c r="C35" i="10"/>
  <c r="C35" i="11" s="1"/>
  <c r="P35" i="10"/>
  <c r="P35" i="11" s="1"/>
  <c r="L40" i="10"/>
  <c r="L40" i="11" s="1"/>
  <c r="AA40" i="10"/>
  <c r="X40" i="11" s="1"/>
  <c r="T42" i="10"/>
  <c r="Q42" i="11" s="1"/>
  <c r="F10" i="10"/>
  <c r="Z10" i="10"/>
  <c r="H11" i="10"/>
  <c r="Q11" i="10"/>
  <c r="AA11" i="10"/>
  <c r="I12" i="10"/>
  <c r="I12" i="11" s="1"/>
  <c r="R12" i="10"/>
  <c r="I13" i="10"/>
  <c r="I13" i="11" s="1"/>
  <c r="R13" i="10"/>
  <c r="K15" i="10"/>
  <c r="K15" i="11" s="1"/>
  <c r="J17" i="10"/>
  <c r="J17" i="11" s="1"/>
  <c r="H19" i="10"/>
  <c r="H19" i="11" s="1"/>
  <c r="B20" i="10"/>
  <c r="M20" i="10"/>
  <c r="X20" i="10"/>
  <c r="U20" i="11" s="1"/>
  <c r="G21" i="10"/>
  <c r="G21" i="11" s="1"/>
  <c r="V23" i="10"/>
  <c r="S23" i="11" s="1"/>
  <c r="N23" i="10"/>
  <c r="N23" i="11" s="1"/>
  <c r="F23" i="10"/>
  <c r="F23" i="11" s="1"/>
  <c r="Z23" i="10"/>
  <c r="W23" i="11" s="1"/>
  <c r="R23" i="10"/>
  <c r="J23" i="10"/>
  <c r="J23" i="11" s="1"/>
  <c r="B23" i="10"/>
  <c r="L23" i="10"/>
  <c r="L23" i="11" s="1"/>
  <c r="W23" i="10"/>
  <c r="T23" i="11" s="1"/>
  <c r="F24" i="10"/>
  <c r="F24" i="11" s="1"/>
  <c r="Q24" i="10"/>
  <c r="X25" i="10"/>
  <c r="U25" i="11" s="1"/>
  <c r="P25" i="10"/>
  <c r="P25" i="11" s="1"/>
  <c r="H25" i="10"/>
  <c r="H25" i="11" s="1"/>
  <c r="T25" i="10"/>
  <c r="Q25" i="11" s="1"/>
  <c r="L25" i="10"/>
  <c r="L25" i="11" s="1"/>
  <c r="D25" i="10"/>
  <c r="D25" i="11" s="1"/>
  <c r="K25" i="10"/>
  <c r="K25" i="11" s="1"/>
  <c r="V25" i="10"/>
  <c r="S25" i="11" s="1"/>
  <c r="I27" i="10"/>
  <c r="I27" i="11" s="1"/>
  <c r="T27" i="10"/>
  <c r="Q27" i="11" s="1"/>
  <c r="D28" i="10"/>
  <c r="D28" i="11" s="1"/>
  <c r="N28" i="10"/>
  <c r="N28" i="11" s="1"/>
  <c r="Y28" i="10"/>
  <c r="V28" i="11" s="1"/>
  <c r="I29" i="10"/>
  <c r="I29" i="11" s="1"/>
  <c r="S29" i="10"/>
  <c r="C31" i="10"/>
  <c r="C31" i="11" s="1"/>
  <c r="P31" i="10"/>
  <c r="P31" i="11" s="1"/>
  <c r="T32" i="10"/>
  <c r="Q32" i="11" s="1"/>
  <c r="L32" i="10"/>
  <c r="L32" i="11" s="1"/>
  <c r="D32" i="10"/>
  <c r="D32" i="11" s="1"/>
  <c r="AA32" i="10"/>
  <c r="X32" i="11" s="1"/>
  <c r="S32" i="10"/>
  <c r="K32" i="10"/>
  <c r="K32" i="11" s="1"/>
  <c r="C32" i="10"/>
  <c r="C32" i="11" s="1"/>
  <c r="W32" i="10"/>
  <c r="T32" i="11" s="1"/>
  <c r="O32" i="10"/>
  <c r="O32" i="11" s="1"/>
  <c r="G32" i="10"/>
  <c r="G32" i="11" s="1"/>
  <c r="N32" i="10"/>
  <c r="N32" i="11" s="1"/>
  <c r="Z32" i="10"/>
  <c r="W32" i="11" s="1"/>
  <c r="E34" i="11"/>
  <c r="Q35" i="10"/>
  <c r="U42" i="10"/>
  <c r="R42" i="11" s="1"/>
  <c r="C6" i="12"/>
  <c r="G10" i="10"/>
  <c r="AA10" i="10"/>
  <c r="I11" i="10"/>
  <c r="W12" i="10"/>
  <c r="O12" i="10"/>
  <c r="G12" i="10"/>
  <c r="J12" i="10"/>
  <c r="S12" i="10"/>
  <c r="T13" i="10"/>
  <c r="Q13" i="11" s="1"/>
  <c r="L13" i="10"/>
  <c r="L13" i="11" s="1"/>
  <c r="D13" i="10"/>
  <c r="D13" i="11" s="1"/>
  <c r="J13" i="10"/>
  <c r="J13" i="11" s="1"/>
  <c r="S13" i="10"/>
  <c r="V15" i="10"/>
  <c r="S15" i="11" s="1"/>
  <c r="N15" i="10"/>
  <c r="N15" i="11" s="1"/>
  <c r="F15" i="10"/>
  <c r="F15" i="11" s="1"/>
  <c r="Z15" i="10"/>
  <c r="W15" i="11" s="1"/>
  <c r="R15" i="10"/>
  <c r="J15" i="10"/>
  <c r="J15" i="11" s="1"/>
  <c r="B15" i="10"/>
  <c r="L15" i="10"/>
  <c r="L15" i="11" s="1"/>
  <c r="W15" i="10"/>
  <c r="T15" i="11" s="1"/>
  <c r="X17" i="10"/>
  <c r="U17" i="11" s="1"/>
  <c r="P17" i="10"/>
  <c r="P17" i="11" s="1"/>
  <c r="H17" i="10"/>
  <c r="H17" i="11" s="1"/>
  <c r="T17" i="10"/>
  <c r="Q17" i="11" s="1"/>
  <c r="L17" i="10"/>
  <c r="L17" i="11" s="1"/>
  <c r="D17" i="10"/>
  <c r="D17" i="11" s="1"/>
  <c r="K17" i="10"/>
  <c r="K17" i="11" s="1"/>
  <c r="V17" i="10"/>
  <c r="S17" i="11" s="1"/>
  <c r="K27" i="10"/>
  <c r="K27" i="11" s="1"/>
  <c r="J29" i="10"/>
  <c r="J29" i="11" s="1"/>
  <c r="U40" i="10"/>
  <c r="R40" i="11" s="1"/>
  <c r="M40" i="10"/>
  <c r="E40" i="10"/>
  <c r="E40" i="11" s="1"/>
  <c r="T40" i="10"/>
  <c r="Q40" i="11" s="1"/>
  <c r="K40" i="10"/>
  <c r="K40" i="11" s="1"/>
  <c r="S40" i="10"/>
  <c r="I40" i="10"/>
  <c r="I40" i="11" s="1"/>
  <c r="R40" i="10"/>
  <c r="H40" i="10"/>
  <c r="H40" i="11" s="1"/>
  <c r="X40" i="10"/>
  <c r="U40" i="11" s="1"/>
  <c r="N40" i="10"/>
  <c r="N40" i="11" s="1"/>
  <c r="C40" i="10"/>
  <c r="C40" i="11" s="1"/>
  <c r="P40" i="10"/>
  <c r="P40" i="11" s="1"/>
  <c r="H42" i="10"/>
  <c r="H42" i="11" s="1"/>
  <c r="Y42" i="10"/>
  <c r="V42" i="11" s="1"/>
  <c r="Z57" i="10"/>
  <c r="W57" i="11" s="1"/>
  <c r="R57" i="10"/>
  <c r="J57" i="10"/>
  <c r="J57" i="11" s="1"/>
  <c r="V57" i="10"/>
  <c r="S57" i="11" s="1"/>
  <c r="M57" i="10"/>
  <c r="D57" i="10"/>
  <c r="D57" i="11" s="1"/>
  <c r="U57" i="10"/>
  <c r="R57" i="11" s="1"/>
  <c r="L57" i="10"/>
  <c r="L57" i="11" s="1"/>
  <c r="C57" i="10"/>
  <c r="C57" i="11" s="1"/>
  <c r="AA57" i="10"/>
  <c r="X57" i="11" s="1"/>
  <c r="Q57" i="10"/>
  <c r="H57" i="10"/>
  <c r="H57" i="11" s="1"/>
  <c r="N57" i="10"/>
  <c r="N57" i="11" s="1"/>
  <c r="Y57" i="10"/>
  <c r="V57" i="11" s="1"/>
  <c r="K57" i="10"/>
  <c r="K57" i="11" s="1"/>
  <c r="X57" i="10"/>
  <c r="U57" i="11" s="1"/>
  <c r="I57" i="10"/>
  <c r="I57" i="11" s="1"/>
  <c r="W57" i="10"/>
  <c r="T57" i="11" s="1"/>
  <c r="T57" i="10"/>
  <c r="Q57" i="11" s="1"/>
  <c r="S57" i="10"/>
  <c r="E57" i="10"/>
  <c r="E57" i="11" s="1"/>
  <c r="H10" i="10"/>
  <c r="Z11" i="10"/>
  <c r="R11" i="10"/>
  <c r="J11" i="10"/>
  <c r="B11" i="10"/>
  <c r="K11" i="10"/>
  <c r="T11" i="10"/>
  <c r="Z27" i="10"/>
  <c r="W27" i="11" s="1"/>
  <c r="R27" i="10"/>
  <c r="J27" i="10"/>
  <c r="J27" i="11" s="1"/>
  <c r="B27" i="10"/>
  <c r="V27" i="10"/>
  <c r="S27" i="11" s="1"/>
  <c r="N27" i="10"/>
  <c r="N27" i="11" s="1"/>
  <c r="F27" i="10"/>
  <c r="F27" i="11" s="1"/>
  <c r="L27" i="10"/>
  <c r="L27" i="11" s="1"/>
  <c r="W27" i="10"/>
  <c r="T27" i="11" s="1"/>
  <c r="T29" i="10"/>
  <c r="Q29" i="11" s="1"/>
  <c r="L29" i="10"/>
  <c r="L29" i="11" s="1"/>
  <c r="D29" i="10"/>
  <c r="D29" i="11" s="1"/>
  <c r="X29" i="10"/>
  <c r="U29" i="11" s="1"/>
  <c r="P29" i="10"/>
  <c r="P29" i="11" s="1"/>
  <c r="H29" i="10"/>
  <c r="H29" i="11" s="1"/>
  <c r="K29" i="10"/>
  <c r="K29" i="11" s="1"/>
  <c r="V29" i="10"/>
  <c r="S29" i="11" s="1"/>
  <c r="T10" i="10"/>
  <c r="C11" i="10"/>
  <c r="L11" i="10"/>
  <c r="U11" i="10"/>
  <c r="C12" i="10"/>
  <c r="L12" i="10"/>
  <c r="U12" i="10"/>
  <c r="C13" i="10"/>
  <c r="C13" i="11" s="1"/>
  <c r="M13" i="10"/>
  <c r="V13" i="10"/>
  <c r="S13" i="11" s="1"/>
  <c r="D15" i="10"/>
  <c r="D15" i="11" s="1"/>
  <c r="O15" i="10"/>
  <c r="O15" i="11" s="1"/>
  <c r="Y15" i="10"/>
  <c r="V15" i="11" s="1"/>
  <c r="C17" i="10"/>
  <c r="C17" i="11" s="1"/>
  <c r="N17" i="10"/>
  <c r="N17" i="11" s="1"/>
  <c r="Y17" i="10"/>
  <c r="V17" i="11" s="1"/>
  <c r="Z19" i="10"/>
  <c r="W19" i="11" s="1"/>
  <c r="R19" i="10"/>
  <c r="J19" i="10"/>
  <c r="J19" i="11" s="1"/>
  <c r="B19" i="10"/>
  <c r="V19" i="10"/>
  <c r="S19" i="11" s="1"/>
  <c r="N19" i="10"/>
  <c r="N19" i="11" s="1"/>
  <c r="F19" i="10"/>
  <c r="F19" i="11" s="1"/>
  <c r="L19" i="10"/>
  <c r="L19" i="11" s="1"/>
  <c r="W19" i="10"/>
  <c r="T19" i="11" s="1"/>
  <c r="T21" i="10"/>
  <c r="Q21" i="11" s="1"/>
  <c r="L21" i="10"/>
  <c r="L21" i="11" s="1"/>
  <c r="D21" i="10"/>
  <c r="D21" i="11" s="1"/>
  <c r="X21" i="10"/>
  <c r="U21" i="11" s="1"/>
  <c r="P21" i="10"/>
  <c r="P21" i="11" s="1"/>
  <c r="H21" i="10"/>
  <c r="H21" i="11" s="1"/>
  <c r="K21" i="10"/>
  <c r="K21" i="11" s="1"/>
  <c r="V21" i="10"/>
  <c r="S21" i="11" s="1"/>
  <c r="J24" i="10"/>
  <c r="J24" i="11" s="1"/>
  <c r="C27" i="10"/>
  <c r="C27" i="11" s="1"/>
  <c r="M27" i="10"/>
  <c r="X27" i="10"/>
  <c r="U27" i="11" s="1"/>
  <c r="B29" i="10"/>
  <c r="M29" i="10"/>
  <c r="W29" i="10"/>
  <c r="T29" i="11" s="1"/>
  <c r="H34" i="11"/>
  <c r="S34" i="11"/>
  <c r="D40" i="10"/>
  <c r="D40" i="11" s="1"/>
  <c r="V40" i="10"/>
  <c r="S40" i="11" s="1"/>
  <c r="U56" i="10"/>
  <c r="R56" i="11" s="1"/>
  <c r="M56" i="10"/>
  <c r="E56" i="10"/>
  <c r="E56" i="11" s="1"/>
  <c r="W56" i="10"/>
  <c r="T56" i="11" s="1"/>
  <c r="N56" i="10"/>
  <c r="N56" i="11" s="1"/>
  <c r="D56" i="10"/>
  <c r="D56" i="11" s="1"/>
  <c r="V56" i="10"/>
  <c r="S56" i="11" s="1"/>
  <c r="L56" i="10"/>
  <c r="L56" i="11" s="1"/>
  <c r="C56" i="10"/>
  <c r="C56" i="11" s="1"/>
  <c r="AA56" i="10"/>
  <c r="X56" i="11" s="1"/>
  <c r="R56" i="10"/>
  <c r="I56" i="10"/>
  <c r="I56" i="11" s="1"/>
  <c r="Z56" i="10"/>
  <c r="W56" i="11" s="1"/>
  <c r="K56" i="10"/>
  <c r="K56" i="11" s="1"/>
  <c r="Y56" i="10"/>
  <c r="V56" i="11" s="1"/>
  <c r="J56" i="10"/>
  <c r="J56" i="11" s="1"/>
  <c r="X56" i="10"/>
  <c r="U56" i="11" s="1"/>
  <c r="H56" i="10"/>
  <c r="H56" i="11" s="1"/>
  <c r="T56" i="10"/>
  <c r="Q56" i="11" s="1"/>
  <c r="S56" i="10"/>
  <c r="Q56" i="10"/>
  <c r="V10" i="10"/>
  <c r="D11" i="10"/>
  <c r="M11" i="10"/>
  <c r="V11" i="10"/>
  <c r="D12" i="10"/>
  <c r="M12" i="10"/>
  <c r="V12" i="10"/>
  <c r="S12" i="11" s="1"/>
  <c r="E13" i="10"/>
  <c r="E13" i="11" s="1"/>
  <c r="N13" i="10"/>
  <c r="N13" i="11" s="1"/>
  <c r="W13" i="10"/>
  <c r="T13" i="11" s="1"/>
  <c r="E15" i="10"/>
  <c r="E15" i="11" s="1"/>
  <c r="P15" i="10"/>
  <c r="P15" i="11" s="1"/>
  <c r="AA15" i="10"/>
  <c r="X15" i="11" s="1"/>
  <c r="E17" i="10"/>
  <c r="E17" i="11" s="1"/>
  <c r="O17" i="10"/>
  <c r="O17" i="11" s="1"/>
  <c r="Z17" i="10"/>
  <c r="W17" i="11" s="1"/>
  <c r="AA24" i="10"/>
  <c r="X24" i="11" s="1"/>
  <c r="S24" i="10"/>
  <c r="K24" i="10"/>
  <c r="K24" i="11" s="1"/>
  <c r="C24" i="10"/>
  <c r="C24" i="11" s="1"/>
  <c r="W24" i="10"/>
  <c r="T24" i="11" s="1"/>
  <c r="O24" i="10"/>
  <c r="O24" i="11" s="1"/>
  <c r="G24" i="10"/>
  <c r="G24" i="11" s="1"/>
  <c r="L24" i="10"/>
  <c r="L24" i="11" s="1"/>
  <c r="V24" i="10"/>
  <c r="S24" i="11" s="1"/>
  <c r="D27" i="10"/>
  <c r="D27" i="11" s="1"/>
  <c r="O27" i="10"/>
  <c r="O27" i="11" s="1"/>
  <c r="Y27" i="10"/>
  <c r="V27" i="11" s="1"/>
  <c r="C29" i="10"/>
  <c r="C29" i="11" s="1"/>
  <c r="N29" i="10"/>
  <c r="N29" i="11" s="1"/>
  <c r="Y29" i="10"/>
  <c r="V29" i="11" s="1"/>
  <c r="I34" i="11"/>
  <c r="U34" i="11"/>
  <c r="W42" i="10"/>
  <c r="T42" i="11" s="1"/>
  <c r="O42" i="10"/>
  <c r="O42" i="11" s="1"/>
  <c r="S42" i="10"/>
  <c r="J42" i="10"/>
  <c r="J42" i="11" s="1"/>
  <c r="X42" i="10"/>
  <c r="U42" i="11" s="1"/>
  <c r="M42" i="10"/>
  <c r="D42" i="10"/>
  <c r="D42" i="11" s="1"/>
  <c r="V42" i="10"/>
  <c r="S42" i="11" s="1"/>
  <c r="L42" i="10"/>
  <c r="L42" i="11" s="1"/>
  <c r="C42" i="10"/>
  <c r="C42" i="11" s="1"/>
  <c r="AA42" i="10"/>
  <c r="X42" i="11" s="1"/>
  <c r="Q42" i="10"/>
  <c r="N42" i="10"/>
  <c r="N42" i="11" s="1"/>
  <c r="I18" i="10"/>
  <c r="I18" i="11" s="1"/>
  <c r="Q18" i="10"/>
  <c r="Y18" i="10"/>
  <c r="V18" i="11" s="1"/>
  <c r="I26" i="10"/>
  <c r="I26" i="11" s="1"/>
  <c r="Q26" i="10"/>
  <c r="Y26" i="10"/>
  <c r="V26" i="11" s="1"/>
  <c r="W34" i="10"/>
  <c r="O34" i="10"/>
  <c r="T34" i="10"/>
  <c r="K34" i="10"/>
  <c r="C34" i="10"/>
  <c r="J34" i="10"/>
  <c r="U34" i="10"/>
  <c r="X39" i="10"/>
  <c r="U39" i="11" s="1"/>
  <c r="P39" i="10"/>
  <c r="P39" i="11" s="1"/>
  <c r="H39" i="10"/>
  <c r="H39" i="11" s="1"/>
  <c r="T39" i="10"/>
  <c r="Q39" i="11" s="1"/>
  <c r="K39" i="10"/>
  <c r="K39" i="11" s="1"/>
  <c r="J39" i="10"/>
  <c r="J39" i="11" s="1"/>
  <c r="U39" i="10"/>
  <c r="R39" i="11" s="1"/>
  <c r="E46" i="10"/>
  <c r="E46" i="11" s="1"/>
  <c r="O46" i="10"/>
  <c r="O46" i="11" s="1"/>
  <c r="Y46" i="10"/>
  <c r="V46" i="11" s="1"/>
  <c r="K51" i="10"/>
  <c r="K51" i="11" s="1"/>
  <c r="M53" i="10"/>
  <c r="X55" i="10"/>
  <c r="U55" i="11" s="1"/>
  <c r="P55" i="10"/>
  <c r="P55" i="11" s="1"/>
  <c r="H55" i="10"/>
  <c r="H55" i="11" s="1"/>
  <c r="V55" i="10"/>
  <c r="S55" i="11" s="1"/>
  <c r="M55" i="10"/>
  <c r="D55" i="10"/>
  <c r="D55" i="11" s="1"/>
  <c r="U55" i="10"/>
  <c r="R55" i="11" s="1"/>
  <c r="L55" i="10"/>
  <c r="L55" i="11" s="1"/>
  <c r="C55" i="10"/>
  <c r="C55" i="11" s="1"/>
  <c r="AA55" i="10"/>
  <c r="X55" i="11" s="1"/>
  <c r="R55" i="10"/>
  <c r="I55" i="10"/>
  <c r="I55" i="11" s="1"/>
  <c r="O55" i="10"/>
  <c r="O55" i="11" s="1"/>
  <c r="S58" i="10"/>
  <c r="S59" i="10"/>
  <c r="E61" i="10"/>
  <c r="E61" i="11" s="1"/>
  <c r="Q61" i="10"/>
  <c r="V53" i="10"/>
  <c r="S53" i="11" s="1"/>
  <c r="N53" i="10"/>
  <c r="N53" i="11" s="1"/>
  <c r="U53" i="10"/>
  <c r="R53" i="11" s="1"/>
  <c r="L53" i="10"/>
  <c r="L53" i="11" s="1"/>
  <c r="D53" i="10"/>
  <c r="D53" i="11" s="1"/>
  <c r="T53" i="10"/>
  <c r="Q53" i="11" s="1"/>
  <c r="K53" i="10"/>
  <c r="K53" i="11" s="1"/>
  <c r="C53" i="10"/>
  <c r="C53" i="11" s="1"/>
  <c r="Z53" i="10"/>
  <c r="W53" i="11" s="1"/>
  <c r="Q53" i="10"/>
  <c r="H53" i="10"/>
  <c r="H53" i="11" s="1"/>
  <c r="O53" i="10"/>
  <c r="O53" i="11" s="1"/>
  <c r="AA54" i="10"/>
  <c r="X54" i="11" s="1"/>
  <c r="S54" i="10"/>
  <c r="K54" i="10"/>
  <c r="K54" i="11" s="1"/>
  <c r="C54" i="10"/>
  <c r="C54" i="11" s="1"/>
  <c r="V54" i="10"/>
  <c r="S54" i="11" s="1"/>
  <c r="M54" i="10"/>
  <c r="D54" i="10"/>
  <c r="D54" i="11" s="1"/>
  <c r="U54" i="10"/>
  <c r="R54" i="11" s="1"/>
  <c r="L54" i="10"/>
  <c r="L54" i="11" s="1"/>
  <c r="Z54" i="10"/>
  <c r="W54" i="11" s="1"/>
  <c r="Q54" i="10"/>
  <c r="H54" i="10"/>
  <c r="H54" i="11" s="1"/>
  <c r="O54" i="10"/>
  <c r="O54" i="11" s="1"/>
  <c r="T51" i="10"/>
  <c r="Q51" i="11" s="1"/>
  <c r="L51" i="10"/>
  <c r="L51" i="11" s="1"/>
  <c r="D51" i="10"/>
  <c r="D51" i="11" s="1"/>
  <c r="W51" i="10"/>
  <c r="T51" i="11" s="1"/>
  <c r="N51" i="10"/>
  <c r="N51" i="11" s="1"/>
  <c r="E51" i="10"/>
  <c r="E51" i="11" s="1"/>
  <c r="V51" i="10"/>
  <c r="S51" i="11" s="1"/>
  <c r="M51" i="10"/>
  <c r="C51" i="10"/>
  <c r="C51" i="11" s="1"/>
  <c r="AA51" i="10"/>
  <c r="X51" i="11" s="1"/>
  <c r="R51" i="10"/>
  <c r="I51" i="10"/>
  <c r="I51" i="11" s="1"/>
  <c r="P51" i="10"/>
  <c r="P51" i="11" s="1"/>
  <c r="P53" i="10"/>
  <c r="P53" i="11" s="1"/>
  <c r="P54" i="10"/>
  <c r="P54" i="11" s="1"/>
  <c r="M12" i="11"/>
  <c r="N12" i="11" s="1"/>
  <c r="B12" i="11"/>
  <c r="E12" i="11" s="1"/>
  <c r="Q51" i="10"/>
  <c r="E53" i="10"/>
  <c r="E53" i="11" s="1"/>
  <c r="R53" i="10"/>
  <c r="E54" i="10"/>
  <c r="E54" i="11" s="1"/>
  <c r="R54" i="10"/>
  <c r="K2" i="10"/>
  <c r="K3" i="10"/>
  <c r="K3" i="11" s="1"/>
  <c r="K4" i="10"/>
  <c r="K4" i="11" s="1"/>
  <c r="K5" i="10"/>
  <c r="K5" i="11" s="1"/>
  <c r="K6" i="10"/>
  <c r="K6" i="11" s="1"/>
  <c r="K7" i="10"/>
  <c r="K7" i="11" s="1"/>
  <c r="K8" i="10"/>
  <c r="K8" i="11" s="1"/>
  <c r="K9" i="10"/>
  <c r="K9" i="11" s="1"/>
  <c r="I14" i="10"/>
  <c r="I14" i="11" s="1"/>
  <c r="Q14" i="10"/>
  <c r="E18" i="10"/>
  <c r="E18" i="11" s="1"/>
  <c r="M18" i="10"/>
  <c r="I22" i="10"/>
  <c r="I22" i="11" s="1"/>
  <c r="Q22" i="10"/>
  <c r="E26" i="10"/>
  <c r="E26" i="11" s="1"/>
  <c r="M26" i="10"/>
  <c r="I30" i="10"/>
  <c r="I30" i="11" s="1"/>
  <c r="Q30" i="10"/>
  <c r="F34" i="11"/>
  <c r="F71" i="10"/>
  <c r="P34" i="10"/>
  <c r="Z34" i="10"/>
  <c r="V37" i="10"/>
  <c r="S37" i="11" s="1"/>
  <c r="N37" i="10"/>
  <c r="N37" i="11" s="1"/>
  <c r="S37" i="10"/>
  <c r="J37" i="10"/>
  <c r="J37" i="11" s="1"/>
  <c r="I37" i="10"/>
  <c r="I37" i="11" s="1"/>
  <c r="T37" i="10"/>
  <c r="Q37" i="11" s="1"/>
  <c r="E39" i="10"/>
  <c r="E39" i="11" s="1"/>
  <c r="O39" i="10"/>
  <c r="O39" i="11" s="1"/>
  <c r="Z39" i="10"/>
  <c r="W39" i="11" s="1"/>
  <c r="Z41" i="10"/>
  <c r="W41" i="11" s="1"/>
  <c r="R41" i="10"/>
  <c r="J41" i="10"/>
  <c r="J41" i="11" s="1"/>
  <c r="T41" i="10"/>
  <c r="Q41" i="11" s="1"/>
  <c r="K41" i="10"/>
  <c r="K41" i="11" s="1"/>
  <c r="I41" i="10"/>
  <c r="I41" i="11" s="1"/>
  <c r="U41" i="10"/>
  <c r="R41" i="11" s="1"/>
  <c r="J46" i="10"/>
  <c r="J46" i="11" s="1"/>
  <c r="S51" i="10"/>
  <c r="S53" i="10"/>
  <c r="T54" i="10"/>
  <c r="Q54" i="11" s="1"/>
  <c r="W55" i="10"/>
  <c r="T55" i="11" s="1"/>
  <c r="M58" i="10"/>
  <c r="N59" i="10"/>
  <c r="N59" i="11" s="1"/>
  <c r="I61" i="10"/>
  <c r="I61" i="11" s="1"/>
  <c r="X34" i="11"/>
  <c r="AA46" i="10"/>
  <c r="X46" i="11" s="1"/>
  <c r="S46" i="10"/>
  <c r="K46" i="10"/>
  <c r="K46" i="11" s="1"/>
  <c r="C46" i="10"/>
  <c r="C46" i="11" s="1"/>
  <c r="R46" i="10"/>
  <c r="I46" i="10"/>
  <c r="I46" i="11" s="1"/>
  <c r="L46" i="10"/>
  <c r="L46" i="11" s="1"/>
  <c r="V46" i="10"/>
  <c r="S46" i="11" s="1"/>
  <c r="U51" i="10"/>
  <c r="R51" i="11" s="1"/>
  <c r="W53" i="10"/>
  <c r="T53" i="11" s="1"/>
  <c r="W54" i="10"/>
  <c r="T54" i="11" s="1"/>
  <c r="W58" i="10"/>
  <c r="T58" i="11" s="1"/>
  <c r="O58" i="10"/>
  <c r="O58" i="11" s="1"/>
  <c r="U58" i="10"/>
  <c r="R58" i="11" s="1"/>
  <c r="L58" i="10"/>
  <c r="L58" i="11" s="1"/>
  <c r="D58" i="10"/>
  <c r="D58" i="11" s="1"/>
  <c r="T58" i="10"/>
  <c r="Q58" i="11" s="1"/>
  <c r="K58" i="10"/>
  <c r="K58" i="11" s="1"/>
  <c r="C58" i="10"/>
  <c r="C58" i="11" s="1"/>
  <c r="Z58" i="10"/>
  <c r="W58" i="11" s="1"/>
  <c r="Q58" i="10"/>
  <c r="H58" i="10"/>
  <c r="H58" i="11" s="1"/>
  <c r="N58" i="10"/>
  <c r="N58" i="11" s="1"/>
  <c r="T59" i="10"/>
  <c r="Q59" i="11" s="1"/>
  <c r="L59" i="10"/>
  <c r="L59" i="11" s="1"/>
  <c r="D59" i="10"/>
  <c r="D59" i="11" s="1"/>
  <c r="V59" i="10"/>
  <c r="S59" i="11" s="1"/>
  <c r="M59" i="10"/>
  <c r="C59" i="10"/>
  <c r="C59" i="11" s="1"/>
  <c r="U59" i="10"/>
  <c r="R59" i="11" s="1"/>
  <c r="K59" i="10"/>
  <c r="K59" i="11" s="1"/>
  <c r="Z59" i="10"/>
  <c r="W59" i="11" s="1"/>
  <c r="Q59" i="10"/>
  <c r="H59" i="10"/>
  <c r="H59" i="11" s="1"/>
  <c r="O59" i="10"/>
  <c r="O59" i="11" s="1"/>
  <c r="V61" i="10"/>
  <c r="S61" i="11" s="1"/>
  <c r="N61" i="10"/>
  <c r="N61" i="11" s="1"/>
  <c r="T61" i="10"/>
  <c r="Q61" i="11" s="1"/>
  <c r="K61" i="10"/>
  <c r="K61" i="11" s="1"/>
  <c r="C61" i="10"/>
  <c r="C61" i="11" s="1"/>
  <c r="S61" i="10"/>
  <c r="J61" i="10"/>
  <c r="J61" i="11" s="1"/>
  <c r="Y61" i="10"/>
  <c r="V61" i="11" s="1"/>
  <c r="P61" i="10"/>
  <c r="P61" i="11" s="1"/>
  <c r="L61" i="10"/>
  <c r="L61" i="11" s="1"/>
  <c r="Z61" i="10"/>
  <c r="W61" i="11" s="1"/>
  <c r="R72" i="11"/>
  <c r="F74" i="11"/>
  <c r="F82" i="10"/>
  <c r="M14" i="12"/>
  <c r="S72" i="11"/>
  <c r="V82" i="10"/>
  <c r="AA38" i="10"/>
  <c r="X38" i="11" s="1"/>
  <c r="S38" i="10"/>
  <c r="K38" i="10"/>
  <c r="K38" i="11" s="1"/>
  <c r="C38" i="10"/>
  <c r="C38" i="11" s="1"/>
  <c r="J38" i="10"/>
  <c r="J38" i="11" s="1"/>
  <c r="T38" i="10"/>
  <c r="Q38" i="11" s="1"/>
  <c r="T43" i="10"/>
  <c r="Q43" i="11" s="1"/>
  <c r="L43" i="10"/>
  <c r="L43" i="11" s="1"/>
  <c r="D43" i="10"/>
  <c r="D43" i="11" s="1"/>
  <c r="J43" i="10"/>
  <c r="J43" i="11" s="1"/>
  <c r="S43" i="10"/>
  <c r="V45" i="10"/>
  <c r="S45" i="11" s="1"/>
  <c r="N45" i="10"/>
  <c r="N45" i="11" s="1"/>
  <c r="I45" i="10"/>
  <c r="I45" i="11" s="1"/>
  <c r="R45" i="10"/>
  <c r="AA45" i="10"/>
  <c r="X45" i="11" s="1"/>
  <c r="X47" i="10"/>
  <c r="U47" i="11" s="1"/>
  <c r="P47" i="10"/>
  <c r="P47" i="11" s="1"/>
  <c r="H47" i="10"/>
  <c r="H47" i="11" s="1"/>
  <c r="J47" i="10"/>
  <c r="J47" i="11" s="1"/>
  <c r="S47" i="10"/>
  <c r="U48" i="10"/>
  <c r="R48" i="11" s="1"/>
  <c r="M48" i="10"/>
  <c r="M71" i="10" s="1"/>
  <c r="C13" i="12" s="1"/>
  <c r="E48" i="10"/>
  <c r="E48" i="11" s="1"/>
  <c r="J48" i="10"/>
  <c r="J48" i="11" s="1"/>
  <c r="S48" i="10"/>
  <c r="Z49" i="10"/>
  <c r="W49" i="11" s="1"/>
  <c r="R49" i="10"/>
  <c r="J49" i="10"/>
  <c r="J49" i="11" s="1"/>
  <c r="I49" i="10"/>
  <c r="I49" i="11" s="1"/>
  <c r="S49" i="10"/>
  <c r="W50" i="10"/>
  <c r="T50" i="11" s="1"/>
  <c r="O50" i="10"/>
  <c r="O50" i="11" s="1"/>
  <c r="I50" i="10"/>
  <c r="I50" i="11" s="1"/>
  <c r="R50" i="10"/>
  <c r="AA50" i="10"/>
  <c r="X50" i="11" s="1"/>
  <c r="P62" i="10"/>
  <c r="P62" i="11" s="1"/>
  <c r="Q63" i="10"/>
  <c r="Z63" i="10"/>
  <c r="W63" i="11" s="1"/>
  <c r="H64" i="10"/>
  <c r="H64" i="11" s="1"/>
  <c r="Q64" i="10"/>
  <c r="Z64" i="10"/>
  <c r="W64" i="11" s="1"/>
  <c r="P65" i="10"/>
  <c r="P65" i="11" s="1"/>
  <c r="Y65" i="10"/>
  <c r="V65" i="11" s="1"/>
  <c r="P66" i="10"/>
  <c r="P66" i="11" s="1"/>
  <c r="Y66" i="10"/>
  <c r="V66" i="11" s="1"/>
  <c r="P67" i="10"/>
  <c r="P67" i="11" s="1"/>
  <c r="H69" i="10"/>
  <c r="H69" i="11" s="1"/>
  <c r="H72" i="11"/>
  <c r="M10" i="11"/>
  <c r="I63" i="10"/>
  <c r="I63" i="11" s="1"/>
  <c r="R63" i="10"/>
  <c r="I64" i="10"/>
  <c r="I64" i="11" s="1"/>
  <c r="R64" i="10"/>
  <c r="H65" i="10"/>
  <c r="H65" i="11" s="1"/>
  <c r="Q65" i="10"/>
  <c r="H66" i="10"/>
  <c r="H66" i="11" s="1"/>
  <c r="Q66" i="10"/>
  <c r="K72" i="11"/>
  <c r="R78" i="10"/>
  <c r="AA78" i="10"/>
  <c r="X78" i="11" s="1"/>
  <c r="Q78" i="10"/>
  <c r="Z78" i="10"/>
  <c r="W78" i="11" s="1"/>
  <c r="D78" i="10"/>
  <c r="D78" i="11" s="1"/>
  <c r="Y78" i="10"/>
  <c r="V78" i="11" s="1"/>
  <c r="N78" i="10"/>
  <c r="N78" i="11" s="1"/>
  <c r="C78" i="10"/>
  <c r="C78" i="11" s="1"/>
  <c r="X78" i="10"/>
  <c r="U78" i="11" s="1"/>
  <c r="M78" i="10"/>
  <c r="U78" i="10"/>
  <c r="R78" i="11" s="1"/>
  <c r="K78" i="10"/>
  <c r="K78" i="11" s="1"/>
  <c r="S78" i="10"/>
  <c r="H78" i="10"/>
  <c r="H78" i="11" s="1"/>
  <c r="X63" i="10"/>
  <c r="U63" i="11" s="1"/>
  <c r="P63" i="10"/>
  <c r="P63" i="11" s="1"/>
  <c r="H63" i="10"/>
  <c r="H63" i="11" s="1"/>
  <c r="J63" i="10"/>
  <c r="J63" i="11" s="1"/>
  <c r="S63" i="10"/>
  <c r="U64" i="10"/>
  <c r="R64" i="11" s="1"/>
  <c r="M64" i="10"/>
  <c r="E64" i="10"/>
  <c r="E64" i="11" s="1"/>
  <c r="J64" i="10"/>
  <c r="J64" i="11" s="1"/>
  <c r="S64" i="10"/>
  <c r="Z65" i="10"/>
  <c r="W65" i="11" s="1"/>
  <c r="R65" i="10"/>
  <c r="J65" i="10"/>
  <c r="J65" i="11" s="1"/>
  <c r="I65" i="10"/>
  <c r="I65" i="11" s="1"/>
  <c r="S65" i="10"/>
  <c r="W66" i="10"/>
  <c r="T66" i="11" s="1"/>
  <c r="O66" i="10"/>
  <c r="O66" i="11" s="1"/>
  <c r="I66" i="10"/>
  <c r="I66" i="11" s="1"/>
  <c r="R66" i="10"/>
  <c r="AA66" i="10"/>
  <c r="X66" i="11" s="1"/>
  <c r="L72" i="11"/>
  <c r="AA62" i="10"/>
  <c r="X62" i="11" s="1"/>
  <c r="S62" i="10"/>
  <c r="K62" i="10"/>
  <c r="K62" i="11" s="1"/>
  <c r="C62" i="10"/>
  <c r="C62" i="11" s="1"/>
  <c r="J62" i="10"/>
  <c r="J62" i="11" s="1"/>
  <c r="T62" i="10"/>
  <c r="Q62" i="11" s="1"/>
  <c r="K63" i="10"/>
  <c r="K63" i="11" s="1"/>
  <c r="T63" i="10"/>
  <c r="Q63" i="11" s="1"/>
  <c r="K64" i="10"/>
  <c r="K64" i="11" s="1"/>
  <c r="T64" i="10"/>
  <c r="Q64" i="11" s="1"/>
  <c r="K65" i="10"/>
  <c r="K65" i="11" s="1"/>
  <c r="T65" i="10"/>
  <c r="Q65" i="11" s="1"/>
  <c r="J66" i="10"/>
  <c r="J66" i="11" s="1"/>
  <c r="S66" i="10"/>
  <c r="T67" i="10"/>
  <c r="Q67" i="11" s="1"/>
  <c r="L67" i="10"/>
  <c r="L67" i="11" s="1"/>
  <c r="D67" i="10"/>
  <c r="D67" i="11" s="1"/>
  <c r="J67" i="10"/>
  <c r="J67" i="11" s="1"/>
  <c r="S67" i="10"/>
  <c r="T69" i="10"/>
  <c r="Q69" i="11" s="1"/>
  <c r="L69" i="10"/>
  <c r="L69" i="11" s="1"/>
  <c r="D69" i="10"/>
  <c r="D69" i="11" s="1"/>
  <c r="AA69" i="10"/>
  <c r="X69" i="11" s="1"/>
  <c r="S69" i="10"/>
  <c r="K69" i="10"/>
  <c r="K69" i="11" s="1"/>
  <c r="C69" i="10"/>
  <c r="C69" i="11" s="1"/>
  <c r="Z69" i="10"/>
  <c r="W69" i="11" s="1"/>
  <c r="R69" i="10"/>
  <c r="J69" i="10"/>
  <c r="J69" i="11" s="1"/>
  <c r="V69" i="10"/>
  <c r="S69" i="11" s="1"/>
  <c r="N69" i="10"/>
  <c r="N69" i="11" s="1"/>
  <c r="O69" i="10"/>
  <c r="O69" i="11" s="1"/>
  <c r="L62" i="10"/>
  <c r="L62" i="11" s="1"/>
  <c r="U62" i="10"/>
  <c r="R62" i="11" s="1"/>
  <c r="C63" i="10"/>
  <c r="C63" i="11" s="1"/>
  <c r="L63" i="10"/>
  <c r="L63" i="11" s="1"/>
  <c r="U63" i="10"/>
  <c r="R63" i="11" s="1"/>
  <c r="C64" i="10"/>
  <c r="C64" i="11" s="1"/>
  <c r="L64" i="10"/>
  <c r="L64" i="11" s="1"/>
  <c r="V64" i="10"/>
  <c r="S64" i="11" s="1"/>
  <c r="C65" i="10"/>
  <c r="C65" i="11" s="1"/>
  <c r="L65" i="10"/>
  <c r="L65" i="11" s="1"/>
  <c r="U65" i="10"/>
  <c r="R65" i="11" s="1"/>
  <c r="C66" i="10"/>
  <c r="C66" i="11" s="1"/>
  <c r="K66" i="10"/>
  <c r="K66" i="11" s="1"/>
  <c r="T66" i="10"/>
  <c r="Q66" i="11" s="1"/>
  <c r="K67" i="10"/>
  <c r="K67" i="11" s="1"/>
  <c r="U67" i="10"/>
  <c r="R67" i="11" s="1"/>
  <c r="P69" i="10"/>
  <c r="P69" i="11" s="1"/>
  <c r="Z72" i="10"/>
  <c r="D72" i="10"/>
  <c r="Y72" i="10"/>
  <c r="N72" i="10"/>
  <c r="C72" i="10"/>
  <c r="X72" i="10"/>
  <c r="M72" i="10"/>
  <c r="R72" i="10"/>
  <c r="AA72" i="10"/>
  <c r="Q72" i="10"/>
  <c r="S72" i="10"/>
  <c r="R75" i="10"/>
  <c r="L76" i="10"/>
  <c r="L76" i="11" s="1"/>
  <c r="V76" i="10"/>
  <c r="S76" i="11" s="1"/>
  <c r="Z77" i="10"/>
  <c r="W77" i="11" s="1"/>
  <c r="M79" i="10"/>
  <c r="X79" i="10"/>
  <c r="U79" i="11" s="1"/>
  <c r="Q80" i="10"/>
  <c r="AA80" i="10"/>
  <c r="X80" i="11" s="1"/>
  <c r="I36" i="10"/>
  <c r="I36" i="11" s="1"/>
  <c r="Q36" i="10"/>
  <c r="I44" i="10"/>
  <c r="I44" i="11" s="1"/>
  <c r="Q44" i="10"/>
  <c r="I52" i="10"/>
  <c r="I52" i="11" s="1"/>
  <c r="Q52" i="10"/>
  <c r="I60" i="10"/>
  <c r="I60" i="11" s="1"/>
  <c r="Q60" i="10"/>
  <c r="I68" i="10"/>
  <c r="I68" i="11" s="1"/>
  <c r="Q68" i="10"/>
  <c r="C70" i="10"/>
  <c r="C70" i="11" s="1"/>
  <c r="K70" i="10"/>
  <c r="K70" i="11" s="1"/>
  <c r="S70" i="10"/>
  <c r="AA70" i="10"/>
  <c r="X70" i="11" s="1"/>
  <c r="L73" i="10"/>
  <c r="L73" i="11" s="1"/>
  <c r="D74" i="10"/>
  <c r="D74" i="11" s="1"/>
  <c r="Z74" i="10"/>
  <c r="W74" i="11" s="1"/>
  <c r="H75" i="10"/>
  <c r="H75" i="11" s="1"/>
  <c r="S75" i="10"/>
  <c r="M76" i="10"/>
  <c r="X76" i="10"/>
  <c r="U76" i="11" s="1"/>
  <c r="Q77" i="10"/>
  <c r="AA77" i="10"/>
  <c r="X77" i="11" s="1"/>
  <c r="C79" i="10"/>
  <c r="C79" i="11" s="1"/>
  <c r="N79" i="10"/>
  <c r="N79" i="11" s="1"/>
  <c r="Y79" i="10"/>
  <c r="V79" i="11" s="1"/>
  <c r="R80" i="10"/>
  <c r="L81" i="10"/>
  <c r="L81" i="11" s="1"/>
  <c r="F6" i="12"/>
  <c r="E82" i="11"/>
  <c r="E22" i="12" s="1"/>
  <c r="B10" i="11"/>
  <c r="J2" i="11"/>
  <c r="E5" i="11"/>
  <c r="E9" i="11"/>
  <c r="L75" i="10"/>
  <c r="L75" i="11" s="1"/>
  <c r="V75" i="10"/>
  <c r="S75" i="11" s="1"/>
  <c r="K80" i="10"/>
  <c r="K80" i="11" s="1"/>
  <c r="U80" i="10"/>
  <c r="R80" i="11" s="1"/>
  <c r="G82" i="10"/>
  <c r="O82" i="10"/>
  <c r="X75" i="10"/>
  <c r="U75" i="11" s="1"/>
  <c r="L80" i="10"/>
  <c r="L80" i="11" s="1"/>
  <c r="V80" i="10"/>
  <c r="S80" i="11" s="1"/>
  <c r="O70" i="10"/>
  <c r="O70" i="11" s="1"/>
  <c r="W70" i="10"/>
  <c r="T70" i="11" s="1"/>
  <c r="C75" i="10"/>
  <c r="C75" i="11" s="1"/>
  <c r="N75" i="10"/>
  <c r="N75" i="11" s="1"/>
  <c r="Y75" i="10"/>
  <c r="V75" i="11" s="1"/>
  <c r="R76" i="10"/>
  <c r="L77" i="10"/>
  <c r="L77" i="11" s="1"/>
  <c r="V77" i="10"/>
  <c r="S77" i="11" s="1"/>
  <c r="H79" i="10"/>
  <c r="H79" i="11" s="1"/>
  <c r="S79" i="10"/>
  <c r="M80" i="10"/>
  <c r="X80" i="10"/>
  <c r="U80" i="11" s="1"/>
  <c r="I82" i="11"/>
  <c r="I22" i="12" s="1"/>
  <c r="D49" i="13" s="1"/>
  <c r="J6" i="12"/>
  <c r="H70" i="10"/>
  <c r="H70" i="11" s="1"/>
  <c r="P70" i="10"/>
  <c r="P70" i="11" s="1"/>
  <c r="X70" i="10"/>
  <c r="U70" i="11" s="1"/>
  <c r="L74" i="10"/>
  <c r="L74" i="11" s="1"/>
  <c r="D75" i="10"/>
  <c r="D75" i="11" s="1"/>
  <c r="Z75" i="10"/>
  <c r="W75" i="11" s="1"/>
  <c r="H76" i="10"/>
  <c r="H76" i="11" s="1"/>
  <c r="S76" i="10"/>
  <c r="M77" i="10"/>
  <c r="X77" i="10"/>
  <c r="U77" i="11" s="1"/>
  <c r="K79" i="10"/>
  <c r="K79" i="11" s="1"/>
  <c r="U79" i="10"/>
  <c r="R79" i="11" s="1"/>
  <c r="C80" i="10"/>
  <c r="C80" i="11" s="1"/>
  <c r="N80" i="10"/>
  <c r="N80" i="11" s="1"/>
  <c r="Y80" i="10"/>
  <c r="V80" i="11" s="1"/>
  <c r="J82" i="11"/>
  <c r="J22" i="12" s="1"/>
  <c r="K6" i="12"/>
  <c r="M33" i="11"/>
  <c r="M71" i="11"/>
  <c r="I70" i="10"/>
  <c r="I70" i="11" s="1"/>
  <c r="Q70" i="10"/>
  <c r="G71" i="10"/>
  <c r="Q75" i="10"/>
  <c r="K76" i="10"/>
  <c r="K76" i="11" s="1"/>
  <c r="N77" i="10"/>
  <c r="N77" i="11" s="1"/>
  <c r="L79" i="10"/>
  <c r="L79" i="11" s="1"/>
  <c r="D80" i="10"/>
  <c r="D80" i="11" s="1"/>
  <c r="J14" i="12"/>
  <c r="B11" i="11"/>
  <c r="B33" i="11" s="1"/>
  <c r="B71" i="11"/>
  <c r="M82" i="11"/>
  <c r="P82" i="11" s="1"/>
  <c r="E30" i="12" s="1"/>
  <c r="E8" i="14" s="1"/>
  <c r="T77" i="11"/>
  <c r="Q77" i="11"/>
  <c r="Q75" i="11"/>
  <c r="T75" i="11"/>
  <c r="E79" i="11"/>
  <c r="J79" i="11"/>
  <c r="I79" i="11"/>
  <c r="I74" i="11"/>
  <c r="E74" i="11"/>
  <c r="J74" i="11"/>
  <c r="T78" i="11"/>
  <c r="Q78" i="11"/>
  <c r="Q81" i="11"/>
  <c r="T81" i="11"/>
  <c r="Q73" i="11"/>
  <c r="T73" i="11"/>
  <c r="Q74" i="11"/>
  <c r="T74" i="11"/>
  <c r="I73" i="11"/>
  <c r="I80" i="11"/>
  <c r="J80" i="11"/>
  <c r="B82" i="11"/>
  <c r="E72" i="11"/>
  <c r="I75" i="11"/>
  <c r="K11" i="12" l="1"/>
  <c r="R10" i="11"/>
  <c r="G27" i="12" s="1"/>
  <c r="E27" i="14" s="1"/>
  <c r="N72" i="11"/>
  <c r="N82" i="10"/>
  <c r="W34" i="11"/>
  <c r="Z71" i="10"/>
  <c r="W71" i="11" s="1"/>
  <c r="M21" i="12" s="1"/>
  <c r="C69" i="13" s="1"/>
  <c r="O11" i="12"/>
  <c r="V10" i="11"/>
  <c r="K27" i="12" s="1"/>
  <c r="D42" i="14" s="1"/>
  <c r="N11" i="12"/>
  <c r="U10" i="11"/>
  <c r="J27" i="12" s="1"/>
  <c r="C42" i="14" s="1"/>
  <c r="G71" i="11"/>
  <c r="G21" i="12" s="1"/>
  <c r="C19" i="13" s="1"/>
  <c r="H5" i="12"/>
  <c r="O82" i="11"/>
  <c r="D30" i="12" s="1"/>
  <c r="D8" i="14" s="1"/>
  <c r="E14" i="12"/>
  <c r="V72" i="11"/>
  <c r="Y82" i="10"/>
  <c r="K82" i="10"/>
  <c r="P34" i="11"/>
  <c r="P71" i="10"/>
  <c r="J11" i="12"/>
  <c r="Q10" i="11"/>
  <c r="F27" i="12" s="1"/>
  <c r="D27" i="14" s="1"/>
  <c r="J12" i="11"/>
  <c r="X11" i="11"/>
  <c r="AA33" i="10"/>
  <c r="X33" i="11" s="1"/>
  <c r="N20" i="12" s="1"/>
  <c r="D70" i="13" s="1"/>
  <c r="E11" i="12"/>
  <c r="O10" i="11"/>
  <c r="D27" i="12" s="1"/>
  <c r="D11" i="14" s="1"/>
  <c r="D11" i="12"/>
  <c r="N10" i="11"/>
  <c r="C27" i="12" s="1"/>
  <c r="C11" i="14" s="1"/>
  <c r="H71" i="10"/>
  <c r="J11" i="11"/>
  <c r="J33" i="10"/>
  <c r="M11" i="12"/>
  <c r="T10" i="11"/>
  <c r="I27" i="12" s="1"/>
  <c r="F71" i="11"/>
  <c r="F21" i="12" s="1"/>
  <c r="G5" i="12"/>
  <c r="R34" i="11"/>
  <c r="U71" i="10"/>
  <c r="D12" i="11"/>
  <c r="W11" i="11"/>
  <c r="Z33" i="10"/>
  <c r="W33" i="11" s="1"/>
  <c r="M20" i="12" s="1"/>
  <c r="C70" i="13" s="1"/>
  <c r="G12" i="11"/>
  <c r="W12" i="11"/>
  <c r="E3" i="12"/>
  <c r="D10" i="11"/>
  <c r="D19" i="12" s="1"/>
  <c r="V12" i="11"/>
  <c r="D3" i="12"/>
  <c r="C10" i="11"/>
  <c r="C19" i="12" s="1"/>
  <c r="J3" i="12"/>
  <c r="I10" i="11"/>
  <c r="I19" i="12" s="1"/>
  <c r="D52" i="13" s="1"/>
  <c r="T82" i="11"/>
  <c r="I30" i="12" s="1"/>
  <c r="J34" i="11"/>
  <c r="J71" i="10"/>
  <c r="S11" i="11"/>
  <c r="V33" i="10"/>
  <c r="R12" i="11"/>
  <c r="Q12" i="11"/>
  <c r="I3" i="12"/>
  <c r="H10" i="11"/>
  <c r="H19" i="12" s="1"/>
  <c r="C52" i="13" s="1"/>
  <c r="O12" i="11"/>
  <c r="H11" i="11"/>
  <c r="H33" i="10"/>
  <c r="P12" i="11"/>
  <c r="M3" i="12"/>
  <c r="L10" i="11"/>
  <c r="L19" i="12" s="1"/>
  <c r="Y71" i="10"/>
  <c r="D72" i="11"/>
  <c r="D82" i="10"/>
  <c r="Q82" i="11"/>
  <c r="F30" i="12" s="1"/>
  <c r="X72" i="11"/>
  <c r="AA82" i="10"/>
  <c r="H82" i="10"/>
  <c r="G6" i="12"/>
  <c r="F82" i="11"/>
  <c r="F22" i="12" s="1"/>
  <c r="C34" i="11"/>
  <c r="C71" i="10"/>
  <c r="X71" i="10"/>
  <c r="M33" i="10"/>
  <c r="C12" i="12" s="1"/>
  <c r="L12" i="11"/>
  <c r="K12" i="11"/>
  <c r="T12" i="11"/>
  <c r="E71" i="10"/>
  <c r="W10" i="11"/>
  <c r="M19" i="12" s="1"/>
  <c r="C71" i="13" s="1"/>
  <c r="H12" i="11"/>
  <c r="F12" i="11"/>
  <c r="X12" i="11"/>
  <c r="U12" i="11"/>
  <c r="E546" i="4"/>
  <c r="S82" i="11"/>
  <c r="H30" i="12" s="1"/>
  <c r="C24" i="14" s="1"/>
  <c r="L14" i="12"/>
  <c r="T34" i="11"/>
  <c r="W71" i="10"/>
  <c r="D71" i="10"/>
  <c r="H6" i="12"/>
  <c r="G82" i="11"/>
  <c r="G22" i="12" s="1"/>
  <c r="C18" i="13" s="1"/>
  <c r="J10" i="11"/>
  <c r="J19" i="12" s="1"/>
  <c r="E10" i="11"/>
  <c r="E19" i="12" s="1"/>
  <c r="W72" i="11"/>
  <c r="Z82" i="10"/>
  <c r="M82" i="10"/>
  <c r="L82" i="10"/>
  <c r="K2" i="11"/>
  <c r="K10" i="10"/>
  <c r="K34" i="11"/>
  <c r="K71" i="10"/>
  <c r="D11" i="11"/>
  <c r="D33" i="10"/>
  <c r="C12" i="11"/>
  <c r="Q11" i="11"/>
  <c r="T33" i="10"/>
  <c r="I11" i="11"/>
  <c r="I33" i="10"/>
  <c r="G3" i="12"/>
  <c r="F10" i="11"/>
  <c r="F19" i="12" s="1"/>
  <c r="V11" i="11"/>
  <c r="Y33" i="10"/>
  <c r="U11" i="11"/>
  <c r="X33" i="10"/>
  <c r="E33" i="10"/>
  <c r="L71" i="10"/>
  <c r="N33" i="10"/>
  <c r="C72" i="11"/>
  <c r="C82" i="10"/>
  <c r="C11" i="11"/>
  <c r="C33" i="10"/>
  <c r="U72" i="11"/>
  <c r="X82" i="10"/>
  <c r="U82" i="10"/>
  <c r="AA71" i="10"/>
  <c r="X71" i="11" s="1"/>
  <c r="N21" i="12" s="1"/>
  <c r="D69" i="13" s="1"/>
  <c r="Q34" i="11"/>
  <c r="T71" i="10"/>
  <c r="I71" i="10"/>
  <c r="L11" i="12"/>
  <c r="S10" i="11"/>
  <c r="H27" i="12" s="1"/>
  <c r="C27" i="14" s="1"/>
  <c r="V71" i="10"/>
  <c r="V83" i="10" s="1"/>
  <c r="R11" i="11"/>
  <c r="U33" i="10"/>
  <c r="K11" i="11"/>
  <c r="K33" i="10"/>
  <c r="X10" i="11"/>
  <c r="N19" i="12" s="1"/>
  <c r="D71" i="13" s="1"/>
  <c r="N71" i="10"/>
  <c r="P11" i="11"/>
  <c r="P33" i="10"/>
  <c r="O11" i="11"/>
  <c r="O33" i="10"/>
  <c r="E11" i="11"/>
  <c r="O34" i="11"/>
  <c r="O71" i="10"/>
  <c r="O83" i="10" s="1"/>
  <c r="L11" i="11"/>
  <c r="L33" i="10"/>
  <c r="B33" i="10"/>
  <c r="H3" i="12"/>
  <c r="G10" i="11"/>
  <c r="G19" i="12" s="1"/>
  <c r="C21" i="13" s="1"/>
  <c r="G11" i="11"/>
  <c r="G33" i="10"/>
  <c r="F11" i="11"/>
  <c r="F33" i="10"/>
  <c r="F83" i="10" s="1"/>
  <c r="W33" i="10"/>
  <c r="C14" i="12" l="1"/>
  <c r="M83" i="10"/>
  <c r="S83" i="11" s="1"/>
  <c r="H31" i="12" s="1"/>
  <c r="C28" i="14" s="1"/>
  <c r="X82" i="11"/>
  <c r="N22" i="12" s="1"/>
  <c r="D68" i="13" s="1"/>
  <c r="AA83" i="10"/>
  <c r="X83" i="11" s="1"/>
  <c r="N23" i="12" s="1"/>
  <c r="D72" i="13" s="1"/>
  <c r="M13" i="12"/>
  <c r="T71" i="11"/>
  <c r="I29" i="12" s="1"/>
  <c r="W83" i="10"/>
  <c r="L12" i="12"/>
  <c r="S33" i="11"/>
  <c r="H28" i="12" s="1"/>
  <c r="C26" i="14" s="1"/>
  <c r="O71" i="11"/>
  <c r="D29" i="12" s="1"/>
  <c r="D9" i="14" s="1"/>
  <c r="E13" i="12"/>
  <c r="E15" i="12" s="1"/>
  <c r="C15" i="12"/>
  <c r="K4" i="12"/>
  <c r="J33" i="11"/>
  <c r="J20" i="12" s="1"/>
  <c r="E51" i="13" s="1"/>
  <c r="H4" i="12"/>
  <c r="G33" i="11"/>
  <c r="G20" i="12" s="1"/>
  <c r="C20" i="13" s="1"/>
  <c r="C82" i="11"/>
  <c r="C22" i="12" s="1"/>
  <c r="D6" i="12"/>
  <c r="C83" i="10"/>
  <c r="C83" i="11" s="1"/>
  <c r="C23" i="12" s="1"/>
  <c r="W82" i="11"/>
  <c r="M22" i="12" s="1"/>
  <c r="C68" i="13" s="1"/>
  <c r="Z83" i="10"/>
  <c r="W83" i="11" s="1"/>
  <c r="M23" i="12" s="1"/>
  <c r="C72" i="13" s="1"/>
  <c r="D21" i="13"/>
  <c r="K6" i="13"/>
  <c r="I4" i="12"/>
  <c r="H33" i="11"/>
  <c r="H20" i="12" s="1"/>
  <c r="C51" i="13" s="1"/>
  <c r="D12" i="12"/>
  <c r="N33" i="11"/>
  <c r="C28" i="12" s="1"/>
  <c r="C10" i="14" s="1"/>
  <c r="L5" i="12"/>
  <c r="K71" i="11"/>
  <c r="K21" i="12" s="1"/>
  <c r="E6" i="12"/>
  <c r="D82" i="11"/>
  <c r="D22" i="12" s="1"/>
  <c r="D83" i="10"/>
  <c r="K5" i="12"/>
  <c r="J71" i="11"/>
  <c r="J21" i="12" s="1"/>
  <c r="E50" i="13" s="1"/>
  <c r="J83" i="10"/>
  <c r="J5" i="12"/>
  <c r="I71" i="11"/>
  <c r="I21" i="12" s="1"/>
  <c r="D50" i="13" s="1"/>
  <c r="I83" i="10"/>
  <c r="L4" i="12"/>
  <c r="K33" i="11"/>
  <c r="K20" i="12" s="1"/>
  <c r="C43" i="14"/>
  <c r="N13" i="12"/>
  <c r="U71" i="11"/>
  <c r="J29" i="12" s="1"/>
  <c r="C40" i="14" s="1"/>
  <c r="R71" i="11"/>
  <c r="G29" i="12" s="1"/>
  <c r="E25" i="14" s="1"/>
  <c r="K13" i="12"/>
  <c r="I5" i="12"/>
  <c r="H71" i="11"/>
  <c r="H21" i="12" s="1"/>
  <c r="C50" i="13" s="1"/>
  <c r="E12" i="12"/>
  <c r="O33" i="11"/>
  <c r="D28" i="12" s="1"/>
  <c r="D10" i="14" s="1"/>
  <c r="H7" i="12"/>
  <c r="R82" i="11"/>
  <c r="G30" i="12" s="1"/>
  <c r="E24" i="14" s="1"/>
  <c r="K14" i="12"/>
  <c r="U83" i="10"/>
  <c r="R83" i="11" s="1"/>
  <c r="G31" i="12" s="1"/>
  <c r="E28" i="14" s="1"/>
  <c r="M5" i="12"/>
  <c r="L71" i="11"/>
  <c r="L21" i="12" s="1"/>
  <c r="J4" i="12"/>
  <c r="I33" i="11"/>
  <c r="I20" i="12" s="1"/>
  <c r="D51" i="13" s="1"/>
  <c r="E71" i="11"/>
  <c r="E21" i="12" s="1"/>
  <c r="F5" i="12"/>
  <c r="E83" i="10"/>
  <c r="F13" i="12"/>
  <c r="P71" i="11"/>
  <c r="E29" i="12" s="1"/>
  <c r="E9" i="14" s="1"/>
  <c r="P83" i="10"/>
  <c r="P83" i="11" s="1"/>
  <c r="E31" i="12" s="1"/>
  <c r="E12" i="14" s="1"/>
  <c r="D14" i="12"/>
  <c r="N82" i="11"/>
  <c r="C30" i="12" s="1"/>
  <c r="C8" i="14" s="1"/>
  <c r="N83" i="10"/>
  <c r="N83" i="11" s="1"/>
  <c r="C31" i="12" s="1"/>
  <c r="C12" i="14" s="1"/>
  <c r="O12" i="12"/>
  <c r="O15" i="12" s="1"/>
  <c r="V33" i="11"/>
  <c r="K28" i="12" s="1"/>
  <c r="D41" i="14" s="1"/>
  <c r="Q71" i="11"/>
  <c r="F29" i="12" s="1"/>
  <c r="J13" i="12"/>
  <c r="T83" i="10"/>
  <c r="Q83" i="11" s="1"/>
  <c r="F31" i="12" s="1"/>
  <c r="D5" i="12"/>
  <c r="C71" i="11"/>
  <c r="C21" i="12" s="1"/>
  <c r="K12" i="12"/>
  <c r="R33" i="11"/>
  <c r="G28" i="12" s="1"/>
  <c r="E26" i="14" s="1"/>
  <c r="C4" i="12"/>
  <c r="C7" i="12" s="1"/>
  <c r="B83" i="10"/>
  <c r="F83" i="11" s="1"/>
  <c r="F23" i="12" s="1"/>
  <c r="F12" i="12"/>
  <c r="F15" i="12" s="1"/>
  <c r="P33" i="11"/>
  <c r="E28" i="12" s="1"/>
  <c r="E10" i="14" s="1"/>
  <c r="L13" i="12"/>
  <c r="S71" i="11"/>
  <c r="H29" i="12" s="1"/>
  <c r="C25" i="14" s="1"/>
  <c r="N14" i="12"/>
  <c r="U82" i="11"/>
  <c r="J30" i="12" s="1"/>
  <c r="X83" i="10"/>
  <c r="U83" i="11" s="1"/>
  <c r="J31" i="12" s="1"/>
  <c r="F4" i="12"/>
  <c r="F7" i="12" s="1"/>
  <c r="E33" i="11"/>
  <c r="E20" i="12" s="1"/>
  <c r="L3" i="12"/>
  <c r="L7" i="12" s="1"/>
  <c r="K10" i="11"/>
  <c r="K19" i="12" s="1"/>
  <c r="G83" i="10"/>
  <c r="G83" i="11" s="1"/>
  <c r="G23" i="12" s="1"/>
  <c r="C22" i="13" s="1"/>
  <c r="D18" i="13"/>
  <c r="H6" i="13"/>
  <c r="D43" i="14"/>
  <c r="O13" i="12"/>
  <c r="V71" i="11"/>
  <c r="K29" i="12" s="1"/>
  <c r="D40" i="14" s="1"/>
  <c r="I6" i="13"/>
  <c r="D19" i="13"/>
  <c r="K8" i="13"/>
  <c r="D38" i="13"/>
  <c r="L6" i="12"/>
  <c r="K82" i="11"/>
  <c r="K22" i="12" s="1"/>
  <c r="K83" i="10"/>
  <c r="K83" i="11" s="1"/>
  <c r="K23" i="12" s="1"/>
  <c r="D71" i="11"/>
  <c r="D21" i="12" s="1"/>
  <c r="E5" i="12"/>
  <c r="E4" i="12"/>
  <c r="E7" i="12" s="1"/>
  <c r="D33" i="11"/>
  <c r="D20" i="12" s="1"/>
  <c r="M12" i="12"/>
  <c r="M15" i="12" s="1"/>
  <c r="T33" i="11"/>
  <c r="I28" i="12" s="1"/>
  <c r="D26" i="14" s="1"/>
  <c r="M4" i="12"/>
  <c r="M7" i="12" s="1"/>
  <c r="L33" i="11"/>
  <c r="L20" i="12" s="1"/>
  <c r="N12" i="12"/>
  <c r="U33" i="11"/>
  <c r="J28" i="12" s="1"/>
  <c r="C41" i="14" s="1"/>
  <c r="J12" i="12"/>
  <c r="J15" i="12" s="1"/>
  <c r="Q33" i="11"/>
  <c r="F28" i="12" s="1"/>
  <c r="G4" i="12"/>
  <c r="G7" i="12" s="1"/>
  <c r="F33" i="11"/>
  <c r="F20" i="12" s="1"/>
  <c r="N71" i="11"/>
  <c r="C29" i="12" s="1"/>
  <c r="C9" i="14" s="1"/>
  <c r="D13" i="12"/>
  <c r="D15" i="12" s="1"/>
  <c r="L15" i="12"/>
  <c r="D4" i="12"/>
  <c r="D7" i="12" s="1"/>
  <c r="C33" i="11"/>
  <c r="C20" i="12" s="1"/>
  <c r="M6" i="12"/>
  <c r="L82" i="11"/>
  <c r="L22" i="12" s="1"/>
  <c r="L83" i="10"/>
  <c r="L83" i="11" s="1"/>
  <c r="L23" i="12" s="1"/>
  <c r="H82" i="11"/>
  <c r="H22" i="12" s="1"/>
  <c r="C49" i="13" s="1"/>
  <c r="I6" i="12"/>
  <c r="I7" i="12" s="1"/>
  <c r="H83" i="10"/>
  <c r="J7" i="12"/>
  <c r="O14" i="12"/>
  <c r="V82" i="11"/>
  <c r="K30" i="12" s="1"/>
  <c r="Y83" i="10"/>
  <c r="V83" i="11" s="1"/>
  <c r="K31" i="12" s="1"/>
  <c r="N15" i="12"/>
  <c r="K15" i="12"/>
  <c r="D22" i="13" l="1"/>
  <c r="L6" i="13"/>
  <c r="H7" i="13"/>
  <c r="C35" i="13"/>
  <c r="J7" i="13"/>
  <c r="C37" i="13"/>
  <c r="I8" i="13"/>
  <c r="D36" i="13"/>
  <c r="D83" i="11"/>
  <c r="D23" i="12" s="1"/>
  <c r="C39" i="13"/>
  <c r="L7" i="13"/>
  <c r="I83" i="11"/>
  <c r="I23" i="12" s="1"/>
  <c r="D53" i="13" s="1"/>
  <c r="D37" i="13"/>
  <c r="J8" i="13"/>
  <c r="J6" i="13"/>
  <c r="D20" i="13"/>
  <c r="H8" i="13"/>
  <c r="D35" i="13"/>
  <c r="E83" i="11"/>
  <c r="E23" i="12" s="1"/>
  <c r="I7" i="13"/>
  <c r="C36" i="13"/>
  <c r="O83" i="11"/>
  <c r="D31" i="12" s="1"/>
  <c r="D12" i="14" s="1"/>
  <c r="K7" i="12"/>
  <c r="T83" i="11"/>
  <c r="I31" i="12" s="1"/>
  <c r="D28" i="14" s="1"/>
  <c r="L8" i="13"/>
  <c r="D39" i="13"/>
  <c r="H83" i="11"/>
  <c r="H23" i="12" s="1"/>
  <c r="C53" i="13" s="1"/>
  <c r="C38" i="13"/>
  <c r="K7" i="13"/>
  <c r="J83" i="11"/>
  <c r="J23" i="12" s="1"/>
  <c r="D2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GW</author>
  </authors>
  <commentList>
    <comment ref="G1" authorId="0" shapeId="0" xr:uid="{00000000-0006-0000-0100-000005000000}">
      <text>
        <r>
          <rPr>
            <sz val="11"/>
            <color rgb="FF000000"/>
            <rFont val="Calibri"/>
            <charset val="1"/>
          </rPr>
          <t xml:space="preserve">Auteur:
</t>
        </r>
        <r>
          <rPr>
            <sz val="9"/>
            <rFont val="Tahoma"/>
            <charset val="1"/>
          </rPr>
          <t xml:space="preserve">Diplôme minimal pour entrer dans la formation
</t>
        </r>
      </text>
    </comment>
    <comment ref="K1" authorId="0" shapeId="0" xr:uid="{00000000-0006-0000-0100-000006000000}">
      <text>
        <r>
          <rPr>
            <sz val="11"/>
            <color rgb="FF000000"/>
            <rFont val="Calibri"/>
            <charset val="1"/>
          </rPr>
          <t xml:space="preserve">Auteur:
</t>
        </r>
        <r>
          <rPr>
            <sz val="9"/>
            <rFont val="Tahoma"/>
            <charset val="1"/>
          </rPr>
          <t xml:space="preserve">Oui, Non, Improbable, Non Indiqué
</t>
        </r>
      </text>
    </comment>
    <comment ref="R1" authorId="0" shapeId="0" xr:uid="{00000000-0006-0000-0100-000008000000}">
      <text>
        <r>
          <rPr>
            <sz val="11"/>
            <color rgb="FF000000"/>
            <rFont val="Calibri"/>
            <charset val="1"/>
          </rPr>
          <t xml:space="preserve">Auteur:
</t>
        </r>
        <r>
          <rPr>
            <sz val="9"/>
            <rFont val="Tahoma"/>
            <charset val="1"/>
          </rPr>
          <t xml:space="preserve">Oui, Non, Improbable, Non Indiqué
</t>
        </r>
      </text>
    </comment>
    <comment ref="S1" authorId="0" shapeId="0" xr:uid="{00000000-0006-0000-0100-000009000000}">
      <text>
        <r>
          <rPr>
            <sz val="11"/>
            <color rgb="FF000000"/>
            <rFont val="Calibri"/>
            <charset val="1"/>
          </rPr>
          <t xml:space="preserve">Auteur:
</t>
        </r>
        <r>
          <rPr>
            <sz val="9"/>
            <rFont val="Tahoma"/>
            <charset val="1"/>
          </rPr>
          <t xml:space="preserve">Initiale, continue, les deux, non indiqué
</t>
        </r>
      </text>
    </comment>
    <comment ref="A18" authorId="0" shapeId="0" xr:uid="{00000000-0006-0000-0100-000001000000}">
      <text>
        <r>
          <rPr>
            <sz val="11"/>
            <color rgb="FF000000"/>
            <rFont val="Calibri"/>
            <charset val="1"/>
          </rPr>
          <t xml:space="preserve">Auteur:
</t>
        </r>
        <r>
          <rPr>
            <sz val="9"/>
            <rFont val="Tahoma"/>
            <charset val="1"/>
          </rPr>
          <t xml:space="preserve">Difficile à évaluer au vu des infos disponibles, peut être leur demander directement
</t>
        </r>
      </text>
    </comment>
    <comment ref="A19" authorId="0" shapeId="0" xr:uid="{00000000-0006-0000-0100-000002000000}">
      <text>
        <r>
          <rPr>
            <sz val="11"/>
            <color rgb="FF000000"/>
            <rFont val="Calibri"/>
            <charset val="1"/>
          </rPr>
          <t xml:space="preserve">Auteur:
</t>
        </r>
        <r>
          <rPr>
            <sz val="9"/>
            <rFont val="Tahoma"/>
            <charset val="1"/>
          </rPr>
          <t xml:space="preserve">Difficile à évaluer au vu des infos disponibles, peut être leur demander directement
</t>
        </r>
      </text>
    </comment>
    <comment ref="L31" authorId="0" shapeId="0" xr:uid="{00000000-0006-0000-0100-000007000000}">
      <text>
        <r>
          <rPr>
            <sz val="11"/>
            <color rgb="FF000000"/>
            <rFont val="Calibri"/>
            <charset val="1"/>
          </rPr>
          <t xml:space="preserve">Auteur:
</t>
        </r>
        <r>
          <rPr>
            <sz val="9"/>
            <rFont val="Tahoma"/>
            <charset val="1"/>
          </rPr>
          <t xml:space="preserve">Le contenu du programme indique seulement :
" -Changement climatique
-Responsabilité sociétale des entreprises
-Gouvernance et pilotage des performances
-Finance"
Il est probable que tous les cours intègrent l'enjeux climat, comme il est possible que ces intitulés ne soient pas des intitulés de cours
</t>
        </r>
      </text>
    </comment>
    <comment ref="D51" authorId="0" shapeId="0" xr:uid="{00000000-0006-0000-0100-000004000000}">
      <text>
        <r>
          <rPr>
            <sz val="11"/>
            <color rgb="FF000000"/>
            <rFont val="Calibri"/>
            <charset val="1"/>
          </rPr>
          <t xml:space="preserve">Auteur:
</t>
        </r>
        <r>
          <rPr>
            <sz val="9"/>
            <rFont val="Tahoma"/>
            <charset val="1"/>
          </rPr>
          <t xml:space="preserve">Se concentre sur risque de liquidité, le risque de taux d’intérêt et le risque de change
</t>
        </r>
      </text>
    </comment>
    <comment ref="C95" authorId="0" shapeId="0" xr:uid="{00000000-0006-0000-0100-000003000000}">
      <text>
        <r>
          <rPr>
            <sz val="11"/>
            <color rgb="FF000000"/>
            <rFont val="Calibri"/>
            <charset val="1"/>
          </rPr>
          <t xml:space="preserve">Auteur:
</t>
        </r>
        <r>
          <rPr>
            <sz val="9"/>
            <rFont val="Tahoma"/>
            <charset val="1"/>
          </rPr>
          <t xml:space="preserve">Se concentre sur risque de liquidité, le risque de taux d’intérêt et le risque de change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GW</author>
  </authors>
  <commentList>
    <comment ref="G1" authorId="0" shapeId="0" xr:uid="{00000000-0006-0000-0300-00002A000000}">
      <text>
        <r>
          <rPr>
            <sz val="11"/>
            <color rgb="FF000000"/>
            <rFont val="Calibri"/>
            <charset val="1"/>
          </rPr>
          <t xml:space="preserve">Auteur:
</t>
        </r>
        <r>
          <rPr>
            <sz val="9"/>
            <rFont val="Tahoma"/>
            <charset val="1"/>
          </rPr>
          <t xml:space="preserve">Diplôme minimal pour entrer dans la formation
</t>
        </r>
      </text>
    </comment>
    <comment ref="K1" authorId="0" shapeId="0" xr:uid="{00000000-0006-0000-0300-00009D000000}">
      <text>
        <r>
          <rPr>
            <sz val="11"/>
            <color rgb="FF000000"/>
            <rFont val="Calibri"/>
            <charset val="1"/>
          </rPr>
          <t xml:space="preserve">Auteur:
</t>
        </r>
        <r>
          <rPr>
            <sz val="9"/>
            <rFont val="Tahoma"/>
            <charset val="1"/>
          </rPr>
          <t xml:space="preserve">Oui, Non, Improbable, Non Indiqué
</t>
        </r>
      </text>
    </comment>
    <comment ref="R1" authorId="0" shapeId="0" xr:uid="{00000000-0006-0000-0300-0000B6000000}">
      <text>
        <r>
          <rPr>
            <sz val="11"/>
            <color rgb="FF000000"/>
            <rFont val="Calibri"/>
            <charset val="1"/>
          </rPr>
          <t xml:space="preserve">Auteur:
</t>
        </r>
        <r>
          <rPr>
            <sz val="9"/>
            <rFont val="Tahoma"/>
            <charset val="1"/>
          </rPr>
          <t xml:space="preserve">Oui, Non, Improbable, Non Indiqué
</t>
        </r>
      </text>
    </comment>
    <comment ref="S1" authorId="0" shapeId="0" xr:uid="{00000000-0006-0000-0300-0000C0000000}">
      <text>
        <r>
          <rPr>
            <sz val="11"/>
            <color rgb="FF000000"/>
            <rFont val="Calibri"/>
            <charset val="1"/>
          </rPr>
          <t xml:space="preserve">Auteur:
</t>
        </r>
        <r>
          <rPr>
            <sz val="9"/>
            <rFont val="Tahoma"/>
            <charset val="1"/>
          </rPr>
          <t xml:space="preserve">Initiale, continue, les deux, non indiqué
</t>
        </r>
      </text>
    </comment>
    <comment ref="A6" authorId="0" shapeId="0" xr:uid="{00000000-0006-0000-0300-000001000000}">
      <text>
        <r>
          <rPr>
            <sz val="11"/>
            <color rgb="FF000000"/>
            <rFont val="Calibri"/>
            <charset val="1"/>
          </rPr>
          <t xml:space="preserve">Auteur:
</t>
        </r>
        <r>
          <rPr>
            <sz val="9"/>
            <rFont val="Tahoma"/>
            <charset val="1"/>
          </rPr>
          <t xml:space="preserve">A statuer si on le garde dans le panel
</t>
        </r>
      </text>
    </comment>
    <comment ref="C6" authorId="0" shapeId="0" xr:uid="{00000000-0006-0000-0300-000020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G6" authorId="0" shapeId="0" xr:uid="{00000000-0006-0000-0300-00002B000000}">
      <text>
        <r>
          <rPr>
            <sz val="11"/>
            <color rgb="FF000000"/>
            <rFont val="Calibri"/>
            <charset val="1"/>
          </rPr>
          <t xml:space="preserve">Auteur:
</t>
        </r>
        <r>
          <rPr>
            <sz val="9"/>
            <rFont val="Tahoma"/>
            <charset val="1"/>
          </rPr>
          <t xml:space="preserve">Post-prépa
</t>
        </r>
      </text>
    </comment>
    <comment ref="J6" authorId="0" shapeId="0" xr:uid="{00000000-0006-0000-0300-000058000000}">
      <text>
        <r>
          <rPr>
            <sz val="11"/>
            <color rgb="FF000000"/>
            <rFont val="Calibri"/>
            <charset val="1"/>
          </rPr>
          <t xml:space="preserve">Auteur:
</t>
        </r>
        <r>
          <rPr>
            <sz val="9"/>
            <rFont val="Tahoma"/>
            <charset val="1"/>
          </rPr>
          <t xml:space="preserve">Pas indiqué mais je suppose car c'est un PGE
</t>
        </r>
      </text>
    </comment>
    <comment ref="M6" authorId="0" shapeId="0" xr:uid="{00000000-0006-0000-0300-0000A9000000}">
      <text>
        <r>
          <rPr>
            <sz val="11"/>
            <color rgb="FF000000"/>
            <rFont val="Calibri"/>
            <charset val="1"/>
          </rPr>
          <t xml:space="preserve">Auteur:
</t>
        </r>
        <r>
          <rPr>
            <sz val="9"/>
            <rFont val="Tahoma"/>
            <charset val="1"/>
          </rPr>
          <t xml:space="preserve">En M1
</t>
        </r>
      </text>
    </comment>
    <comment ref="A7" authorId="0" shapeId="0" xr:uid="{00000000-0006-0000-0300-000002000000}">
      <text>
        <r>
          <rPr>
            <sz val="11"/>
            <color rgb="FF000000"/>
            <rFont val="Calibri"/>
            <charset val="1"/>
          </rPr>
          <t xml:space="preserve">Auteur:
</t>
        </r>
        <r>
          <rPr>
            <sz val="9"/>
            <rFont val="Tahoma"/>
            <charset val="1"/>
          </rPr>
          <t xml:space="preserve">A statuer si on le garde dans le panel
</t>
        </r>
      </text>
    </comment>
    <comment ref="C7" authorId="0" shapeId="0" xr:uid="{00000000-0006-0000-0300-000021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G7" authorId="0" shapeId="0" xr:uid="{00000000-0006-0000-0300-00002C000000}">
      <text>
        <r>
          <rPr>
            <sz val="11"/>
            <color rgb="FF000000"/>
            <rFont val="Calibri"/>
            <charset val="1"/>
          </rPr>
          <t xml:space="preserve">Auteur:
</t>
        </r>
        <r>
          <rPr>
            <sz val="9"/>
            <rFont val="Tahoma"/>
            <charset val="1"/>
          </rPr>
          <t xml:space="preserve">Post-prépa
</t>
        </r>
      </text>
    </comment>
    <comment ref="J7" authorId="0" shapeId="0" xr:uid="{00000000-0006-0000-0300-000059000000}">
      <text>
        <r>
          <rPr>
            <sz val="11"/>
            <color rgb="FF000000"/>
            <rFont val="Calibri"/>
            <charset val="1"/>
          </rPr>
          <t xml:space="preserve">Auteur:
</t>
        </r>
        <r>
          <rPr>
            <sz val="9"/>
            <rFont val="Tahoma"/>
            <charset val="1"/>
          </rPr>
          <t xml:space="preserve">Pas indiqué mais je suppose car c'est un PGE
</t>
        </r>
      </text>
    </comment>
    <comment ref="M7" authorId="0" shapeId="0" xr:uid="{00000000-0006-0000-0300-0000AA000000}">
      <text>
        <r>
          <rPr>
            <sz val="11"/>
            <color rgb="FF000000"/>
            <rFont val="Calibri"/>
            <charset val="1"/>
          </rPr>
          <t xml:space="preserve">Auteur:
</t>
        </r>
        <r>
          <rPr>
            <sz val="9"/>
            <rFont val="Tahoma"/>
            <charset val="1"/>
          </rPr>
          <t xml:space="preserve">En M1
</t>
        </r>
      </text>
    </comment>
    <comment ref="C8" authorId="0" shapeId="0" xr:uid="{00000000-0006-0000-0300-000022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J8" authorId="0" shapeId="0" xr:uid="{00000000-0006-0000-0300-00005A000000}">
      <text>
        <r>
          <rPr>
            <sz val="11"/>
            <color rgb="FF000000"/>
            <rFont val="Calibri"/>
            <charset val="1"/>
          </rPr>
          <t xml:space="preserve">Auteur:
</t>
        </r>
        <r>
          <rPr>
            <sz val="9"/>
            <rFont val="Tahoma"/>
            <charset val="1"/>
          </rPr>
          <t xml:space="preserve">Pas indiqué mais je suppose car c'est un PGE
</t>
        </r>
      </text>
    </comment>
    <comment ref="M8" authorId="0" shapeId="0" xr:uid="{00000000-0006-0000-0300-0000AB000000}">
      <text>
        <r>
          <rPr>
            <sz val="11"/>
            <color rgb="FF000000"/>
            <rFont val="Calibri"/>
            <charset val="1"/>
          </rPr>
          <t xml:space="preserve">Auteur:
</t>
        </r>
        <r>
          <rPr>
            <sz val="9"/>
            <rFont val="Tahoma"/>
            <charset val="1"/>
          </rPr>
          <t xml:space="preserve">En M1
</t>
        </r>
      </text>
    </comment>
    <comment ref="C9" authorId="0" shapeId="0" xr:uid="{00000000-0006-0000-0300-000023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J9" authorId="0" shapeId="0" xr:uid="{00000000-0006-0000-0300-00005B000000}">
      <text>
        <r>
          <rPr>
            <sz val="11"/>
            <color rgb="FF000000"/>
            <rFont val="Calibri"/>
            <charset val="1"/>
          </rPr>
          <t xml:space="preserve">Auteur:
</t>
        </r>
        <r>
          <rPr>
            <sz val="9"/>
            <rFont val="Tahoma"/>
            <charset val="1"/>
          </rPr>
          <t xml:space="preserve">Pas indiqué mais je suppose car c'est un PGE
</t>
        </r>
      </text>
    </comment>
    <comment ref="M9" authorId="0" shapeId="0" xr:uid="{00000000-0006-0000-0300-0000AC000000}">
      <text>
        <r>
          <rPr>
            <sz val="11"/>
            <color rgb="FF000000"/>
            <rFont val="Calibri"/>
            <charset val="1"/>
          </rPr>
          <t xml:space="preserve">Auteur:
</t>
        </r>
        <r>
          <rPr>
            <sz val="9"/>
            <rFont val="Tahoma"/>
            <charset val="1"/>
          </rPr>
          <t xml:space="preserve">En M1
</t>
        </r>
      </text>
    </comment>
    <comment ref="C10" authorId="0" shapeId="0" xr:uid="{00000000-0006-0000-0300-000024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J10" authorId="0" shapeId="0" xr:uid="{00000000-0006-0000-0300-00005C000000}">
      <text>
        <r>
          <rPr>
            <sz val="11"/>
            <color rgb="FF000000"/>
            <rFont val="Calibri"/>
            <charset val="1"/>
          </rPr>
          <t xml:space="preserve">Auteur:
</t>
        </r>
        <r>
          <rPr>
            <sz val="9"/>
            <rFont val="Tahoma"/>
            <charset val="1"/>
          </rPr>
          <t xml:space="preserve">Pas indiqué mais je suppose car c'est un PGE
</t>
        </r>
      </text>
    </comment>
    <comment ref="M10" authorId="0" shapeId="0" xr:uid="{00000000-0006-0000-0300-0000AD000000}">
      <text>
        <r>
          <rPr>
            <sz val="11"/>
            <color rgb="FF000000"/>
            <rFont val="Calibri"/>
            <charset val="1"/>
          </rPr>
          <t xml:space="preserve">Auteur:
</t>
        </r>
        <r>
          <rPr>
            <sz val="9"/>
            <rFont val="Tahoma"/>
            <charset val="1"/>
          </rPr>
          <t xml:space="preserve">En M1
</t>
        </r>
      </text>
    </comment>
    <comment ref="C11" authorId="0" shapeId="0" xr:uid="{00000000-0006-0000-0300-000025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J11" authorId="0" shapeId="0" xr:uid="{00000000-0006-0000-0300-00005D000000}">
      <text>
        <r>
          <rPr>
            <sz val="11"/>
            <color rgb="FF000000"/>
            <rFont val="Calibri"/>
            <charset val="1"/>
          </rPr>
          <t xml:space="preserve">Auteur:
</t>
        </r>
        <r>
          <rPr>
            <sz val="9"/>
            <rFont val="Tahoma"/>
            <charset val="1"/>
          </rPr>
          <t xml:space="preserve">Pas indiqué mais je suppose car c'est un PGE
</t>
        </r>
      </text>
    </comment>
    <comment ref="M11" authorId="0" shapeId="0" xr:uid="{00000000-0006-0000-0300-0000AE000000}">
      <text>
        <r>
          <rPr>
            <sz val="11"/>
            <color rgb="FF000000"/>
            <rFont val="Calibri"/>
            <charset val="1"/>
          </rPr>
          <t xml:space="preserve">Auteur:
</t>
        </r>
        <r>
          <rPr>
            <sz val="9"/>
            <rFont val="Tahoma"/>
            <charset val="1"/>
          </rPr>
          <t xml:space="preserve">En M1
</t>
        </r>
      </text>
    </comment>
    <comment ref="C12" authorId="0" shapeId="0" xr:uid="{00000000-0006-0000-0300-000026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J12" authorId="0" shapeId="0" xr:uid="{00000000-0006-0000-0300-00005E000000}">
      <text>
        <r>
          <rPr>
            <sz val="11"/>
            <color rgb="FF000000"/>
            <rFont val="Calibri"/>
            <charset val="1"/>
          </rPr>
          <t xml:space="preserve">Auteur:
</t>
        </r>
        <r>
          <rPr>
            <sz val="9"/>
            <rFont val="Tahoma"/>
            <charset val="1"/>
          </rPr>
          <t xml:space="preserve">Pas indiqué mais je suppose car c'est un PGE
</t>
        </r>
      </text>
    </comment>
    <comment ref="M12" authorId="0" shapeId="0" xr:uid="{00000000-0006-0000-0300-0000AF000000}">
      <text>
        <r>
          <rPr>
            <sz val="11"/>
            <color rgb="FF000000"/>
            <rFont val="Calibri"/>
            <charset val="1"/>
          </rPr>
          <t xml:space="preserve">Auteur:
</t>
        </r>
        <r>
          <rPr>
            <sz val="9"/>
            <rFont val="Tahoma"/>
            <charset val="1"/>
          </rPr>
          <t xml:space="preserve">En M1
</t>
        </r>
      </text>
    </comment>
    <comment ref="C13" authorId="0" shapeId="0" xr:uid="{00000000-0006-0000-0300-000027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J13" authorId="0" shapeId="0" xr:uid="{00000000-0006-0000-0300-00005F000000}">
      <text>
        <r>
          <rPr>
            <sz val="11"/>
            <color rgb="FF000000"/>
            <rFont val="Calibri"/>
            <charset val="1"/>
          </rPr>
          <t xml:space="preserve">Auteur:
</t>
        </r>
        <r>
          <rPr>
            <sz val="9"/>
            <rFont val="Tahoma"/>
            <charset val="1"/>
          </rPr>
          <t xml:space="preserve">Pas indiqué mais je suppose car c'est un PGE
</t>
        </r>
      </text>
    </comment>
    <comment ref="M13" authorId="0" shapeId="0" xr:uid="{00000000-0006-0000-0300-0000B0000000}">
      <text>
        <r>
          <rPr>
            <sz val="11"/>
            <color rgb="FF000000"/>
            <rFont val="Calibri"/>
            <charset val="1"/>
          </rPr>
          <t xml:space="preserve">Auteur:
</t>
        </r>
        <r>
          <rPr>
            <sz val="9"/>
            <rFont val="Tahoma"/>
            <charset val="1"/>
          </rPr>
          <t xml:space="preserve">En M1
</t>
        </r>
      </text>
    </comment>
    <comment ref="A23" authorId="0" shapeId="0" xr:uid="{00000000-0006-0000-0300-000003000000}">
      <text>
        <r>
          <rPr>
            <sz val="11"/>
            <color rgb="FF000000"/>
            <rFont val="Calibri"/>
            <charset val="1"/>
          </rPr>
          <t xml:space="preserve">Auteur:
</t>
        </r>
        <r>
          <rPr>
            <sz val="9"/>
            <rFont val="Tahoma"/>
            <charset val="1"/>
          </rPr>
          <t xml:space="preserve">A statuer si on le garde dans le panel
</t>
        </r>
      </text>
    </comment>
    <comment ref="J23" authorId="0" shapeId="0" xr:uid="{00000000-0006-0000-0300-000060000000}">
      <text>
        <r>
          <rPr>
            <sz val="11"/>
            <color rgb="FF000000"/>
            <rFont val="Calibri"/>
            <charset val="1"/>
          </rPr>
          <t xml:space="preserve">Auteur:
</t>
        </r>
        <r>
          <rPr>
            <sz val="9"/>
            <rFont val="Tahoma"/>
            <charset val="1"/>
          </rPr>
          <t xml:space="preserve">Pas précisé mais je suppose car c'est un PGE
</t>
        </r>
      </text>
    </comment>
    <comment ref="K23" authorId="0" shapeId="0" xr:uid="{00000000-0006-0000-0300-00009E000000}">
      <text>
        <r>
          <rPr>
            <sz val="11"/>
            <color rgb="FF000000"/>
            <rFont val="Calibri"/>
            <charset val="1"/>
          </rPr>
          <t xml:space="preserve">Auteur:
</t>
        </r>
        <r>
          <rPr>
            <sz val="9"/>
            <rFont val="Tahoma"/>
            <charset val="1"/>
          </rPr>
          <t xml:space="preserve">Pas d'information détaillée sur la formation
</t>
        </r>
      </text>
    </comment>
    <comment ref="J24" authorId="0" shapeId="0" xr:uid="{00000000-0006-0000-0300-000061000000}">
      <text>
        <r>
          <rPr>
            <sz val="11"/>
            <color rgb="FF000000"/>
            <rFont val="Calibri"/>
            <charset val="1"/>
          </rPr>
          <t xml:space="preserve">Auteur:
</t>
        </r>
        <r>
          <rPr>
            <sz val="9"/>
            <rFont val="Tahoma"/>
            <charset val="1"/>
          </rPr>
          <t xml:space="preserve">Pas précisé mais je suppose car c'est un PGE
</t>
        </r>
      </text>
    </comment>
    <comment ref="K24" authorId="0" shapeId="0" xr:uid="{00000000-0006-0000-0300-00009F000000}">
      <text>
        <r>
          <rPr>
            <sz val="11"/>
            <color rgb="FF000000"/>
            <rFont val="Calibri"/>
            <charset val="1"/>
          </rPr>
          <t xml:space="preserve">Auteur:
</t>
        </r>
        <r>
          <rPr>
            <sz val="9"/>
            <rFont val="Tahoma"/>
            <charset val="1"/>
          </rPr>
          <t xml:space="preserve">Pas d'information détaillée sur la formation
</t>
        </r>
      </text>
    </comment>
    <comment ref="J25" authorId="0" shapeId="0" xr:uid="{00000000-0006-0000-0300-000062000000}">
      <text>
        <r>
          <rPr>
            <sz val="11"/>
            <color rgb="FF000000"/>
            <rFont val="Calibri"/>
            <charset val="1"/>
          </rPr>
          <t xml:space="preserve">Auteur:
</t>
        </r>
        <r>
          <rPr>
            <sz val="9"/>
            <rFont val="Tahoma"/>
            <charset val="1"/>
          </rPr>
          <t xml:space="preserve">Pas précisé mais je suppose car c'est un PGE
</t>
        </r>
      </text>
    </comment>
    <comment ref="K25" authorId="0" shapeId="0" xr:uid="{00000000-0006-0000-0300-0000A0000000}">
      <text>
        <r>
          <rPr>
            <sz val="11"/>
            <color rgb="FF000000"/>
            <rFont val="Calibri"/>
            <charset val="1"/>
          </rPr>
          <t xml:space="preserve">Auteur:
</t>
        </r>
        <r>
          <rPr>
            <sz val="9"/>
            <rFont val="Tahoma"/>
            <charset val="1"/>
          </rPr>
          <t xml:space="preserve">Pas d'information détaillée sur la formation
</t>
        </r>
      </text>
    </comment>
    <comment ref="J26" authorId="0" shapeId="0" xr:uid="{00000000-0006-0000-0300-000063000000}">
      <text>
        <r>
          <rPr>
            <sz val="11"/>
            <color rgb="FF000000"/>
            <rFont val="Calibri"/>
            <charset val="1"/>
          </rPr>
          <t xml:space="preserve">Auteur:
</t>
        </r>
        <r>
          <rPr>
            <sz val="9"/>
            <rFont val="Tahoma"/>
            <charset val="1"/>
          </rPr>
          <t xml:space="preserve">300 au total (licence/bachelor : 180)
</t>
        </r>
      </text>
    </comment>
    <comment ref="J27" authorId="0" shapeId="0" xr:uid="{00000000-0006-0000-0300-000064000000}">
      <text>
        <r>
          <rPr>
            <sz val="11"/>
            <color rgb="FF000000"/>
            <rFont val="Calibri"/>
            <charset val="1"/>
          </rPr>
          <t xml:space="preserve">Auteur:
</t>
        </r>
        <r>
          <rPr>
            <sz val="9"/>
            <rFont val="Tahoma"/>
            <charset val="1"/>
          </rPr>
          <t xml:space="preserve">300 au total (licence/bachelor : 180)
</t>
        </r>
      </text>
    </comment>
    <comment ref="J28" authorId="0" shapeId="0" xr:uid="{00000000-0006-0000-0300-000065000000}">
      <text>
        <r>
          <rPr>
            <sz val="11"/>
            <color rgb="FF000000"/>
            <rFont val="Calibri"/>
            <charset val="1"/>
          </rPr>
          <t xml:space="preserve">Auteur:
</t>
        </r>
        <r>
          <rPr>
            <sz val="9"/>
            <rFont val="Tahoma"/>
            <charset val="1"/>
          </rPr>
          <t xml:space="preserve">Je suppose encore, 300 ECTS obtenus en fin de Master
</t>
        </r>
      </text>
    </comment>
    <comment ref="J29" authorId="0" shapeId="0" xr:uid="{00000000-0006-0000-0300-000066000000}">
      <text>
        <r>
          <rPr>
            <sz val="11"/>
            <color rgb="FF000000"/>
            <rFont val="Calibri"/>
            <charset val="1"/>
          </rPr>
          <t xml:space="preserve">Auteur:
</t>
        </r>
        <r>
          <rPr>
            <sz val="9"/>
            <rFont val="Tahoma"/>
            <charset val="1"/>
          </rPr>
          <t xml:space="preserve">Je suppose encore, 300 ECTS obtenus en fin de Master
</t>
        </r>
      </text>
    </comment>
    <comment ref="J30" authorId="0" shapeId="0" xr:uid="{00000000-0006-0000-0300-000067000000}">
      <text>
        <r>
          <rPr>
            <sz val="11"/>
            <color rgb="FF000000"/>
            <rFont val="Calibri"/>
            <charset val="1"/>
          </rPr>
          <t xml:space="preserve">Auteur:
</t>
        </r>
        <r>
          <rPr>
            <sz val="9"/>
            <rFont val="Tahoma"/>
            <charset val="1"/>
          </rPr>
          <t xml:space="preserve">Je suppose encore, 300 ECTS obtenus en fin de Master
</t>
        </r>
      </text>
    </comment>
    <comment ref="J31" authorId="0" shapeId="0" xr:uid="{00000000-0006-0000-0300-000068000000}">
      <text>
        <r>
          <rPr>
            <sz val="11"/>
            <color rgb="FF000000"/>
            <rFont val="Calibri"/>
            <charset val="1"/>
          </rPr>
          <t xml:space="preserve">Auteur:
</t>
        </r>
        <r>
          <rPr>
            <sz val="9"/>
            <rFont val="Tahoma"/>
            <charset val="1"/>
          </rPr>
          <t xml:space="preserve">Je suppose encore, 300 ECTS obtenus en fin de Master
</t>
        </r>
      </text>
    </comment>
    <comment ref="J32" authorId="0" shapeId="0" xr:uid="{00000000-0006-0000-0300-000069000000}">
      <text>
        <r>
          <rPr>
            <sz val="11"/>
            <color rgb="FF000000"/>
            <rFont val="Calibri"/>
            <charset val="1"/>
          </rPr>
          <t xml:space="preserve">Auteur:
</t>
        </r>
        <r>
          <rPr>
            <sz val="9"/>
            <rFont val="Tahoma"/>
            <charset val="1"/>
          </rPr>
          <t xml:space="preserve">Je suppose encore, 300 ECTS obtenus en fin de Master
</t>
        </r>
      </text>
    </comment>
    <comment ref="L34" authorId="0" shapeId="0" xr:uid="{00000000-0006-0000-0300-0000A5000000}">
      <text>
        <r>
          <rPr>
            <sz val="11"/>
            <color rgb="FF000000"/>
            <rFont val="Calibri"/>
            <charset val="1"/>
          </rPr>
          <t xml:space="preserve">Auteur:
</t>
        </r>
        <r>
          <rPr>
            <sz val="9"/>
            <rFont val="Tahoma"/>
            <charset val="1"/>
          </rPr>
          <t xml:space="preserve">La brochure n'est pas très précise, on n'a pas accès au détail des cours pour le S1 et encore moins d'infos pour le S2 de spécialisation en sustainable finance
</t>
        </r>
      </text>
    </comment>
    <comment ref="A37" authorId="0" shapeId="0" xr:uid="{00000000-0006-0000-0300-000004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38" authorId="0" shapeId="0" xr:uid="{00000000-0006-0000-0300-000005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39" authorId="0" shapeId="0" xr:uid="{00000000-0006-0000-0300-000006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40" authorId="0" shapeId="0" xr:uid="{00000000-0006-0000-0300-000007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41" authorId="0" shapeId="0" xr:uid="{00000000-0006-0000-0300-000008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42" authorId="0" shapeId="0" xr:uid="{00000000-0006-0000-0300-000009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43" authorId="0" shapeId="0" xr:uid="{00000000-0006-0000-0300-00000A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44" authorId="0" shapeId="0" xr:uid="{00000000-0006-0000-0300-00000B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45" authorId="0" shapeId="0" xr:uid="{00000000-0006-0000-0300-00000C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46" authorId="0" shapeId="0" xr:uid="{00000000-0006-0000-0300-00000D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47" authorId="0" shapeId="0" xr:uid="{00000000-0006-0000-0300-00000E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A48" authorId="0" shapeId="0" xr:uid="{00000000-0006-0000-0300-00000F000000}">
      <text>
        <r>
          <rPr>
            <sz val="11"/>
            <color rgb="FF000000"/>
            <rFont val="Calibri"/>
            <charset val="1"/>
          </rPr>
          <t xml:space="preserve">Auteur:
</t>
        </r>
        <r>
          <rPr>
            <sz val="9"/>
            <rFont val="Tahoma"/>
            <charset val="1"/>
          </rPr>
          <t xml:space="preserve">Voir comment on peut intégrer ce master avec ces multiples spécialisations dans nos données
</t>
        </r>
      </text>
    </comment>
    <comment ref="J49" authorId="0" shapeId="0" xr:uid="{00000000-0006-0000-0300-00006A000000}">
      <text>
        <r>
          <rPr>
            <sz val="11"/>
            <color rgb="FF000000"/>
            <rFont val="Calibri"/>
            <charset val="1"/>
          </rPr>
          <t xml:space="preserve">Auteur:
</t>
        </r>
        <r>
          <rPr>
            <sz val="9"/>
            <rFont val="Tahoma"/>
            <charset val="1"/>
          </rPr>
          <t xml:space="preserve">90 si la personne commence ce MSc avec au moins 240 ECTS : cours intensif obligatoire pour étudiant-es ayant &lt;240 ECTS
</t>
        </r>
      </text>
    </comment>
    <comment ref="J50" authorId="0" shapeId="0" xr:uid="{00000000-0006-0000-0300-00006B000000}">
      <text>
        <r>
          <rPr>
            <sz val="11"/>
            <color rgb="FF000000"/>
            <rFont val="Calibri"/>
            <charset val="1"/>
          </rPr>
          <t xml:space="preserve">Auteur:
</t>
        </r>
        <r>
          <rPr>
            <sz val="9"/>
            <rFont val="Tahoma"/>
            <charset val="1"/>
          </rPr>
          <t xml:space="preserve">90 si la personne commence ce MSc avec au moins 240 ECTS : cours intensif obligatoire pour étudiant-es ayant &lt;240 ECTS
</t>
        </r>
      </text>
    </comment>
    <comment ref="J51" authorId="0" shapeId="0" xr:uid="{00000000-0006-0000-0300-00006C000000}">
      <text>
        <r>
          <rPr>
            <sz val="11"/>
            <color rgb="FF000000"/>
            <rFont val="Calibri"/>
            <charset val="1"/>
          </rPr>
          <t xml:space="preserve">Auteur:
</t>
        </r>
        <r>
          <rPr>
            <sz val="9"/>
            <rFont val="Tahoma"/>
            <charset val="1"/>
          </rPr>
          <t xml:space="preserve">90 si la personne commence ce MSc avec au moins 240 ECTS : cours intensif obligatoire pour étudiant-es ayant &lt;240 ECTS
</t>
        </r>
      </text>
    </comment>
    <comment ref="J52" authorId="0" shapeId="0" xr:uid="{00000000-0006-0000-0300-00006D000000}">
      <text>
        <r>
          <rPr>
            <sz val="11"/>
            <color rgb="FF000000"/>
            <rFont val="Calibri"/>
            <charset val="1"/>
          </rPr>
          <t xml:space="preserve">Auteur:
</t>
        </r>
        <r>
          <rPr>
            <sz val="9"/>
            <rFont val="Tahoma"/>
            <charset val="1"/>
          </rPr>
          <t xml:space="preserve">90 si la personne commence ce MSc avec au moins 240 ECTS : cours intensif obligatoire pour étudiant-es ayant &lt;240 ECTS
</t>
        </r>
      </text>
    </comment>
    <comment ref="M60" authorId="0" shapeId="0" xr:uid="{00000000-0006-0000-0300-0000B1000000}">
      <text>
        <r>
          <rPr>
            <sz val="11"/>
            <color rgb="FF000000"/>
            <rFont val="Calibri"/>
            <charset val="1"/>
          </rPr>
          <t xml:space="preserve">Auteur:
</t>
        </r>
        <r>
          <rPr>
            <sz val="9"/>
            <rFont val="Tahoma"/>
            <charset val="1"/>
          </rPr>
          <t xml:space="preserve">Ajouts
</t>
        </r>
      </text>
    </comment>
    <comment ref="M98" authorId="0" shapeId="0" xr:uid="{00000000-0006-0000-0300-0000B2000000}">
      <text>
        <r>
          <rPr>
            <sz val="11"/>
            <color rgb="FF000000"/>
            <rFont val="Calibri"/>
            <charset val="1"/>
          </rPr>
          <t xml:space="preserve">Auteur:
</t>
        </r>
        <r>
          <rPr>
            <sz val="9"/>
            <rFont val="Tahoma"/>
            <charset val="1"/>
          </rPr>
          <t xml:space="preserve">Certains cours font parti du CFA Curriculum, pas de cours spécifique CFA
</t>
        </r>
      </text>
    </comment>
    <comment ref="D102" authorId="0" shapeId="0" xr:uid="{00000000-0006-0000-0300-000029000000}">
      <text>
        <r>
          <rPr>
            <sz val="11"/>
            <color rgb="FF000000"/>
            <rFont val="Calibri"/>
            <charset val="1"/>
          </rPr>
          <t xml:space="preserve">Auteur:
</t>
        </r>
        <r>
          <rPr>
            <sz val="9"/>
            <rFont val="Tahoma"/>
            <charset val="1"/>
          </rPr>
          <t xml:space="preserve">Brochure indisponible
</t>
        </r>
      </text>
    </comment>
    <comment ref="L103" authorId="0" shapeId="0" xr:uid="{00000000-0006-0000-0300-0000A6000000}">
      <text>
        <r>
          <rPr>
            <sz val="11"/>
            <color rgb="FF000000"/>
            <rFont val="Calibri"/>
            <charset val="1"/>
          </rPr>
          <t xml:space="preserve">Auteur:
</t>
        </r>
        <r>
          <rPr>
            <sz val="9"/>
            <rFont val="Tahoma"/>
            <charset val="1"/>
          </rPr>
          <t xml:space="preserve">Les cours dans leur globalité préparent au CFA, pas de cours dédié CFA
</t>
        </r>
      </text>
    </comment>
    <comment ref="J107" authorId="0" shapeId="0" xr:uid="{00000000-0006-0000-0300-00006E000000}">
      <text>
        <r>
          <rPr>
            <sz val="11"/>
            <color rgb="FF000000"/>
            <rFont val="Calibri"/>
            <charset val="1"/>
          </rPr>
          <t xml:space="preserve">Auteur:
</t>
        </r>
        <r>
          <rPr>
            <sz val="9"/>
            <rFont val="Tahoma"/>
            <charset val="1"/>
          </rPr>
          <t xml:space="preserve">pas précisé, je suppose
</t>
        </r>
      </text>
    </comment>
    <comment ref="J108" authorId="0" shapeId="0" xr:uid="{00000000-0006-0000-0300-00006F000000}">
      <text>
        <r>
          <rPr>
            <sz val="11"/>
            <color rgb="FF000000"/>
            <rFont val="Calibri"/>
            <charset val="1"/>
          </rPr>
          <t xml:space="preserve">Auteur:
</t>
        </r>
        <r>
          <rPr>
            <sz val="9"/>
            <rFont val="Tahoma"/>
            <charset val="1"/>
          </rPr>
          <t xml:space="preserve">pas précisé, je suppose
</t>
        </r>
      </text>
    </comment>
    <comment ref="R109" authorId="0" shapeId="0" xr:uid="{00000000-0006-0000-0300-0000B7000000}">
      <text>
        <r>
          <rPr>
            <sz val="11"/>
            <color rgb="FF000000"/>
            <rFont val="Calibri"/>
            <charset val="1"/>
          </rPr>
          <t xml:space="preserve">Auteur:
</t>
        </r>
        <r>
          <rPr>
            <sz val="9"/>
            <rFont val="Tahoma"/>
            <charset val="1"/>
          </rPr>
          <t xml:space="preserve">Se présente comme une formation qui intègre les enjeux. Il y a trois grandes parties : corporate finance ; finance de marché et risques ; et finance durable. Les enjeux écologiques sont dans la partie finance durable seulement donc pose la question de l'intégration dans les parties finance de marché ou d'entreprise
</t>
        </r>
      </text>
    </comment>
    <comment ref="R110" authorId="0" shapeId="0" xr:uid="{00000000-0006-0000-0300-0000B8000000}">
      <text>
        <r>
          <rPr>
            <sz val="11"/>
            <color rgb="FF000000"/>
            <rFont val="Calibri"/>
            <charset val="1"/>
          </rPr>
          <t xml:space="preserve">Auteur:
</t>
        </r>
        <r>
          <rPr>
            <sz val="9"/>
            <rFont val="Tahoma"/>
            <charset val="1"/>
          </rPr>
          <t xml:space="preserve">Se présente comme une formation qui intègre les enjeux. Il y a trois grandes parties : corporate finance ; finance de marché et risques ; et finance durable. Les enjeux écologiques sont dans la partie finance durable seulement donc pose la question de l'intégration dans les parties finance de marché ou d'entreprise
</t>
        </r>
      </text>
    </comment>
    <comment ref="R111" authorId="0" shapeId="0" xr:uid="{00000000-0006-0000-0300-0000B9000000}">
      <text>
        <r>
          <rPr>
            <sz val="11"/>
            <color rgb="FF000000"/>
            <rFont val="Calibri"/>
            <charset val="1"/>
          </rPr>
          <t xml:space="preserve">Auteur:
</t>
        </r>
        <r>
          <rPr>
            <sz val="9"/>
            <rFont val="Tahoma"/>
            <charset val="1"/>
          </rPr>
          <t xml:space="preserve">Se présente comme une formation qui intègre les enjeux. Il y a trois grandes parties : corporate finance ; finance de marché et risques ; et finance durable. Les enjeux écologiques sont dans la partie finance durable seulement donc pose la question de l'intégration dans les parties finance de marché ou d'entreprise
</t>
        </r>
      </text>
    </comment>
    <comment ref="R112" authorId="0" shapeId="0" xr:uid="{00000000-0006-0000-0300-0000BA000000}">
      <text>
        <r>
          <rPr>
            <sz val="11"/>
            <color rgb="FF000000"/>
            <rFont val="Calibri"/>
            <charset val="1"/>
          </rPr>
          <t xml:space="preserve">Auteur:
</t>
        </r>
        <r>
          <rPr>
            <sz val="9"/>
            <rFont val="Tahoma"/>
            <charset val="1"/>
          </rPr>
          <t xml:space="preserve">Se présente comme une formation qui intègre les enjeux. Il y a trois grandes parties : corporate finance ; finance de marché et risques ; et finance durable. Les enjeux écologiques sont dans la partie finance durable seulement donc pose la question de l'intégration dans les parties finance de marché ou d'entreprise
</t>
        </r>
      </text>
    </comment>
    <comment ref="M122" authorId="0" shapeId="0" xr:uid="{00000000-0006-0000-0300-0000B3000000}">
      <text>
        <r>
          <rPr>
            <sz val="11"/>
            <color rgb="FF000000"/>
            <rFont val="Calibri"/>
            <charset val="1"/>
          </rPr>
          <t xml:space="preserve">Auteur:
</t>
        </r>
        <r>
          <rPr>
            <sz val="9"/>
            <rFont val="Tahoma"/>
            <charset val="1"/>
          </rPr>
          <t xml:space="preserve">A déterminer si on le garde ou pas
</t>
        </r>
      </text>
    </comment>
    <comment ref="M130" authorId="0" shapeId="0" xr:uid="{00000000-0006-0000-0300-0000B4000000}">
      <text>
        <r>
          <rPr>
            <sz val="11"/>
            <color rgb="FF000000"/>
            <rFont val="Calibri"/>
            <charset val="1"/>
          </rPr>
          <t xml:space="preserve">Auteur:
</t>
        </r>
        <r>
          <rPr>
            <sz val="9"/>
            <rFont val="Tahoma"/>
            <charset val="1"/>
          </rPr>
          <t xml:space="preserve">A déterminer si on le garde ou pas
</t>
        </r>
      </text>
    </comment>
    <comment ref="R142" authorId="0" shapeId="0" xr:uid="{00000000-0006-0000-0300-0000BB000000}">
      <text>
        <r>
          <rPr>
            <sz val="11"/>
            <color rgb="FF000000"/>
            <rFont val="Calibri"/>
            <charset val="1"/>
          </rPr>
          <t xml:space="preserve">Auteur:
</t>
        </r>
        <r>
          <rPr>
            <sz val="9"/>
            <rFont val="Tahoma"/>
            <charset val="1"/>
          </rPr>
          <t xml:space="preserve">C'est l'ambition de la spécialisation mais on peut douter qu'elle intègre vraiment les enjeux écologiques puisqu'elle traite principalement d'ESG
</t>
        </r>
      </text>
    </comment>
    <comment ref="R143" authorId="0" shapeId="0" xr:uid="{00000000-0006-0000-0300-0000BC000000}">
      <text>
        <r>
          <rPr>
            <sz val="11"/>
            <color rgb="FF000000"/>
            <rFont val="Calibri"/>
            <charset val="1"/>
          </rPr>
          <t xml:space="preserve">Auteur:
</t>
        </r>
        <r>
          <rPr>
            <sz val="9"/>
            <rFont val="Tahoma"/>
            <charset val="1"/>
          </rPr>
          <t xml:space="preserve">C'est l'ambition de la spécialisation mais on peut douter qu'elle intègre vraiment les enjeux écologiques puisqu'elle traite principalement d'ESG
</t>
        </r>
      </text>
    </comment>
    <comment ref="R144" authorId="0" shapeId="0" xr:uid="{00000000-0006-0000-0300-0000BD000000}">
      <text>
        <r>
          <rPr>
            <sz val="11"/>
            <color rgb="FF000000"/>
            <rFont val="Calibri"/>
            <charset val="1"/>
          </rPr>
          <t xml:space="preserve">Auteur:
</t>
        </r>
        <r>
          <rPr>
            <sz val="9"/>
            <rFont val="Tahoma"/>
            <charset val="1"/>
          </rPr>
          <t xml:space="preserve">C'est l'ambition de la spécialisation mais on peut douter qu'elle intègre vraiment les enjeux écologiques puisqu'elle traite principalement d'ESG
</t>
        </r>
      </text>
    </comment>
    <comment ref="R145" authorId="0" shapeId="0" xr:uid="{00000000-0006-0000-0300-0000BE000000}">
      <text>
        <r>
          <rPr>
            <sz val="11"/>
            <color rgb="FF000000"/>
            <rFont val="Calibri"/>
            <charset val="1"/>
          </rPr>
          <t xml:space="preserve">Auteur:
</t>
        </r>
        <r>
          <rPr>
            <sz val="9"/>
            <rFont val="Tahoma"/>
            <charset val="1"/>
          </rPr>
          <t xml:space="preserve">C'est l'ambition de la spécialisation mais on peut douter qu'elle intègre vraiment les enjeux écologiques puisqu'elle traite principalement d'ESG
</t>
        </r>
      </text>
    </comment>
    <comment ref="R146" authorId="0" shapeId="0" xr:uid="{00000000-0006-0000-0300-0000BF000000}">
      <text>
        <r>
          <rPr>
            <sz val="11"/>
            <color rgb="FF000000"/>
            <rFont val="Calibri"/>
            <charset val="1"/>
          </rPr>
          <t xml:space="preserve">Auteur:
</t>
        </r>
        <r>
          <rPr>
            <sz val="9"/>
            <rFont val="Tahoma"/>
            <charset val="1"/>
          </rPr>
          <t xml:space="preserve">C'est l'ambition de la spécialisation mais on peut douter qu'elle intègre vraiment les enjeux écologiques puisqu'elle traite principalement d'ESG
</t>
        </r>
      </text>
    </comment>
    <comment ref="J160" authorId="0" shapeId="0" xr:uid="{00000000-0006-0000-0300-000070000000}">
      <text>
        <r>
          <rPr>
            <sz val="11"/>
            <color rgb="FF000000"/>
            <rFont val="Calibri"/>
            <charset val="1"/>
          </rPr>
          <t xml:space="preserve">Auteur:
</t>
        </r>
        <r>
          <rPr>
            <sz val="9"/>
            <rFont val="Tahoma"/>
            <charset val="1"/>
          </rPr>
          <t xml:space="preserve">Je suppose
</t>
        </r>
      </text>
    </comment>
    <comment ref="J161" authorId="0" shapeId="0" xr:uid="{00000000-0006-0000-0300-000071000000}">
      <text>
        <r>
          <rPr>
            <sz val="11"/>
            <color rgb="FF000000"/>
            <rFont val="Calibri"/>
            <charset val="1"/>
          </rPr>
          <t xml:space="preserve">Auteur:
</t>
        </r>
        <r>
          <rPr>
            <sz val="9"/>
            <rFont val="Tahoma"/>
            <charset val="1"/>
          </rPr>
          <t xml:space="preserve">Je suppose
</t>
        </r>
      </text>
    </comment>
    <comment ref="J162" authorId="0" shapeId="0" xr:uid="{00000000-0006-0000-0300-000072000000}">
      <text>
        <r>
          <rPr>
            <sz val="11"/>
            <color rgb="FF000000"/>
            <rFont val="Calibri"/>
            <charset val="1"/>
          </rPr>
          <t xml:space="preserve">Auteur:
</t>
        </r>
        <r>
          <rPr>
            <sz val="9"/>
            <rFont val="Tahoma"/>
            <charset val="1"/>
          </rPr>
          <t xml:space="preserve">Je suppose
</t>
        </r>
      </text>
    </comment>
    <comment ref="J163" authorId="0" shapeId="0" xr:uid="{00000000-0006-0000-0300-000073000000}">
      <text>
        <r>
          <rPr>
            <sz val="11"/>
            <color rgb="FF000000"/>
            <rFont val="Calibri"/>
            <charset val="1"/>
          </rPr>
          <t xml:space="preserve">Auteur:
</t>
        </r>
        <r>
          <rPr>
            <sz val="9"/>
            <rFont val="Tahoma"/>
            <charset val="1"/>
          </rPr>
          <t xml:space="preserve">Je suppose
</t>
        </r>
      </text>
    </comment>
    <comment ref="J164" authorId="0" shapeId="0" xr:uid="{00000000-0006-0000-0300-000074000000}">
      <text>
        <r>
          <rPr>
            <sz val="11"/>
            <color rgb="FF000000"/>
            <rFont val="Calibri"/>
            <charset val="1"/>
          </rPr>
          <t xml:space="preserve">Auteur:
</t>
        </r>
        <r>
          <rPr>
            <sz val="9"/>
            <rFont val="Tahoma"/>
            <charset val="1"/>
          </rPr>
          <t xml:space="preserve">Je suppose
</t>
        </r>
      </text>
    </comment>
    <comment ref="J165" authorId="0" shapeId="0" xr:uid="{00000000-0006-0000-0300-000075000000}">
      <text>
        <r>
          <rPr>
            <sz val="11"/>
            <color rgb="FF000000"/>
            <rFont val="Calibri"/>
            <charset val="1"/>
          </rPr>
          <t xml:space="preserve">Auteur:
</t>
        </r>
        <r>
          <rPr>
            <sz val="9"/>
            <rFont val="Tahoma"/>
            <charset val="1"/>
          </rPr>
          <t xml:space="preserve">Je suppose
</t>
        </r>
      </text>
    </comment>
    <comment ref="J166" authorId="0" shapeId="0" xr:uid="{00000000-0006-0000-0300-000076000000}">
      <text>
        <r>
          <rPr>
            <sz val="11"/>
            <color rgb="FF000000"/>
            <rFont val="Calibri"/>
            <charset val="1"/>
          </rPr>
          <t xml:space="preserve">Auteur:
</t>
        </r>
        <r>
          <rPr>
            <sz val="9"/>
            <rFont val="Tahoma"/>
            <charset val="1"/>
          </rPr>
          <t xml:space="preserve">Je suppose
</t>
        </r>
      </text>
    </comment>
    <comment ref="J167" authorId="0" shapeId="0" xr:uid="{00000000-0006-0000-0300-000077000000}">
      <text>
        <r>
          <rPr>
            <sz val="11"/>
            <color rgb="FF000000"/>
            <rFont val="Calibri"/>
            <charset val="1"/>
          </rPr>
          <t xml:space="preserve">Auteur:
</t>
        </r>
        <r>
          <rPr>
            <sz val="9"/>
            <rFont val="Tahoma"/>
            <charset val="1"/>
          </rPr>
          <t xml:space="preserve">Je suppose
</t>
        </r>
      </text>
    </comment>
    <comment ref="J168" authorId="0" shapeId="0" xr:uid="{00000000-0006-0000-0300-000078000000}">
      <text>
        <r>
          <rPr>
            <sz val="11"/>
            <color rgb="FF000000"/>
            <rFont val="Calibri"/>
            <charset val="1"/>
          </rPr>
          <t xml:space="preserve">Auteur:
</t>
        </r>
        <r>
          <rPr>
            <sz val="9"/>
            <rFont val="Tahoma"/>
            <charset val="1"/>
          </rPr>
          <t xml:space="preserve">Je suppose
</t>
        </r>
      </text>
    </comment>
    <comment ref="L196" authorId="0" shapeId="0" xr:uid="{00000000-0006-0000-0300-0000A7000000}">
      <text>
        <r>
          <rPr>
            <sz val="11"/>
            <color rgb="FF000000"/>
            <rFont val="Calibri"/>
            <charset val="1"/>
          </rPr>
          <t xml:space="preserve">Auteur:
</t>
        </r>
        <r>
          <rPr>
            <sz val="9"/>
            <rFont val="Tahoma"/>
            <charset val="1"/>
          </rPr>
          <t xml:space="preserve">Au moins
</t>
        </r>
      </text>
    </comment>
    <comment ref="A204" authorId="0" shapeId="0" xr:uid="{00000000-0006-0000-0300-000010000000}">
      <text>
        <r>
          <rPr>
            <sz val="11"/>
            <color rgb="FF000000"/>
            <rFont val="Calibri"/>
            <charset val="1"/>
          </rPr>
          <t xml:space="preserve">Auteur:
</t>
        </r>
        <r>
          <rPr>
            <sz val="9"/>
            <rFont val="Tahoma"/>
            <charset val="1"/>
          </rPr>
          <t xml:space="preserve">Formation désormais inaccessible : ne comprenait pas de cours AMF ou CFA institute
</t>
        </r>
      </text>
    </comment>
    <comment ref="A205" authorId="0" shapeId="0" xr:uid="{00000000-0006-0000-0300-000011000000}">
      <text>
        <r>
          <rPr>
            <sz val="11"/>
            <color rgb="FF000000"/>
            <rFont val="Calibri"/>
            <charset val="1"/>
          </rPr>
          <t xml:space="preserve">Auteur:
</t>
        </r>
        <r>
          <rPr>
            <sz val="9"/>
            <rFont val="Tahoma"/>
            <charset val="1"/>
          </rPr>
          <t xml:space="preserve">Formation désormais inaccessible : ne comprenait pas de cours AMF ou CFA institute
</t>
        </r>
      </text>
    </comment>
    <comment ref="A206" authorId="0" shapeId="0" xr:uid="{00000000-0006-0000-0300-000012000000}">
      <text>
        <r>
          <rPr>
            <sz val="11"/>
            <color rgb="FF000000"/>
            <rFont val="Calibri"/>
            <charset val="1"/>
          </rPr>
          <t xml:space="preserve">Auteur:
</t>
        </r>
        <r>
          <rPr>
            <sz val="9"/>
            <rFont val="Tahoma"/>
            <charset val="1"/>
          </rPr>
          <t xml:space="preserve">Formation inaccessible, préparait pour les 3 examens CFA
</t>
        </r>
      </text>
    </comment>
    <comment ref="A207" authorId="0" shapeId="0" xr:uid="{00000000-0006-0000-0300-000013000000}">
      <text>
        <r>
          <rPr>
            <sz val="11"/>
            <color rgb="FF000000"/>
            <rFont val="Calibri"/>
            <charset val="1"/>
          </rPr>
          <t xml:space="preserve">Auteur:
</t>
        </r>
        <r>
          <rPr>
            <sz val="9"/>
            <rFont val="Tahoma"/>
            <charset val="1"/>
          </rPr>
          <t xml:space="preserve">Formation inaccessible, préparait pour les 3 examens CFA
</t>
        </r>
      </text>
    </comment>
    <comment ref="A208" authorId="0" shapeId="0" xr:uid="{00000000-0006-0000-0300-000014000000}">
      <text>
        <r>
          <rPr>
            <sz val="11"/>
            <color rgb="FF000000"/>
            <rFont val="Calibri"/>
            <charset val="1"/>
          </rPr>
          <t xml:space="preserve">Auteur:
</t>
        </r>
        <r>
          <rPr>
            <sz val="9"/>
            <rFont val="Tahoma"/>
            <charset val="1"/>
          </rPr>
          <t xml:space="preserve">Formation inaccessible, préparait pour les 3 examens CFA
</t>
        </r>
      </text>
    </comment>
    <comment ref="A209" authorId="0" shapeId="0" xr:uid="{00000000-0006-0000-0300-000015000000}">
      <text>
        <r>
          <rPr>
            <sz val="11"/>
            <color rgb="FF000000"/>
            <rFont val="Calibri"/>
            <charset val="1"/>
          </rPr>
          <t xml:space="preserve">Auteur:
</t>
        </r>
        <r>
          <rPr>
            <sz val="9"/>
            <rFont val="Tahoma"/>
            <charset val="1"/>
          </rPr>
          <t xml:space="preserve">Formation inaccessible, préparait pour les 3 examens CFA
</t>
        </r>
      </text>
    </comment>
    <comment ref="A214" authorId="0" shapeId="0" xr:uid="{00000000-0006-0000-0300-000016000000}">
      <text>
        <r>
          <rPr>
            <sz val="11"/>
            <color rgb="FF000000"/>
            <rFont val="Calibri"/>
            <charset val="1"/>
          </rPr>
          <t xml:space="preserve">Auteur:
</t>
        </r>
        <r>
          <rPr>
            <sz val="9"/>
            <rFont val="Tahoma"/>
            <charset val="1"/>
          </rPr>
          <t xml:space="preserve">Formation inaccessible, je n'ai pas pu vérifié si comprenait CFA ou AMF, pas de version enregistrée du site
</t>
        </r>
      </text>
    </comment>
    <comment ref="L215" authorId="0" shapeId="0" xr:uid="{00000000-0006-0000-0300-0000A8000000}">
      <text>
        <r>
          <rPr>
            <sz val="11"/>
            <color rgb="FF000000"/>
            <rFont val="Calibri"/>
            <charset val="1"/>
          </rPr>
          <t xml:space="preserve">Auteur:
</t>
        </r>
        <r>
          <rPr>
            <sz val="9"/>
            <rFont val="Tahoma"/>
            <charset val="1"/>
          </rPr>
          <t xml:space="preserve">5 modules
</t>
        </r>
      </text>
    </comment>
    <comment ref="J271" authorId="0" shapeId="0" xr:uid="{00000000-0006-0000-0300-000079000000}">
      <text>
        <r>
          <rPr>
            <sz val="11"/>
            <color rgb="FF000000"/>
            <rFont val="Calibri"/>
            <charset val="1"/>
          </rPr>
          <t xml:space="preserve">Auteur:
</t>
        </r>
        <r>
          <rPr>
            <sz val="9"/>
            <rFont val="Tahoma"/>
            <charset val="1"/>
          </rPr>
          <t xml:space="preserve">Je suppose
</t>
        </r>
      </text>
    </comment>
    <comment ref="G275" authorId="0" shapeId="0" xr:uid="{00000000-0006-0000-0300-00002D000000}">
      <text>
        <r>
          <rPr>
            <sz val="11"/>
            <color rgb="FF000000"/>
            <rFont val="Calibri"/>
            <charset val="1"/>
          </rPr>
          <t xml:space="preserve">Auteur:
</t>
        </r>
        <r>
          <rPr>
            <sz val="9"/>
            <rFont val="Tahoma"/>
            <charset val="1"/>
          </rPr>
          <t xml:space="preserve">Pas clair si le MBA est seulement en continue ou en initiale aussi
</t>
        </r>
      </text>
    </comment>
    <comment ref="J275" authorId="0" shapeId="0" xr:uid="{00000000-0006-0000-0300-00007A000000}">
      <text>
        <r>
          <rPr>
            <sz val="11"/>
            <color rgb="FF000000"/>
            <rFont val="Calibri"/>
            <charset val="1"/>
          </rPr>
          <t xml:space="preserve">Auteur:
</t>
        </r>
        <r>
          <rPr>
            <sz val="9"/>
            <rFont val="Tahoma"/>
            <charset val="1"/>
          </rPr>
          <t xml:space="preserve">Je suppose ...
</t>
        </r>
      </text>
    </comment>
    <comment ref="S275" authorId="0" shapeId="0" xr:uid="{00000000-0006-0000-0300-0000C1000000}">
      <text>
        <r>
          <rPr>
            <sz val="11"/>
            <color rgb="FF000000"/>
            <rFont val="Calibri"/>
            <charset val="1"/>
          </rPr>
          <t xml:space="preserve">Auteur:
</t>
        </r>
        <r>
          <rPr>
            <sz val="9"/>
            <rFont val="Tahoma"/>
            <charset val="1"/>
          </rPr>
          <t xml:space="preserve">Pas très clair si seulement en formation initiale ou aussi en continue
</t>
        </r>
      </text>
    </comment>
    <comment ref="G276" authorId="0" shapeId="0" xr:uid="{00000000-0006-0000-0300-00002E000000}">
      <text>
        <r>
          <rPr>
            <sz val="11"/>
            <color rgb="FF000000"/>
            <rFont val="Calibri"/>
            <charset val="1"/>
          </rPr>
          <t xml:space="preserve">Auteur:
</t>
        </r>
        <r>
          <rPr>
            <sz val="9"/>
            <rFont val="Tahoma"/>
            <charset val="1"/>
          </rPr>
          <t xml:space="preserve">The program has been specifically designed for Finance Directors in all sectors, current and aspiring Corporate executives, Bankers and Financial Services Experts, and other experienced finance professionals:
• Senior Managers who wish to move towards a CFO or CEO role
• Executive board members who wish to enhance their finance skills 
• Executives from banks and financial services firms.
</t>
        </r>
      </text>
    </comment>
    <comment ref="J276" authorId="0" shapeId="0" xr:uid="{00000000-0006-0000-0300-00007B000000}">
      <text>
        <r>
          <rPr>
            <sz val="11"/>
            <color rgb="FF000000"/>
            <rFont val="Calibri"/>
            <charset val="1"/>
          </rPr>
          <t xml:space="preserve">Auteur:
</t>
        </r>
        <r>
          <rPr>
            <sz val="9"/>
            <rFont val="Tahoma"/>
            <charset val="1"/>
          </rPr>
          <t xml:space="preserve">Je suppose ...
</t>
        </r>
      </text>
    </comment>
    <comment ref="G279" authorId="0" shapeId="0" xr:uid="{00000000-0006-0000-0300-00002F000000}">
      <text>
        <r>
          <rPr>
            <sz val="11"/>
            <color rgb="FF000000"/>
            <rFont val="Calibri"/>
            <charset val="1"/>
          </rPr>
          <t xml:space="preserve">Auteur:
</t>
        </r>
        <r>
          <rPr>
            <sz val="9"/>
            <rFont val="Tahoma"/>
            <charset val="1"/>
          </rPr>
          <t xml:space="preserve">Cadres travaillant dans les banques et institutions financières, entrepreneurs et dirigeants d’entreprise, contrôleurs de gestion, trésoriers , risk managers , auditeurs, experts comptables, juristes.
</t>
        </r>
      </text>
    </comment>
    <comment ref="G280" authorId="0" shapeId="0" xr:uid="{00000000-0006-0000-0300-000030000000}">
      <text>
        <r>
          <rPr>
            <sz val="11"/>
            <color rgb="FF000000"/>
            <rFont val="Calibri"/>
            <charset val="1"/>
          </rPr>
          <t xml:space="preserve">Auteur:
</t>
        </r>
        <r>
          <rPr>
            <sz val="9"/>
            <rFont val="Tahoma"/>
            <charset val="1"/>
          </rPr>
          <t xml:space="preserve">Ce programme d’approfondissement s’adresse, en premier lieu, aux participants certifiés de l’ICCF @ HEC Paris et aux anciens participants de l’Executive Certificat “Finance” et de l’Executive mastère "Gestion Financière”.
</t>
        </r>
      </text>
    </comment>
    <comment ref="G284" authorId="0" shapeId="0" xr:uid="{00000000-0006-0000-0300-000031000000}">
      <text>
        <r>
          <rPr>
            <sz val="11"/>
            <color rgb="FF000000"/>
            <rFont val="Calibri"/>
            <charset val="1"/>
          </rPr>
          <t xml:space="preserve">Auteur:
</t>
        </r>
        <r>
          <rPr>
            <sz val="9"/>
            <rFont val="Tahoma"/>
            <charset val="1"/>
          </rPr>
          <t xml:space="preserve">Non financiers qui souhaitent acquérir de véritables réflexes financiers.
</t>
        </r>
      </text>
    </comment>
    <comment ref="K284" authorId="0" shapeId="0" xr:uid="{00000000-0006-0000-0300-0000A1000000}">
      <text>
        <r>
          <rPr>
            <sz val="11"/>
            <color rgb="FF000000"/>
            <rFont val="Calibri"/>
            <charset val="1"/>
          </rPr>
          <t xml:space="preserve">Auteur:
</t>
        </r>
        <r>
          <rPr>
            <sz val="9"/>
            <rFont val="Tahoma"/>
            <charset val="1"/>
          </rPr>
          <t xml:space="preserve">Je n'ai pas reçu la brochure après 4 essais...
</t>
        </r>
      </text>
    </comment>
    <comment ref="G285" authorId="0" shapeId="0" xr:uid="{00000000-0006-0000-0300-000032000000}">
      <text>
        <r>
          <rPr>
            <sz val="11"/>
            <color rgb="FF000000"/>
            <rFont val="Calibri"/>
            <charset val="1"/>
          </rPr>
          <t xml:space="preserve">Auteur:
</t>
        </r>
        <r>
          <rPr>
            <sz val="9"/>
            <rFont val="Tahoma"/>
            <charset val="1"/>
          </rPr>
          <t xml:space="preserve">Dirigeants ; membres de comités de
Direction ; tout professionnel ayant
à prendre des décisions stratégiques
et financières.
</t>
        </r>
      </text>
    </comment>
    <comment ref="K285" authorId="0" shapeId="0" xr:uid="{00000000-0006-0000-0300-0000A2000000}">
      <text>
        <r>
          <rPr>
            <sz val="11"/>
            <color rgb="FF000000"/>
            <rFont val="Calibri"/>
            <charset val="1"/>
          </rPr>
          <t xml:space="preserve">Auteur:
</t>
        </r>
        <r>
          <rPr>
            <sz val="9"/>
            <rFont val="Tahoma"/>
            <charset val="1"/>
          </rPr>
          <t xml:space="preserve">Je n'ai pas reçu la brochure après 4 essais...
</t>
        </r>
      </text>
    </comment>
    <comment ref="G286" authorId="0" shapeId="0" xr:uid="{00000000-0006-0000-0300-000033000000}">
      <text>
        <r>
          <rPr>
            <sz val="11"/>
            <color rgb="FF000000"/>
            <rFont val="Calibri"/>
            <charset val="1"/>
          </rPr>
          <t xml:space="preserve">Auteur:
</t>
        </r>
        <r>
          <rPr>
            <sz val="9"/>
            <rFont val="Tahoma"/>
            <charset val="1"/>
          </rPr>
          <t xml:space="preserve">Executives and managers with a higher university degree, and at least 3 years of professional experiences wishing to develop their expertise in financial management or management control.
</t>
        </r>
      </text>
    </comment>
    <comment ref="J286" authorId="0" shapeId="0" xr:uid="{00000000-0006-0000-0300-00007C000000}">
      <text>
        <r>
          <rPr>
            <sz val="11"/>
            <color rgb="FF000000"/>
            <rFont val="Calibri"/>
            <charset val="1"/>
          </rPr>
          <t xml:space="preserve">Auteur:
</t>
        </r>
        <r>
          <rPr>
            <sz val="9"/>
            <rFont val="Tahoma"/>
            <charset val="1"/>
          </rPr>
          <t xml:space="preserve">Je suppose car c'est un Executive MS qu'il octroie 60 ECTS
Financial Director (MS), code(s) NSF 313p, Level 7 professional certification (Eu)
</t>
        </r>
      </text>
    </comment>
    <comment ref="K286" authorId="0" shapeId="0" xr:uid="{00000000-0006-0000-0300-0000A3000000}">
      <text>
        <r>
          <rPr>
            <sz val="11"/>
            <color rgb="FF000000"/>
            <rFont val="Calibri"/>
            <charset val="1"/>
          </rPr>
          <t xml:space="preserve">Auteur:
</t>
        </r>
        <r>
          <rPr>
            <sz val="9"/>
            <rFont val="Tahoma"/>
            <charset val="1"/>
          </rPr>
          <t xml:space="preserve">Je n'ai pas reçu la brochure après 4 essais...
</t>
        </r>
      </text>
    </comment>
    <comment ref="G287" authorId="0" shapeId="0" xr:uid="{00000000-0006-0000-0300-000034000000}">
      <text>
        <r>
          <rPr>
            <sz val="11"/>
            <color rgb="FF000000"/>
            <rFont val="Calibri"/>
            <charset val="1"/>
          </rPr>
          <t xml:space="preserve">Auteur:
</t>
        </r>
        <r>
          <rPr>
            <sz val="9"/>
            <rFont val="Tahoma"/>
            <charset val="1"/>
          </rPr>
          <t xml:space="preserve">Manager, entrepreneur, ou dirigeant
</t>
        </r>
      </text>
    </comment>
    <comment ref="G288" authorId="0" shapeId="0" xr:uid="{00000000-0006-0000-0300-000035000000}">
      <text>
        <r>
          <rPr>
            <sz val="11"/>
            <color rgb="FF000000"/>
            <rFont val="Calibri"/>
            <charset val="1"/>
          </rPr>
          <t xml:space="preserve">Auteur:
</t>
        </r>
        <r>
          <rPr>
            <sz val="9"/>
            <rFont val="Tahoma"/>
            <charset val="1"/>
          </rPr>
          <t xml:space="preserve">Managers dont la comptabilité et la finance ne sont pas le cœur de métier
</t>
        </r>
      </text>
    </comment>
    <comment ref="G289" authorId="0" shapeId="0" xr:uid="{00000000-0006-0000-0300-000036000000}">
      <text>
        <r>
          <rPr>
            <sz val="11"/>
            <color rgb="FF000000"/>
            <rFont val="Calibri"/>
            <charset val="1"/>
          </rPr>
          <t xml:space="preserve">Auteur:
</t>
        </r>
        <r>
          <rPr>
            <sz val="9"/>
            <rFont val="Tahoma"/>
            <charset val="1"/>
          </rPr>
          <t xml:space="preserve">5 ans d'expérience professionnelle
Titulaire d'un Bac +3/4
AUDIENCE :
Cadre non financier
Ingénieur
Manager d’une Business Unit
Entrepreneur
</t>
        </r>
      </text>
    </comment>
    <comment ref="G290" authorId="0" shapeId="0" xr:uid="{00000000-0006-0000-0300-000037000000}">
      <text>
        <r>
          <rPr>
            <sz val="11"/>
            <color rgb="FF000000"/>
            <rFont val="Calibri"/>
            <charset val="1"/>
          </rPr>
          <t xml:space="preserve">Auteur:
</t>
        </r>
        <r>
          <rPr>
            <sz val="9"/>
            <rFont val="Tahoma"/>
            <charset val="1"/>
          </rPr>
          <t xml:space="preserve">PRÉ-REQUIS
5 ans d'expérience professionnelle
Titulaire d'un Bac +3/4
AUDIENCE :
Cadre (financier, commercial, marketing, RH)
Ingénieur
Manager Business unit
Entrepreneur
</t>
        </r>
      </text>
    </comment>
    <comment ref="G292" authorId="0" shapeId="0" xr:uid="{00000000-0006-0000-0300-000038000000}">
      <text>
        <r>
          <rPr>
            <sz val="11"/>
            <color rgb="FF000000"/>
            <rFont val="Calibri"/>
            <charset val="1"/>
          </rPr>
          <t xml:space="preserve">Auteur:
</t>
        </r>
        <r>
          <rPr>
            <sz val="9"/>
            <rFont val="Tahoma"/>
            <charset val="1"/>
          </rPr>
          <t xml:space="preserve">Individuals with undergraduate degrees who are considering additional education in real estate finance or have an interest in exploring real estate as a professional area of interest
Professionals with an MBA or other master’s degree who are ready to advance or change careers
Master and MBA students who need an extra specialized certification as part of their curriculum
</t>
        </r>
      </text>
    </comment>
    <comment ref="G294" authorId="0" shapeId="0" xr:uid="{00000000-0006-0000-0300-000039000000}">
      <text>
        <r>
          <rPr>
            <sz val="11"/>
            <color rgb="FF000000"/>
            <rFont val="Calibri"/>
            <charset val="1"/>
          </rPr>
          <t xml:space="preserve">Auteur:
</t>
        </r>
        <r>
          <rPr>
            <sz val="9"/>
            <rFont val="Tahoma"/>
            <charset val="1"/>
          </rPr>
          <t xml:space="preserve">Cadre et manager aux fonctions liées au contrôle, à la gestion des risques et à la maîtrise de la performance
Manager souhaitant optimiser les dispositifs de maîtrise de leurs activités
</t>
        </r>
      </text>
    </comment>
    <comment ref="G295" authorId="0" shapeId="0" xr:uid="{00000000-0006-0000-0300-00003A000000}">
      <text>
        <r>
          <rPr>
            <sz val="11"/>
            <color rgb="FF000000"/>
            <rFont val="Calibri"/>
            <charset val="1"/>
          </rPr>
          <t xml:space="preserve">Auteur:
</t>
        </r>
        <r>
          <rPr>
            <sz val="9"/>
            <rFont val="Tahoma"/>
            <charset val="1"/>
          </rPr>
          <t xml:space="preserve">A previous university degree: Bachelor, Master’s degree or equivalent in any discipline
A minimum of five years’ managerial-level experience, based on the demonstration of managerial skills and potential for success within your company 
</t>
        </r>
      </text>
    </comment>
    <comment ref="G296" authorId="0" shapeId="0" xr:uid="{00000000-0006-0000-0300-00003B000000}">
      <text>
        <r>
          <rPr>
            <sz val="11"/>
            <color rgb="FF000000"/>
            <rFont val="Calibri"/>
            <charset val="1"/>
          </rPr>
          <t xml:space="preserve">Auteur:
</t>
        </r>
        <r>
          <rPr>
            <sz val="9"/>
            <rFont val="Tahoma"/>
            <charset val="1"/>
          </rPr>
          <t xml:space="preserve">Executives, decision-makers, and managers
</t>
        </r>
      </text>
    </comment>
    <comment ref="J297" authorId="0" shapeId="0" xr:uid="{00000000-0006-0000-0300-00007D000000}">
      <text>
        <r>
          <rPr>
            <sz val="11"/>
            <color rgb="FF000000"/>
            <rFont val="Calibri"/>
            <charset val="1"/>
          </rPr>
          <t xml:space="preserve">Auteur:
</t>
        </r>
        <r>
          <rPr>
            <sz val="9"/>
            <rFont val="Tahoma"/>
            <charset val="1"/>
          </rPr>
          <t xml:space="preserve">Pas indiqué mais je suppose
</t>
        </r>
      </text>
    </comment>
    <comment ref="G299" authorId="0" shapeId="0" xr:uid="{00000000-0006-0000-0300-00003C000000}">
      <text>
        <r>
          <rPr>
            <sz val="11"/>
            <color rgb="FF000000"/>
            <rFont val="Calibri"/>
            <charset val="1"/>
          </rPr>
          <t xml:space="preserve">Auteur:
</t>
        </r>
        <r>
          <rPr>
            <sz val="9"/>
            <rFont val="Tahoma"/>
            <charset val="1"/>
          </rPr>
          <t xml:space="preserve">- 5 ans d'expérience professionnelle
  - Bac + 2 ou équivalent. Possibilité de Validation des Acquis Professionnels pour les personnes n’ayant pas ce niveau de diplôme
</t>
        </r>
      </text>
    </comment>
    <comment ref="G300" authorId="0" shapeId="0" xr:uid="{00000000-0006-0000-0300-00003D000000}">
      <text>
        <r>
          <rPr>
            <sz val="11"/>
            <color rgb="FF000000"/>
            <rFont val="Calibri"/>
            <charset val="1"/>
          </rPr>
          <t xml:space="preserve">Auteur:
</t>
        </r>
        <r>
          <rPr>
            <sz val="9"/>
            <rFont val="Tahoma"/>
            <charset val="1"/>
          </rPr>
          <t xml:space="preserve">- 5 ans d'expérience professionnelle
  - Bac + 2 ou équivalent. Possibilité de Validation des Acquis Professionnels pour les personnes n’ayant pas ce niveau de diplôme
</t>
        </r>
      </text>
    </comment>
    <comment ref="G308" authorId="0" shapeId="0" xr:uid="{00000000-0006-0000-0300-00003E000000}">
      <text>
        <r>
          <rPr>
            <sz val="11"/>
            <color rgb="FF000000"/>
            <rFont val="Calibri"/>
            <charset val="1"/>
          </rPr>
          <t xml:space="preserve">Auteur:
</t>
        </r>
        <r>
          <rPr>
            <sz val="9"/>
            <rFont val="Tahoma"/>
            <charset val="1"/>
          </rPr>
          <t xml:space="preserve">directeur de centre de profit/décision, manager ou expert
</t>
        </r>
      </text>
    </comment>
    <comment ref="G309" authorId="0" shapeId="0" xr:uid="{00000000-0006-0000-0300-00003F000000}">
      <text>
        <r>
          <rPr>
            <sz val="11"/>
            <color rgb="FF000000"/>
            <rFont val="Calibri"/>
            <charset val="1"/>
          </rPr>
          <t xml:space="preserve">Auteur:
</t>
        </r>
        <r>
          <rPr>
            <sz val="9"/>
            <rFont val="Tahoma"/>
            <charset val="1"/>
          </rPr>
          <t xml:space="preserve">Cadres, managers et directeurs du domaine de la finance.
</t>
        </r>
      </text>
    </comment>
    <comment ref="G310" authorId="0" shapeId="0" xr:uid="{00000000-0006-0000-0300-000040000000}">
      <text>
        <r>
          <rPr>
            <sz val="11"/>
            <color rgb="FF000000"/>
            <rFont val="Calibri"/>
            <charset val="1"/>
          </rPr>
          <t xml:space="preserve">Auteur:
</t>
        </r>
        <r>
          <rPr>
            <sz val="9"/>
            <rFont val="Tahoma"/>
            <charset val="1"/>
          </rPr>
          <t xml:space="preserve"> Présidents, DG, cadres dirigeants, membres de comité de direction
</t>
        </r>
      </text>
    </comment>
    <comment ref="G311" authorId="0" shapeId="0" xr:uid="{00000000-0006-0000-0300-000041000000}">
      <text>
        <r>
          <rPr>
            <sz val="11"/>
            <color rgb="FF000000"/>
            <rFont val="Calibri"/>
            <charset val="1"/>
          </rPr>
          <t xml:space="preserve">Auteur:
</t>
        </r>
        <r>
          <rPr>
            <sz val="9"/>
            <rFont val="Tahoma"/>
            <charset val="1"/>
          </rPr>
          <t xml:space="preserve">Bac +3/4 ou équivalent + 5 années d’expérience professionnelle et de responsabilités managériales (hiérarchique, projet ou fonctionnelle).
</t>
        </r>
      </text>
    </comment>
    <comment ref="J311" authorId="0" shapeId="0" xr:uid="{00000000-0006-0000-0300-00007E000000}">
      <text>
        <r>
          <rPr>
            <sz val="11"/>
            <color rgb="FF000000"/>
            <rFont val="Calibri"/>
            <charset val="1"/>
          </rPr>
          <t xml:space="preserve">Auteur:
</t>
        </r>
        <r>
          <rPr>
            <sz val="9"/>
            <rFont val="Tahoma"/>
            <charset val="1"/>
          </rPr>
          <t xml:space="preserve">Pas indiqué mais je suppose
titre RNCP de niveau 7 après validation MBA2
</t>
        </r>
      </text>
    </comment>
    <comment ref="G313" authorId="0" shapeId="0" xr:uid="{00000000-0006-0000-0300-000042000000}">
      <text>
        <r>
          <rPr>
            <sz val="11"/>
            <color rgb="FF000000"/>
            <rFont val="Calibri"/>
            <charset val="1"/>
          </rPr>
          <t xml:space="preserve">Auteur:
</t>
        </r>
        <r>
          <rPr>
            <sz val="9"/>
            <rFont val="Tahoma"/>
            <charset val="1"/>
          </rPr>
          <t xml:space="preserve">Pas d'infos supplémentaires, la brochure est indisponible
</t>
        </r>
      </text>
    </comment>
    <comment ref="J315" authorId="0" shapeId="0" xr:uid="{00000000-0006-0000-0300-00007F000000}">
      <text>
        <r>
          <rPr>
            <sz val="11"/>
            <color rgb="FF000000"/>
            <rFont val="Calibri"/>
            <charset val="1"/>
          </rPr>
          <t xml:space="preserve">Auteur:
</t>
        </r>
        <r>
          <rPr>
            <sz val="9"/>
            <rFont val="Tahoma"/>
            <charset val="1"/>
          </rPr>
          <t xml:space="preserve">Niveau 6 RNCP
</t>
        </r>
      </text>
    </comment>
    <comment ref="G316" authorId="0" shapeId="0" xr:uid="{00000000-0006-0000-0300-000043000000}">
      <text>
        <r>
          <rPr>
            <sz val="11"/>
            <color rgb="FF000000"/>
            <rFont val="Calibri"/>
            <charset val="1"/>
          </rPr>
          <t xml:space="preserve">Auteur:
</t>
        </r>
        <r>
          <rPr>
            <sz val="9"/>
            <rFont val="Tahoma"/>
            <charset val="1"/>
          </rPr>
          <t xml:space="preserve">Ou plus
</t>
        </r>
      </text>
    </comment>
    <comment ref="J316" authorId="0" shapeId="0" xr:uid="{00000000-0006-0000-0300-000080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G317" authorId="0" shapeId="0" xr:uid="{00000000-0006-0000-0300-000044000000}">
      <text>
        <r>
          <rPr>
            <sz val="11"/>
            <color rgb="FF000000"/>
            <rFont val="Calibri"/>
            <charset val="1"/>
          </rPr>
          <t xml:space="preserve">Auteur:
</t>
        </r>
        <r>
          <rPr>
            <sz val="9"/>
            <rFont val="Tahoma"/>
            <charset val="1"/>
          </rPr>
          <t xml:space="preserve">Ou plus
</t>
        </r>
      </text>
    </comment>
    <comment ref="J317" authorId="0" shapeId="0" xr:uid="{00000000-0006-0000-0300-000081000000}">
      <text>
        <r>
          <rPr>
            <sz val="11"/>
            <color rgb="FF000000"/>
            <rFont val="Calibri"/>
            <charset val="1"/>
          </rPr>
          <t xml:space="preserve">Auteur:
</t>
        </r>
        <r>
          <rPr>
            <sz val="9"/>
            <rFont val="Tahoma"/>
            <charset val="1"/>
          </rPr>
          <t xml:space="preserve">Pas indiqué mais je suppose
titre RNCP de niveau 7 après validation MBA2
</t>
        </r>
      </text>
    </comment>
    <comment ref="A318" authorId="0" shapeId="0" xr:uid="{00000000-0006-0000-0300-000017000000}">
      <text>
        <r>
          <rPr>
            <sz val="11"/>
            <color rgb="FF000000"/>
            <rFont val="Calibri"/>
            <charset val="1"/>
          </rPr>
          <t xml:space="preserve">Auteur:
</t>
        </r>
        <r>
          <rPr>
            <sz val="9"/>
            <rFont val="Tahoma"/>
            <charset val="1"/>
          </rPr>
          <t xml:space="preserve">Je n'ai pas ajouté de cours lié à la certif AMF, car il n'est pas indiqué explicitement qu'il y a un cours, seulement "Objectives : "Obtain specialized professional qualifications and certifications, generally reserved for professionals such as the AMF""
</t>
        </r>
      </text>
    </comment>
    <comment ref="G318" authorId="0" shapeId="0" xr:uid="{00000000-0006-0000-0300-000045000000}">
      <text>
        <r>
          <rPr>
            <sz val="11"/>
            <color rgb="FF000000"/>
            <rFont val="Calibri"/>
            <charset val="1"/>
          </rPr>
          <t xml:space="preserve">Auteur:
</t>
        </r>
        <r>
          <rPr>
            <sz val="9"/>
            <rFont val="Tahoma"/>
            <charset val="1"/>
          </rPr>
          <t xml:space="preserve">Ou plus
</t>
        </r>
      </text>
    </comment>
    <comment ref="J318" authorId="0" shapeId="0" xr:uid="{00000000-0006-0000-0300-000082000000}">
      <text>
        <r>
          <rPr>
            <sz val="11"/>
            <color rgb="FF000000"/>
            <rFont val="Calibri"/>
            <charset val="1"/>
          </rPr>
          <t xml:space="preserve">Auteur:
</t>
        </r>
        <r>
          <rPr>
            <sz val="9"/>
            <rFont val="Tahoma"/>
            <charset val="1"/>
          </rPr>
          <t xml:space="preserve">Pas indiqué mais je suppose
titre RNCP de niveau 7 après validation MBA2
</t>
        </r>
      </text>
    </comment>
    <comment ref="A319" authorId="0" shapeId="0" xr:uid="{00000000-0006-0000-0300-000018000000}">
      <text>
        <r>
          <rPr>
            <sz val="11"/>
            <color rgb="FF000000"/>
            <rFont val="Calibri"/>
            <charset val="1"/>
          </rPr>
          <t xml:space="preserve">Auteur:
</t>
        </r>
        <r>
          <rPr>
            <sz val="9"/>
            <rFont val="Tahoma"/>
            <charset val="1"/>
          </rPr>
          <t xml:space="preserve">J'ai hésité à le considérer comme abordant les enjeux écologiques, mais il est indiqué "One of the special features of this program is also to prepare you for AMF certification", or la certif AMF comprend une partie sur les enjeux écologiques
</t>
        </r>
      </text>
    </comment>
    <comment ref="G319" authorId="0" shapeId="0" xr:uid="{00000000-0006-0000-0300-000046000000}">
      <text>
        <r>
          <rPr>
            <sz val="11"/>
            <color rgb="FF000000"/>
            <rFont val="Calibri"/>
            <charset val="1"/>
          </rPr>
          <t xml:space="preserve">Auteur:
</t>
        </r>
        <r>
          <rPr>
            <sz val="9"/>
            <rFont val="Tahoma"/>
            <charset val="1"/>
          </rPr>
          <t xml:space="preserve">Ou plus
</t>
        </r>
      </text>
    </comment>
    <comment ref="J319" authorId="0" shapeId="0" xr:uid="{00000000-0006-0000-0300-000083000000}">
      <text>
        <r>
          <rPr>
            <sz val="11"/>
            <color rgb="FF000000"/>
            <rFont val="Calibri"/>
            <charset val="1"/>
          </rPr>
          <t xml:space="preserve">Auteur:
</t>
        </r>
        <r>
          <rPr>
            <sz val="9"/>
            <rFont val="Tahoma"/>
            <charset val="1"/>
          </rPr>
          <t xml:space="preserve">Pas indiqué mais je suppose
titre RNCP de niveau 7 après validation MBA2
</t>
        </r>
      </text>
    </comment>
    <comment ref="K319" authorId="0" shapeId="0" xr:uid="{00000000-0006-0000-0300-0000A4000000}">
      <text>
        <r>
          <rPr>
            <sz val="11"/>
            <color rgb="FF000000"/>
            <rFont val="Calibri"/>
            <charset val="1"/>
          </rPr>
          <t xml:space="preserve"> </t>
        </r>
      </text>
    </comment>
    <comment ref="G320" authorId="0" shapeId="0" xr:uid="{00000000-0006-0000-0300-000047000000}">
      <text>
        <r>
          <rPr>
            <sz val="11"/>
            <color rgb="FF000000"/>
            <rFont val="Calibri"/>
            <charset val="1"/>
          </rPr>
          <t xml:space="preserve">Auteur:
</t>
        </r>
        <r>
          <rPr>
            <sz val="9"/>
            <rFont val="Tahoma"/>
            <charset val="1"/>
          </rPr>
          <t xml:space="preserve">Ou plus
</t>
        </r>
      </text>
    </comment>
    <comment ref="J320" authorId="0" shapeId="0" xr:uid="{00000000-0006-0000-0300-000084000000}">
      <text>
        <r>
          <rPr>
            <sz val="11"/>
            <color rgb="FF000000"/>
            <rFont val="Calibri"/>
            <charset val="1"/>
          </rPr>
          <t xml:space="preserve">Auteur:
</t>
        </r>
        <r>
          <rPr>
            <sz val="9"/>
            <rFont val="Tahoma"/>
            <charset val="1"/>
          </rPr>
          <t xml:space="preserve">Pas indiqué mais je suppose
titre RNCP de niveau 7 après validation MBA2
</t>
        </r>
      </text>
    </comment>
    <comment ref="G321" authorId="0" shapeId="0" xr:uid="{00000000-0006-0000-0300-000048000000}">
      <text>
        <r>
          <rPr>
            <sz val="11"/>
            <color rgb="FF000000"/>
            <rFont val="Calibri"/>
            <charset val="1"/>
          </rPr>
          <t xml:space="preserve">Auteur:
</t>
        </r>
        <r>
          <rPr>
            <sz val="9"/>
            <rFont val="Tahoma"/>
            <charset val="1"/>
          </rPr>
          <t xml:space="preserve">Ou plus
</t>
        </r>
      </text>
    </comment>
    <comment ref="J321" authorId="0" shapeId="0" xr:uid="{00000000-0006-0000-0300-000085000000}">
      <text>
        <r>
          <rPr>
            <sz val="11"/>
            <color rgb="FF000000"/>
            <rFont val="Calibri"/>
            <charset val="1"/>
          </rPr>
          <t xml:space="preserve">Auteur:
</t>
        </r>
        <r>
          <rPr>
            <sz val="9"/>
            <rFont val="Tahoma"/>
            <charset val="1"/>
          </rPr>
          <t xml:space="preserve">Pas indiqué mais je suppose
titre RNCP de niveau 7 après validation MBA2
</t>
        </r>
      </text>
    </comment>
    <comment ref="G322" authorId="0" shapeId="0" xr:uid="{00000000-0006-0000-0300-000049000000}">
      <text>
        <r>
          <rPr>
            <sz val="11"/>
            <color rgb="FF000000"/>
            <rFont val="Calibri"/>
            <charset val="1"/>
          </rPr>
          <t xml:space="preserve">Auteur:
</t>
        </r>
        <r>
          <rPr>
            <sz val="9"/>
            <rFont val="Tahoma"/>
            <charset val="1"/>
          </rPr>
          <t xml:space="preserve">Ou plus
</t>
        </r>
      </text>
    </comment>
    <comment ref="J322" authorId="0" shapeId="0" xr:uid="{00000000-0006-0000-0300-000086000000}">
      <text>
        <r>
          <rPr>
            <sz val="11"/>
            <color rgb="FF000000"/>
            <rFont val="Calibri"/>
            <charset val="1"/>
          </rPr>
          <t xml:space="preserve">Auteur:
</t>
        </r>
        <r>
          <rPr>
            <sz val="9"/>
            <rFont val="Tahoma"/>
            <charset val="1"/>
          </rPr>
          <t xml:space="preserve">Pas indiqué mais je suppose
titre RNCP de niveau 7 après validation MBA2
</t>
        </r>
      </text>
    </comment>
    <comment ref="G323" authorId="0" shapeId="0" xr:uid="{00000000-0006-0000-0300-00004A000000}">
      <text>
        <r>
          <rPr>
            <sz val="11"/>
            <color rgb="FF000000"/>
            <rFont val="Calibri"/>
            <charset val="1"/>
          </rPr>
          <t xml:space="preserve">Auteur:
</t>
        </r>
        <r>
          <rPr>
            <sz val="9"/>
            <rFont val="Tahoma"/>
            <charset val="1"/>
          </rPr>
          <t xml:space="preserve">Ou plus
</t>
        </r>
      </text>
    </comment>
    <comment ref="J323" authorId="0" shapeId="0" xr:uid="{00000000-0006-0000-0300-000087000000}">
      <text>
        <r>
          <rPr>
            <sz val="11"/>
            <color rgb="FF000000"/>
            <rFont val="Calibri"/>
            <charset val="1"/>
          </rPr>
          <t xml:space="preserve">Auteur:
</t>
        </r>
        <r>
          <rPr>
            <sz val="9"/>
            <rFont val="Tahoma"/>
            <charset val="1"/>
          </rPr>
          <t xml:space="preserve">Pas indiqué mais je suppose
titre RNCP de niveau 7 après validation MBA2
</t>
        </r>
      </text>
    </comment>
    <comment ref="G324" authorId="0" shapeId="0" xr:uid="{00000000-0006-0000-0300-00004B000000}">
      <text>
        <r>
          <rPr>
            <sz val="11"/>
            <color rgb="FF000000"/>
            <rFont val="Calibri"/>
            <charset val="1"/>
          </rPr>
          <t xml:space="preserve">Auteur:
</t>
        </r>
        <r>
          <rPr>
            <sz val="9"/>
            <rFont val="Tahoma"/>
            <charset val="1"/>
          </rPr>
          <t xml:space="preserve">Ou plus
</t>
        </r>
      </text>
    </comment>
    <comment ref="H324" authorId="0" shapeId="0" xr:uid="{00000000-0006-0000-0300-000053000000}">
      <text>
        <r>
          <rPr>
            <sz val="11"/>
            <color rgb="FF000000"/>
            <rFont val="Calibri"/>
            <charset val="1"/>
          </rPr>
          <t xml:space="preserve">Auteur:
</t>
        </r>
        <r>
          <rPr>
            <sz val="9"/>
            <rFont val="Tahoma"/>
            <charset val="1"/>
          </rPr>
          <t xml:space="preserve">Ou plus
</t>
        </r>
      </text>
    </comment>
    <comment ref="G325" authorId="0" shapeId="0" xr:uid="{00000000-0006-0000-0300-00004C000000}">
      <text>
        <r>
          <rPr>
            <sz val="11"/>
            <color rgb="FF000000"/>
            <rFont val="Calibri"/>
            <charset val="1"/>
          </rPr>
          <t xml:space="preserve">Auteur:
</t>
        </r>
        <r>
          <rPr>
            <sz val="9"/>
            <rFont val="Tahoma"/>
            <charset val="1"/>
          </rPr>
          <t xml:space="preserve">Ou plus
</t>
        </r>
      </text>
    </comment>
    <comment ref="H325" authorId="0" shapeId="0" xr:uid="{00000000-0006-0000-0300-000054000000}">
      <text>
        <r>
          <rPr>
            <sz val="11"/>
            <color rgb="FF000000"/>
            <rFont val="Calibri"/>
            <charset val="1"/>
          </rPr>
          <t xml:space="preserve">Auteur:
</t>
        </r>
        <r>
          <rPr>
            <sz val="9"/>
            <rFont val="Tahoma"/>
            <charset val="1"/>
          </rPr>
          <t xml:space="preserve">Ou plus
</t>
        </r>
      </text>
    </comment>
    <comment ref="G326" authorId="0" shapeId="0" xr:uid="{00000000-0006-0000-0300-00004D000000}">
      <text>
        <r>
          <rPr>
            <sz val="11"/>
            <color rgb="FF000000"/>
            <rFont val="Calibri"/>
            <charset val="1"/>
          </rPr>
          <t xml:space="preserve">Auteur:
</t>
        </r>
        <r>
          <rPr>
            <sz val="9"/>
            <rFont val="Tahoma"/>
            <charset val="1"/>
          </rPr>
          <t xml:space="preserve">Ou plus
</t>
        </r>
      </text>
    </comment>
    <comment ref="H326" authorId="0" shapeId="0" xr:uid="{00000000-0006-0000-0300-000055000000}">
      <text>
        <r>
          <rPr>
            <sz val="11"/>
            <color rgb="FF000000"/>
            <rFont val="Calibri"/>
            <charset val="1"/>
          </rPr>
          <t xml:space="preserve">Auteur:
</t>
        </r>
        <r>
          <rPr>
            <sz val="9"/>
            <rFont val="Tahoma"/>
            <charset val="1"/>
          </rPr>
          <t xml:space="preserve">Ou plus
</t>
        </r>
      </text>
    </comment>
    <comment ref="G327" authorId="0" shapeId="0" xr:uid="{00000000-0006-0000-0300-00004E000000}">
      <text>
        <r>
          <rPr>
            <sz val="11"/>
            <color rgb="FF000000"/>
            <rFont val="Calibri"/>
            <charset val="1"/>
          </rPr>
          <t xml:space="preserve">Auteur:
</t>
        </r>
        <r>
          <rPr>
            <sz val="9"/>
            <rFont val="Tahoma"/>
            <charset val="1"/>
          </rPr>
          <t xml:space="preserve">Ou plus
</t>
        </r>
      </text>
    </comment>
    <comment ref="H327" authorId="0" shapeId="0" xr:uid="{00000000-0006-0000-0300-000056000000}">
      <text>
        <r>
          <rPr>
            <sz val="11"/>
            <color rgb="FF000000"/>
            <rFont val="Calibri"/>
            <charset val="1"/>
          </rPr>
          <t xml:space="preserve">Auteur:
</t>
        </r>
        <r>
          <rPr>
            <sz val="9"/>
            <rFont val="Tahoma"/>
            <charset val="1"/>
          </rPr>
          <t xml:space="preserve">Ou plus
</t>
        </r>
      </text>
    </comment>
    <comment ref="G328" authorId="0" shapeId="0" xr:uid="{00000000-0006-0000-0300-00004F000000}">
      <text>
        <r>
          <rPr>
            <sz val="11"/>
            <color rgb="FF000000"/>
            <rFont val="Calibri"/>
            <charset val="1"/>
          </rPr>
          <t xml:space="preserve">Auteur:
</t>
        </r>
        <r>
          <rPr>
            <sz val="9"/>
            <rFont val="Tahoma"/>
            <charset val="1"/>
          </rPr>
          <t xml:space="preserve">Ou plus
</t>
        </r>
      </text>
    </comment>
    <comment ref="H328" authorId="0" shapeId="0" xr:uid="{00000000-0006-0000-0300-000057000000}">
      <text>
        <r>
          <rPr>
            <sz val="11"/>
            <color rgb="FF000000"/>
            <rFont val="Calibri"/>
            <charset val="1"/>
          </rPr>
          <t xml:space="preserve">Auteur:
</t>
        </r>
        <r>
          <rPr>
            <sz val="9"/>
            <rFont val="Tahoma"/>
            <charset val="1"/>
          </rPr>
          <t xml:space="preserve">Ou plus
</t>
        </r>
      </text>
    </comment>
    <comment ref="J329" authorId="0" shapeId="0" xr:uid="{00000000-0006-0000-0300-000088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A330" authorId="0" shapeId="0" xr:uid="{00000000-0006-0000-0300-000019000000}">
      <text>
        <r>
          <rPr>
            <sz val="11"/>
            <color rgb="FF000000"/>
            <rFont val="Calibri"/>
            <charset val="1"/>
          </rPr>
          <t xml:space="preserve">Auteur:
</t>
        </r>
        <r>
          <rPr>
            <sz val="9"/>
            <rFont val="Tahoma"/>
            <charset val="1"/>
          </rPr>
          <t xml:space="preserve">J'ai hésité à considérer cette formation comme abordant les enjeux écologiques, j'ai finalement décidé que c'était bien le cas car l'obtention de la certification AMF est indiqué comme une des méthodes d'évaluation (or la certif comprend une partie de durabilité)
</t>
        </r>
      </text>
    </comment>
    <comment ref="J330" authorId="0" shapeId="0" xr:uid="{00000000-0006-0000-0300-000089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A331" authorId="0" shapeId="0" xr:uid="{00000000-0006-0000-0300-00001A000000}">
      <text>
        <r>
          <rPr>
            <sz val="11"/>
            <color rgb="FF000000"/>
            <rFont val="Calibri"/>
            <charset val="1"/>
          </rPr>
          <t xml:space="preserve">Auteur:
</t>
        </r>
        <r>
          <rPr>
            <sz val="9"/>
            <rFont val="Tahoma"/>
            <charset val="1"/>
          </rPr>
          <t xml:space="preserve">J'ai hésité à considérer cette formation comme abordant les enjeux écologiques, j'ai finalement décidé que c'était bien le cas car l'obtention de la certification AMF est indiqué comme une des condition pour valider le Titre (or la certif AMF comprend une partie de durabilité)
</t>
        </r>
      </text>
    </comment>
    <comment ref="J331" authorId="0" shapeId="0" xr:uid="{00000000-0006-0000-0300-00008A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A332" authorId="0" shapeId="0" xr:uid="{00000000-0006-0000-0300-00001B000000}">
      <text>
        <r>
          <rPr>
            <sz val="11"/>
            <color rgb="FF000000"/>
            <rFont val="Calibri"/>
            <charset val="1"/>
          </rPr>
          <t xml:space="preserve">Auteur:
</t>
        </r>
        <r>
          <rPr>
            <sz val="9"/>
            <rFont val="Tahoma"/>
            <charset val="1"/>
          </rPr>
          <t xml:space="preserve">J'ai hésité à considérer cette formation comme abordant les enjeux écologiques, j'ai finalement décidé que c'était bien le cas car l'obtention de la certification AMF est indiqué comme une des condition pour valider le Titre (or la certif AMF comprend une partie de durabilité)
</t>
        </r>
      </text>
    </comment>
    <comment ref="J332" authorId="0" shapeId="0" xr:uid="{00000000-0006-0000-0300-00008B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33" authorId="0" shapeId="0" xr:uid="{00000000-0006-0000-0300-00008C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34" authorId="0" shapeId="0" xr:uid="{00000000-0006-0000-0300-00008D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35" authorId="0" shapeId="0" xr:uid="{00000000-0006-0000-0300-00008E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36" authorId="0" shapeId="0" xr:uid="{00000000-0006-0000-0300-00008F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37" authorId="0" shapeId="0" xr:uid="{00000000-0006-0000-0300-000090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38" authorId="0" shapeId="0" xr:uid="{00000000-0006-0000-0300-000091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39" authorId="0" shapeId="0" xr:uid="{00000000-0006-0000-0300-000092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40" authorId="0" shapeId="0" xr:uid="{00000000-0006-0000-0300-000093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41" authorId="0" shapeId="0" xr:uid="{00000000-0006-0000-0300-000094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42" authorId="0" shapeId="0" xr:uid="{00000000-0006-0000-0300-000095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43" authorId="0" shapeId="0" xr:uid="{00000000-0006-0000-0300-000096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44" authorId="0" shapeId="0" xr:uid="{00000000-0006-0000-0300-000097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45" authorId="0" shapeId="0" xr:uid="{00000000-0006-0000-0300-000098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M345" authorId="0" shapeId="0" xr:uid="{00000000-0006-0000-0300-0000B5000000}">
      <text>
        <r>
          <rPr>
            <sz val="11"/>
            <color rgb="FF000000"/>
            <rFont val="Calibri"/>
            <charset val="1"/>
          </rPr>
          <t xml:space="preserve">Auteur:
</t>
        </r>
        <r>
          <rPr>
            <sz val="9"/>
            <rFont val="Tahoma"/>
            <charset val="1"/>
          </rPr>
          <t xml:space="preserve">Est-ce qu'on le garde comme cours qui adresse les enjeux écologiques ?
</t>
        </r>
      </text>
    </comment>
    <comment ref="J346" authorId="0" shapeId="0" xr:uid="{00000000-0006-0000-0300-000099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47" authorId="0" shapeId="0" xr:uid="{00000000-0006-0000-0300-00009A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J348" authorId="0" shapeId="0" xr:uid="{00000000-0006-0000-0300-00009B000000}">
      <text>
        <r>
          <rPr>
            <sz val="11"/>
            <color rgb="FF000000"/>
            <rFont val="Calibri"/>
            <charset val="1"/>
          </rPr>
          <t xml:space="preserve">Auteur:
</t>
        </r>
        <r>
          <rPr>
            <sz val="9"/>
            <rFont val="Tahoma"/>
            <charset val="1"/>
          </rPr>
          <t xml:space="preserve">Pas indiqué mais je suppose, obtention d'un titre RNCP de niveau 7 après validation MBA2
</t>
        </r>
      </text>
    </comment>
    <comment ref="G350" authorId="0" shapeId="0" xr:uid="{00000000-0006-0000-0300-000050000000}">
      <text>
        <r>
          <rPr>
            <sz val="11"/>
            <color rgb="FF000000"/>
            <rFont val="Calibri"/>
            <charset val="1"/>
          </rPr>
          <t xml:space="preserve">Auteur:
</t>
        </r>
        <r>
          <rPr>
            <sz val="9"/>
            <rFont val="Tahoma"/>
            <charset val="1"/>
          </rPr>
          <t xml:space="preserve">- Étudiants ayant un niveau Bac + 2 ;
- professionnels du secteur de l’assurance ou de
la banque ;
- employés de la fonction publique ou cadres du
secteur privé ;
- chefs d’entreprise &amp; entrepreneurs.
</t>
        </r>
      </text>
    </comment>
    <comment ref="G351" authorId="0" shapeId="0" xr:uid="{00000000-0006-0000-0300-000051000000}">
      <text>
        <r>
          <rPr>
            <sz val="11"/>
            <color rgb="FF000000"/>
            <rFont val="Calibri"/>
            <charset val="1"/>
          </rPr>
          <t xml:space="preserve">Auteur:
</t>
        </r>
        <r>
          <rPr>
            <sz val="9"/>
            <rFont val="Tahoma"/>
            <charset val="1"/>
          </rPr>
          <t xml:space="preserve">The programme is open to people with an undergraduate degree and a minimum of 3 years’ professional experience.
</t>
        </r>
      </text>
    </comment>
    <comment ref="J351" authorId="0" shapeId="0" xr:uid="{00000000-0006-0000-0300-00009C000000}">
      <text>
        <r>
          <rPr>
            <sz val="11"/>
            <color rgb="FF000000"/>
            <rFont val="Calibri"/>
            <charset val="1"/>
          </rPr>
          <t xml:space="preserve">Auteur:
</t>
        </r>
        <r>
          <rPr>
            <sz val="9"/>
            <rFont val="Tahoma"/>
            <charset val="1"/>
          </rPr>
          <t xml:space="preserve">Pas précisé mais je suppose
</t>
        </r>
      </text>
    </comment>
    <comment ref="G352" authorId="0" shapeId="0" xr:uid="{00000000-0006-0000-0300-000052000000}">
      <text>
        <r>
          <rPr>
            <sz val="11"/>
            <color rgb="FF000000"/>
            <rFont val="Calibri"/>
            <charset val="1"/>
          </rPr>
          <t xml:space="preserve">Auteur:
</t>
        </r>
        <r>
          <rPr>
            <sz val="9"/>
            <rFont val="Tahoma"/>
            <charset val="1"/>
          </rPr>
          <t xml:space="preserve"> undergraduate degree (minimum Bac+2) and a minimum of 3 years’ professional experience in an operational or general management function.
</t>
        </r>
      </text>
    </comment>
    <comment ref="B358" authorId="0" shapeId="0" xr:uid="{00000000-0006-0000-0300-00001C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B359" authorId="0" shapeId="0" xr:uid="{00000000-0006-0000-0300-00001D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B360" authorId="0" shapeId="0" xr:uid="{00000000-0006-0000-0300-00001E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B361" authorId="0" shapeId="0" xr:uid="{00000000-0006-0000-0300-00001F000000}">
      <text>
        <r>
          <rPr>
            <sz val="11"/>
            <color rgb="FF000000"/>
            <rFont val="Calibri"/>
            <charset val="1"/>
          </rPr>
          <t xml:space="preserve">Auteur:
</t>
        </r>
        <r>
          <rPr>
            <sz val="9"/>
            <rFont val="Tahoma"/>
            <charset val="1"/>
          </rPr>
          <t xml:space="preserve">EN 3 ans quand c'est le programme grandes écoles, en 2 ans pour le Master in Management
</t>
        </r>
      </text>
    </comment>
    <comment ref="C408" authorId="0" shapeId="0" xr:uid="{00000000-0006-0000-0300-000028000000}">
      <text>
        <r>
          <rPr>
            <sz val="11"/>
            <color rgb="FF000000"/>
            <rFont val="Calibri"/>
            <charset val="1"/>
          </rPr>
          <t xml:space="preserve">Auteur:
</t>
        </r>
        <r>
          <rPr>
            <sz val="9"/>
            <rFont val="Tahoma"/>
            <charset val="1"/>
          </rPr>
          <t xml:space="preserve">Brochure indisponible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GW</author>
  </authors>
  <commentList>
    <comment ref="G1" authorId="0" shapeId="0" xr:uid="{00000000-0006-0000-0500-000002000000}">
      <text>
        <r>
          <rPr>
            <sz val="11"/>
            <color rgb="FF000000"/>
            <rFont val="Calibri"/>
            <charset val="1"/>
          </rPr>
          <t xml:space="preserve">Auteur:
</t>
        </r>
        <r>
          <rPr>
            <sz val="9"/>
            <rFont val="Tahoma"/>
            <charset val="1"/>
          </rPr>
          <t xml:space="preserve">Diplôme minimal pour entrer dans la formation
</t>
        </r>
      </text>
    </comment>
    <comment ref="K1" authorId="0" shapeId="0" xr:uid="{00000000-0006-0000-0500-000003000000}">
      <text>
        <r>
          <rPr>
            <sz val="11"/>
            <color rgb="FF000000"/>
            <rFont val="Calibri"/>
            <charset val="1"/>
          </rPr>
          <t xml:space="preserve">Auteur:
</t>
        </r>
        <r>
          <rPr>
            <sz val="9"/>
            <rFont val="Tahoma"/>
            <charset val="1"/>
          </rPr>
          <t xml:space="preserve">Oui, Non, Improbable, Non Indiqué
</t>
        </r>
      </text>
    </comment>
    <comment ref="R1" authorId="0" shapeId="0" xr:uid="{00000000-0006-0000-0500-000004000000}">
      <text>
        <r>
          <rPr>
            <sz val="11"/>
            <color rgb="FF000000"/>
            <rFont val="Calibri"/>
            <charset val="1"/>
          </rPr>
          <t xml:space="preserve">Auteur:
</t>
        </r>
        <r>
          <rPr>
            <sz val="9"/>
            <rFont val="Tahoma"/>
            <charset val="1"/>
          </rPr>
          <t xml:space="preserve">Oui, Non, Improbable, Non Indiqué
</t>
        </r>
      </text>
    </comment>
    <comment ref="S1" authorId="0" shapeId="0" xr:uid="{00000000-0006-0000-0500-000005000000}">
      <text>
        <r>
          <rPr>
            <sz val="11"/>
            <color rgb="FF000000"/>
            <rFont val="Calibri"/>
            <charset val="1"/>
          </rPr>
          <t xml:space="preserve">Auteur:
</t>
        </r>
        <r>
          <rPr>
            <sz val="9"/>
            <rFont val="Tahoma"/>
            <charset val="1"/>
          </rPr>
          <t xml:space="preserve">Initiale, continue, les deux, non indiqué
</t>
        </r>
      </text>
    </comment>
    <comment ref="A32" authorId="0" shapeId="0" xr:uid="{00000000-0006-0000-0500-000001000000}">
      <text>
        <r>
          <rPr>
            <sz val="11"/>
            <color rgb="FF000000"/>
            <rFont val="Calibri"/>
            <charset val="1"/>
          </rPr>
          <t xml:space="preserve">Auteur:
</t>
        </r>
        <r>
          <rPr>
            <sz val="9"/>
            <rFont val="Tahoma"/>
            <charset val="1"/>
          </rPr>
          <t xml:space="preserve">A statuer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GW</author>
  </authors>
  <commentList>
    <comment ref="G1" authorId="0" shapeId="0" xr:uid="{00000000-0006-0000-0700-000019000000}">
      <text>
        <r>
          <rPr>
            <sz val="11"/>
            <color rgb="FF000000"/>
            <rFont val="Calibri"/>
            <charset val="1"/>
          </rPr>
          <t xml:space="preserve">Auteur:
</t>
        </r>
        <r>
          <rPr>
            <sz val="9"/>
            <rFont val="Tahoma"/>
            <charset val="1"/>
          </rPr>
          <t xml:space="preserve">Diplôme minimal pour entrer dans la formation
</t>
        </r>
      </text>
    </comment>
    <comment ref="K1" authorId="0" shapeId="0" xr:uid="{00000000-0006-0000-0700-000021000000}">
      <text>
        <r>
          <rPr>
            <sz val="11"/>
            <color rgb="FF000000"/>
            <rFont val="Calibri"/>
            <charset val="1"/>
          </rPr>
          <t xml:space="preserve">Auteur:
</t>
        </r>
        <r>
          <rPr>
            <sz val="9"/>
            <rFont val="Tahoma"/>
            <charset val="1"/>
          </rPr>
          <t xml:space="preserve">Oui, Non, Improbable, Non Indiqué
</t>
        </r>
      </text>
    </comment>
    <comment ref="R1" authorId="0" shapeId="0" xr:uid="{00000000-0006-0000-0700-000038000000}">
      <text>
        <r>
          <rPr>
            <sz val="11"/>
            <color rgb="FF000000"/>
            <rFont val="Calibri"/>
            <charset val="1"/>
          </rPr>
          <t xml:space="preserve">Auteur:
</t>
        </r>
        <r>
          <rPr>
            <sz val="9"/>
            <rFont val="Tahoma"/>
            <charset val="1"/>
          </rPr>
          <t xml:space="preserve">Oui, Non, Improbable, Non Indiqué
</t>
        </r>
      </text>
    </comment>
    <comment ref="W1" authorId="0" shapeId="0" xr:uid="{00000000-0006-0000-0700-000057000000}">
      <text>
        <r>
          <rPr>
            <sz val="11"/>
            <color rgb="FF000000"/>
            <rFont val="Calibri"/>
            <charset val="1"/>
          </rPr>
          <t xml:space="preserve">Auteur:
</t>
        </r>
        <r>
          <rPr>
            <sz val="9"/>
            <rFont val="Tahoma"/>
            <charset val="1"/>
          </rPr>
          <t xml:space="preserve">Initiale, continue, les deux, non indiqué
</t>
        </r>
      </text>
    </comment>
    <comment ref="R9" authorId="0" shapeId="0" xr:uid="{00000000-0006-0000-0700-000039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0" authorId="0" shapeId="0" xr:uid="{00000000-0006-0000-0700-00003A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1" authorId="0" shapeId="0" xr:uid="{00000000-0006-0000-0700-00003B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2" authorId="0" shapeId="0" xr:uid="{00000000-0006-0000-0700-00003C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3" authorId="0" shapeId="0" xr:uid="{00000000-0006-0000-0700-00003D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4" authorId="0" shapeId="0" xr:uid="{00000000-0006-0000-0700-00003E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5" authorId="0" shapeId="0" xr:uid="{00000000-0006-0000-0700-00003F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6" authorId="0" shapeId="0" xr:uid="{00000000-0006-0000-0700-000040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7" authorId="0" shapeId="0" xr:uid="{00000000-0006-0000-0700-000041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8" authorId="0" shapeId="0" xr:uid="{00000000-0006-0000-0700-000042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19" authorId="0" shapeId="0" xr:uid="{00000000-0006-0000-0700-000043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20" authorId="0" shapeId="0" xr:uid="{00000000-0006-0000-0700-000044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21" authorId="0" shapeId="0" xr:uid="{00000000-0006-0000-0700-000045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22" authorId="0" shapeId="0" xr:uid="{00000000-0006-0000-0700-000046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23" authorId="0" shapeId="0" xr:uid="{00000000-0006-0000-0700-000047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24" authorId="0" shapeId="0" xr:uid="{00000000-0006-0000-0700-000048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R25" authorId="0" shapeId="0" xr:uid="{00000000-0006-0000-0700-000049000000}">
      <text>
        <r>
          <rPr>
            <sz val="11"/>
            <color rgb="FF000000"/>
            <rFont val="Calibri"/>
            <charset val="1"/>
          </rPr>
          <t xml:space="preserve">Auteur:
</t>
        </r>
        <r>
          <rPr>
            <sz val="9"/>
            <rFont val="Tahoma"/>
            <charset val="1"/>
          </rPr>
          <t xml:space="preserve">Difficile de statuer car il y a bcp de cours qui abordent ces enjeux mais aucun ne sont obligatoires. Donc pour un-e même étudiant-e on peut en avoir certains qui auront bcp étudié les enjeux écologiques et d'autres pas.
</t>
        </r>
      </text>
    </comment>
    <comment ref="M56" authorId="0" shapeId="0" xr:uid="{00000000-0006-0000-0700-000036000000}">
      <text>
        <r>
          <rPr>
            <sz val="11"/>
            <color rgb="FF000000"/>
            <rFont val="Calibri"/>
            <charset val="1"/>
          </rPr>
          <t xml:space="preserve">Auteur:
</t>
        </r>
        <r>
          <rPr>
            <sz val="9"/>
            <rFont val="Tahoma"/>
            <charset val="1"/>
          </rPr>
          <t xml:space="preserve">le cours mentionne les produits dérivés ESG
</t>
        </r>
      </text>
    </comment>
    <comment ref="K91" authorId="0" shapeId="0" xr:uid="{00000000-0006-0000-0700-000022000000}">
      <text>
        <r>
          <rPr>
            <sz val="11"/>
            <color rgb="FF000000"/>
            <rFont val="Calibri"/>
            <charset val="1"/>
          </rPr>
          <t xml:space="preserve">Auteur:
</t>
        </r>
        <r>
          <rPr>
            <sz val="9"/>
            <rFont val="Tahoma"/>
            <charset val="1"/>
          </rPr>
          <t xml:space="preserve">Pas d'info sur le site du master 1
</t>
        </r>
      </text>
    </comment>
    <comment ref="R118" authorId="0" shapeId="0" xr:uid="{00000000-0006-0000-0700-00004A000000}">
      <text>
        <r>
          <rPr>
            <sz val="11"/>
            <color rgb="FF000000"/>
            <rFont val="Calibri"/>
            <charset val="1"/>
          </rPr>
          <t xml:space="preserve">Auteur:
</t>
        </r>
        <r>
          <rPr>
            <sz val="9"/>
            <rFont val="Tahoma"/>
            <charset val="1"/>
          </rPr>
          <t xml:space="preserve">A statuer : ce M2 propose bcp de cours qui abordent les enjeux écologiques mais ils sont tous optionnels
</t>
        </r>
      </text>
    </comment>
    <comment ref="R119" authorId="0" shapeId="0" xr:uid="{00000000-0006-0000-0700-00004B000000}">
      <text>
        <r>
          <rPr>
            <sz val="11"/>
            <color rgb="FF000000"/>
            <rFont val="Calibri"/>
            <charset val="1"/>
          </rPr>
          <t xml:space="preserve">Auteur:
</t>
        </r>
        <r>
          <rPr>
            <sz val="9"/>
            <rFont val="Tahoma"/>
            <charset val="1"/>
          </rPr>
          <t xml:space="preserve">A statuer : ce M2 propose bcp de cours qui abordent les enjeux écologiques mais ils sont tous optionnels
</t>
        </r>
      </text>
    </comment>
    <comment ref="R120" authorId="0" shapeId="0" xr:uid="{00000000-0006-0000-0700-00004C000000}">
      <text>
        <r>
          <rPr>
            <sz val="11"/>
            <color rgb="FF000000"/>
            <rFont val="Calibri"/>
            <charset val="1"/>
          </rPr>
          <t xml:space="preserve">Auteur:
</t>
        </r>
        <r>
          <rPr>
            <sz val="9"/>
            <rFont val="Tahoma"/>
            <charset val="1"/>
          </rPr>
          <t xml:space="preserve">A statuer : ce M2 propose bcp de cours qui abordent les enjeux écologiques mais ils sont tous optionnels
</t>
        </r>
      </text>
    </comment>
    <comment ref="R121" authorId="0" shapeId="0" xr:uid="{00000000-0006-0000-0700-00004D000000}">
      <text>
        <r>
          <rPr>
            <sz val="11"/>
            <color rgb="FF000000"/>
            <rFont val="Calibri"/>
            <charset val="1"/>
          </rPr>
          <t xml:space="preserve">Auteur:
</t>
        </r>
        <r>
          <rPr>
            <sz val="9"/>
            <rFont val="Tahoma"/>
            <charset val="1"/>
          </rPr>
          <t xml:space="preserve">A statuer : ce M2 propose bcp de cours qui abordent les enjeux écologiques mais ils sont tous optionnels
</t>
        </r>
      </text>
    </comment>
    <comment ref="R122" authorId="0" shapeId="0" xr:uid="{00000000-0006-0000-0700-00004E000000}">
      <text>
        <r>
          <rPr>
            <sz val="11"/>
            <color rgb="FF000000"/>
            <rFont val="Calibri"/>
            <charset val="1"/>
          </rPr>
          <t xml:space="preserve">Auteur:
</t>
        </r>
        <r>
          <rPr>
            <sz val="9"/>
            <rFont val="Tahoma"/>
            <charset val="1"/>
          </rPr>
          <t xml:space="preserve">A statuer : ce M2 propose bcp de cours qui abordent les enjeux écologiques mais ils sont tous optionnels
</t>
        </r>
      </text>
    </comment>
    <comment ref="R123" authorId="0" shapeId="0" xr:uid="{00000000-0006-0000-0700-00004F000000}">
      <text>
        <r>
          <rPr>
            <sz val="11"/>
            <color rgb="FF000000"/>
            <rFont val="Calibri"/>
            <charset val="1"/>
          </rPr>
          <t xml:space="preserve">Auteur:
</t>
        </r>
        <r>
          <rPr>
            <sz val="9"/>
            <rFont val="Tahoma"/>
            <charset val="1"/>
          </rPr>
          <t xml:space="preserve">A statuer : ce M2 propose bcp de cours qui abordent les enjeux écologiques mais ils sont tous optionnels
</t>
        </r>
      </text>
    </comment>
    <comment ref="R124" authorId="0" shapeId="0" xr:uid="{00000000-0006-0000-0700-000050000000}">
      <text>
        <r>
          <rPr>
            <sz val="11"/>
            <color rgb="FF000000"/>
            <rFont val="Calibri"/>
            <charset val="1"/>
          </rPr>
          <t xml:space="preserve">Auteur:
</t>
        </r>
        <r>
          <rPr>
            <sz val="9"/>
            <rFont val="Tahoma"/>
            <charset val="1"/>
          </rPr>
          <t xml:space="preserve">A statuer : ce M2 propose bcp de cours qui abordent les enjeux écologiques mais ils sont tous optionnels
</t>
        </r>
      </text>
    </comment>
    <comment ref="R125" authorId="0" shapeId="0" xr:uid="{00000000-0006-0000-0700-000051000000}">
      <text>
        <r>
          <rPr>
            <sz val="11"/>
            <color rgb="FF000000"/>
            <rFont val="Calibri"/>
            <charset val="1"/>
          </rPr>
          <t xml:space="preserve">Auteur:
</t>
        </r>
        <r>
          <rPr>
            <sz val="9"/>
            <rFont val="Tahoma"/>
            <charset val="1"/>
          </rPr>
          <t xml:space="preserve">A statuer : ce M2 propose bcp de cours qui abordent les enjeux écologiques mais ils sont tous optionnels
</t>
        </r>
      </text>
    </comment>
    <comment ref="K248" authorId="0" shapeId="0" xr:uid="{00000000-0006-0000-0700-000023000000}">
      <text>
        <r>
          <rPr>
            <sz val="11"/>
            <color rgb="FF000000"/>
            <rFont val="Calibri"/>
            <charset val="1"/>
          </rPr>
          <t xml:space="preserve">Auteur:
</t>
        </r>
        <r>
          <rPr>
            <sz val="9"/>
            <rFont val="Tahoma"/>
            <charset val="1"/>
          </rPr>
          <t xml:space="preserve">Discutable
</t>
        </r>
      </text>
    </comment>
    <comment ref="K249" authorId="0" shapeId="0" xr:uid="{00000000-0006-0000-0700-000024000000}">
      <text>
        <r>
          <rPr>
            <sz val="11"/>
            <color rgb="FF000000"/>
            <rFont val="Calibri"/>
            <charset val="1"/>
          </rPr>
          <t xml:space="preserve">Auteur:
</t>
        </r>
        <r>
          <rPr>
            <sz val="9"/>
            <rFont val="Tahoma"/>
            <charset val="1"/>
          </rPr>
          <t xml:space="preserve">Discutable
</t>
        </r>
      </text>
    </comment>
    <comment ref="K310" authorId="0" shapeId="0" xr:uid="{00000000-0006-0000-0700-000025000000}">
      <text>
        <r>
          <rPr>
            <sz val="11"/>
            <color rgb="FF000000"/>
            <rFont val="Calibri"/>
            <charset val="1"/>
          </rPr>
          <t xml:space="preserve">Auteur:
</t>
        </r>
        <r>
          <rPr>
            <sz val="9"/>
            <rFont val="Tahoma"/>
            <charset val="1"/>
          </rPr>
          <t xml:space="preserve">Pas de détail, même pas l'intitulé des cours
</t>
        </r>
      </text>
    </comment>
    <comment ref="R320" authorId="0" shapeId="0" xr:uid="{00000000-0006-0000-0700-000052000000}">
      <text>
        <r>
          <rPr>
            <sz val="11"/>
            <color rgb="FF000000"/>
            <rFont val="Calibri"/>
            <charset val="1"/>
          </rPr>
          <t xml:space="preserve">Auteur:
</t>
        </r>
        <r>
          <rPr>
            <sz val="9"/>
            <rFont val="Tahoma"/>
            <charset val="1"/>
          </rPr>
          <t xml:space="preserve">Paraît improbabe, mais le titre laisse présager que la formation s'intéresse aux enjeux de soutenabilité
</t>
        </r>
      </text>
    </comment>
    <comment ref="R323" authorId="0" shapeId="0" xr:uid="{00000000-0006-0000-0700-000053000000}">
      <text>
        <r>
          <rPr>
            <sz val="11"/>
            <color rgb="FF000000"/>
            <rFont val="Calibri"/>
            <charset val="1"/>
          </rPr>
          <t xml:space="preserve">Auteur:
</t>
        </r>
        <r>
          <rPr>
            <sz val="9"/>
            <rFont val="Tahoma"/>
            <charset val="1"/>
          </rPr>
          <t xml:space="preserve">Paraît improbabe, mais le titre laisse présager que la formation s'intéresse aux enjeux de soutenabilité
</t>
        </r>
      </text>
    </comment>
    <comment ref="J378" authorId="0" shapeId="0" xr:uid="{00000000-0006-0000-0700-00001A000000}">
      <text>
        <r>
          <rPr>
            <sz val="11"/>
            <color rgb="FF000000"/>
            <rFont val="Calibri"/>
            <charset val="1"/>
          </rPr>
          <t xml:space="preserve">Auteur:
</t>
        </r>
        <r>
          <rPr>
            <sz val="9"/>
            <rFont val="Tahoma"/>
            <charset val="1"/>
          </rPr>
          <t xml:space="preserve">Niveau diplôme d'université, donc pas d'ECTS
</t>
        </r>
      </text>
    </comment>
    <comment ref="J379" authorId="0" shapeId="0" xr:uid="{00000000-0006-0000-0700-00001B000000}">
      <text>
        <r>
          <rPr>
            <sz val="11"/>
            <color rgb="FF000000"/>
            <rFont val="Calibri"/>
            <charset val="1"/>
          </rPr>
          <t xml:space="preserve">Auteur:
</t>
        </r>
        <r>
          <rPr>
            <sz val="9"/>
            <rFont val="Tahoma"/>
            <charset val="1"/>
          </rPr>
          <t xml:space="preserve">Niveau diplôme d'université, donc pas d'ECTS
</t>
        </r>
      </text>
    </comment>
    <comment ref="J380" authorId="0" shapeId="0" xr:uid="{00000000-0006-0000-0700-00001C000000}">
      <text>
        <r>
          <rPr>
            <sz val="11"/>
            <color rgb="FF000000"/>
            <rFont val="Calibri"/>
            <charset val="1"/>
          </rPr>
          <t xml:space="preserve">Auteur:
</t>
        </r>
        <r>
          <rPr>
            <sz val="9"/>
            <rFont val="Tahoma"/>
            <charset val="1"/>
          </rPr>
          <t xml:space="preserve">Niveau diplôme d'université, donc pas d'ECTS
</t>
        </r>
      </text>
    </comment>
    <comment ref="J382" authorId="0" shapeId="0" xr:uid="{00000000-0006-0000-0700-00001D000000}">
      <text>
        <r>
          <rPr>
            <sz val="11"/>
            <color rgb="FF000000"/>
            <rFont val="Calibri"/>
            <charset val="1"/>
          </rPr>
          <t xml:space="preserve">Auteur:
</t>
        </r>
        <r>
          <rPr>
            <sz val="9"/>
            <rFont val="Tahoma"/>
            <charset val="1"/>
          </rPr>
          <t xml:space="preserve">Niveau diplôme d'université, donc pas d'ECTS
</t>
        </r>
      </text>
    </comment>
    <comment ref="J383" authorId="0" shapeId="0" xr:uid="{00000000-0006-0000-0700-00001E000000}">
      <text>
        <r>
          <rPr>
            <sz val="11"/>
            <color rgb="FF000000"/>
            <rFont val="Calibri"/>
            <charset val="1"/>
          </rPr>
          <t xml:space="preserve">Auteur:
</t>
        </r>
        <r>
          <rPr>
            <sz val="9"/>
            <rFont val="Tahoma"/>
            <charset val="1"/>
          </rPr>
          <t xml:space="preserve">Niveau diplôme d'université, donc pas d'ECTS
</t>
        </r>
      </text>
    </comment>
    <comment ref="J386" authorId="0" shapeId="0" xr:uid="{00000000-0006-0000-0700-00001F000000}">
      <text>
        <r>
          <rPr>
            <sz val="11"/>
            <color rgb="FF000000"/>
            <rFont val="Calibri"/>
            <charset val="1"/>
          </rPr>
          <t xml:space="preserve">Auteur:
</t>
        </r>
        <r>
          <rPr>
            <sz val="9"/>
            <rFont val="Tahoma"/>
            <charset val="1"/>
          </rPr>
          <t xml:space="preserve">Niveau diplôme d'université, donc pas d'ECTS
</t>
        </r>
      </text>
    </comment>
    <comment ref="A411" authorId="0" shapeId="0" xr:uid="{00000000-0006-0000-0700-000001000000}">
      <text>
        <r>
          <rPr>
            <sz val="11"/>
            <color rgb="FF000000"/>
            <rFont val="Calibri"/>
            <charset val="1"/>
          </rPr>
          <t xml:space="preserve">Auteur:
</t>
        </r>
        <r>
          <rPr>
            <sz val="9"/>
            <rFont val="Tahoma"/>
            <charset val="1"/>
          </rPr>
          <t xml:space="preserve">En formation initiale et continue
</t>
        </r>
      </text>
    </comment>
    <comment ref="A412" authorId="0" shapeId="0" xr:uid="{00000000-0006-0000-0700-000002000000}">
      <text>
        <r>
          <rPr>
            <sz val="11"/>
            <color rgb="FF000000"/>
            <rFont val="Calibri"/>
            <charset val="1"/>
          </rPr>
          <t xml:space="preserve">Auteur:
</t>
        </r>
        <r>
          <rPr>
            <sz val="9"/>
            <rFont val="Tahoma"/>
            <charset val="1"/>
          </rPr>
          <t xml:space="preserve">En formation initiale et continue
</t>
        </r>
      </text>
    </comment>
    <comment ref="J418" authorId="0" shapeId="0" xr:uid="{00000000-0006-0000-0700-000020000000}">
      <text>
        <r>
          <rPr>
            <sz val="11"/>
            <color rgb="FF000000"/>
            <rFont val="Calibri"/>
            <charset val="1"/>
          </rPr>
          <t xml:space="preserve">Auteur:
</t>
        </r>
        <r>
          <rPr>
            <sz val="9"/>
            <rFont val="Tahoma"/>
            <charset val="1"/>
          </rPr>
          <t xml:space="preserve">Niveau diplôme d'université, donc pas d'ECTS
</t>
        </r>
      </text>
    </comment>
    <comment ref="A419" authorId="0" shapeId="0" xr:uid="{00000000-0006-0000-0700-000003000000}">
      <text>
        <r>
          <rPr>
            <sz val="11"/>
            <color rgb="FF000000"/>
            <rFont val="Calibri"/>
            <charset val="1"/>
          </rPr>
          <t xml:space="preserve">Auteur:
</t>
        </r>
        <r>
          <rPr>
            <sz val="9"/>
            <rFont val="Tahoma"/>
            <charset val="1"/>
          </rPr>
          <t xml:space="preserve">diplôme d'état délivré par l'université Paris 1 Panthéon Sorbonne, rattaché à l'Ecole d'Economie de la Sorbonne (ex-UFR 02).
Quelle ligne conserve-t-on ?
</t>
        </r>
      </text>
    </comment>
    <comment ref="A420" authorId="0" shapeId="0" xr:uid="{00000000-0006-0000-0700-000004000000}">
      <text>
        <r>
          <rPr>
            <sz val="11"/>
            <color rgb="FF000000"/>
            <rFont val="Calibri"/>
            <charset val="1"/>
          </rPr>
          <t xml:space="preserve">Auteur:
</t>
        </r>
        <r>
          <rPr>
            <sz val="9"/>
            <rFont val="Tahoma"/>
            <charset val="1"/>
          </rPr>
          <t xml:space="preserve">diplôme d'état délivré par l'université Paris 1 Panthéon Sorbonne, rattaché à l'Ecole d'Economie de la Sorbonne (ex-UFR 02).
Quelle ligne conserve-t-on ?
</t>
        </r>
      </text>
    </comment>
    <comment ref="A421" authorId="0" shapeId="0" xr:uid="{00000000-0006-0000-0700-000005000000}">
      <text>
        <r>
          <rPr>
            <sz val="11"/>
            <color rgb="FF000000"/>
            <rFont val="Calibri"/>
            <charset val="1"/>
          </rPr>
          <t xml:space="preserve">Auteur:
</t>
        </r>
        <r>
          <rPr>
            <sz val="9"/>
            <rFont val="Tahoma"/>
            <charset val="1"/>
          </rPr>
          <t xml:space="preserve">diplôme d'état délivré par l'université Paris 1 Panthéon Sorbonne, rattaché à l'Ecole d'Economie de la Sorbonne (ex-UFR 02).
Quelle ligne conserve-t-on ?
</t>
        </r>
      </text>
    </comment>
    <comment ref="A422" authorId="0" shapeId="0" xr:uid="{00000000-0006-0000-0700-000006000000}">
      <text>
        <r>
          <rPr>
            <sz val="11"/>
            <color rgb="FF000000"/>
            <rFont val="Calibri"/>
            <charset val="1"/>
          </rPr>
          <t xml:space="preserve">Auteur:
</t>
        </r>
        <r>
          <rPr>
            <sz val="9"/>
            <rFont val="Tahoma"/>
            <charset val="1"/>
          </rPr>
          <t xml:space="preserve">diplôme d'état délivré par l'université Paris 1 Panthéon Sorbonne, rattaché à l'Ecole d'Economie de la Sorbonne (ex-UFR 02).
Quelle ligne conserve-t-on ?
</t>
        </r>
      </text>
    </comment>
    <comment ref="A423" authorId="0" shapeId="0" xr:uid="{00000000-0006-0000-0700-000007000000}">
      <text>
        <r>
          <rPr>
            <sz val="11"/>
            <color rgb="FF000000"/>
            <rFont val="Calibri"/>
            <charset val="1"/>
          </rPr>
          <t xml:space="preserve">Auteur:
</t>
        </r>
        <r>
          <rPr>
            <sz val="9"/>
            <rFont val="Tahoma"/>
            <charset val="1"/>
          </rPr>
          <t xml:space="preserve">diplôme d'état délivré par l'université Paris 1 Panthéon Sorbonne, rattaché à l'Ecole d'Economie de la Sorbonne (ex-UFR 02).
Quelle ligne conserve-t-on ?
</t>
        </r>
      </text>
    </comment>
    <comment ref="D427" authorId="0" shapeId="0" xr:uid="{00000000-0006-0000-0700-00000C000000}">
      <text>
        <r>
          <rPr>
            <sz val="11"/>
            <color rgb="FF000000"/>
            <rFont val="Calibri"/>
            <charset val="1"/>
          </rPr>
          <t xml:space="preserve">Auteur:
</t>
        </r>
        <r>
          <rPr>
            <sz val="9"/>
            <rFont val="Tahoma"/>
            <charset val="1"/>
          </rPr>
          <t xml:space="preserve">Après un M1 Monnaie, Banque, Finance, Assurance
</t>
        </r>
      </text>
    </comment>
    <comment ref="R427" authorId="0" shapeId="0" xr:uid="{00000000-0006-0000-0700-000054000000}">
      <text>
        <r>
          <rPr>
            <sz val="11"/>
            <color rgb="FF000000"/>
            <rFont val="Calibri"/>
            <charset val="1"/>
          </rPr>
          <t xml:space="preserve">Auteur:
</t>
        </r>
        <r>
          <rPr>
            <sz val="9"/>
            <rFont val="Tahoma"/>
            <charset val="1"/>
          </rPr>
          <t xml:space="preserve">C'est l'ambition affichée du master d'intégrer les enjeux de la finance durable, de l'ISR et de la RSE dans sa formation. Par contre il n'y a pas d'information sur le contenu, donc on ne peut pas vraiment juger de l'intégration ou non des enjeux...
</t>
        </r>
      </text>
    </comment>
    <comment ref="D428" authorId="0" shapeId="0" xr:uid="{00000000-0006-0000-0700-00000D000000}">
      <text>
        <r>
          <rPr>
            <sz val="11"/>
            <color rgb="FF000000"/>
            <rFont val="Calibri"/>
            <charset val="1"/>
          </rPr>
          <t xml:space="preserve">Auteur:
</t>
        </r>
        <r>
          <rPr>
            <sz val="9"/>
            <rFont val="Tahoma"/>
            <charset val="1"/>
          </rPr>
          <t xml:space="preserve">Après un M1 Monnaie, Banque, Finance, Assurance
</t>
        </r>
      </text>
    </comment>
    <comment ref="R428" authorId="0" shapeId="0" xr:uid="{00000000-0006-0000-0700-000055000000}">
      <text>
        <r>
          <rPr>
            <sz val="11"/>
            <color rgb="FF000000"/>
            <rFont val="Calibri"/>
            <charset val="1"/>
          </rPr>
          <t xml:space="preserve">Auteur:
</t>
        </r>
        <r>
          <rPr>
            <sz val="9"/>
            <rFont val="Tahoma"/>
            <charset val="1"/>
          </rPr>
          <t xml:space="preserve">C'est l'ambition affichée du master d'intégrer les enjeux de la finance durable, de l'ISR et de la RSE dans sa formation. Par contre il n'y a pas d'information sur le contenu, donc on ne peut pas vraiment juger de l'intégration ou non des enjeux...
</t>
        </r>
      </text>
    </comment>
    <comment ref="D429" authorId="0" shapeId="0" xr:uid="{00000000-0006-0000-0700-00000E000000}">
      <text>
        <r>
          <rPr>
            <sz val="11"/>
            <color rgb="FF000000"/>
            <rFont val="Calibri"/>
            <charset val="1"/>
          </rPr>
          <t xml:space="preserve">Auteur:
</t>
        </r>
        <r>
          <rPr>
            <sz val="9"/>
            <rFont val="Tahoma"/>
            <charset val="1"/>
          </rPr>
          <t xml:space="preserve">Après un M1 Monnaie, Banque, Finance, Assurance
</t>
        </r>
      </text>
    </comment>
    <comment ref="R429" authorId="0" shapeId="0" xr:uid="{00000000-0006-0000-0700-000056000000}">
      <text>
        <r>
          <rPr>
            <sz val="11"/>
            <color rgb="FF000000"/>
            <rFont val="Calibri"/>
            <charset val="1"/>
          </rPr>
          <t xml:space="preserve">Auteur:
</t>
        </r>
        <r>
          <rPr>
            <sz val="9"/>
            <rFont val="Tahoma"/>
            <charset val="1"/>
          </rPr>
          <t xml:space="preserve">C'est l'ambition affichée du master d'intégrer les enjeux de la finance durable, de l'ISR et de la RSE dans sa formation. Par contre il n'y a pas d'information sur le contenu, donc on ne peut pas vraiment juger de l'intégration ou non des enjeux...
</t>
        </r>
      </text>
    </comment>
    <comment ref="D436" authorId="0" shapeId="0" xr:uid="{00000000-0006-0000-0700-00000F000000}">
      <text>
        <r>
          <rPr>
            <sz val="11"/>
            <color rgb="FF000000"/>
            <rFont val="Calibri"/>
            <charset val="1"/>
          </rPr>
          <t xml:space="preserve">Auteur:
</t>
        </r>
        <r>
          <rPr>
            <sz val="9"/>
            <rFont val="Tahoma"/>
            <charset val="1"/>
          </rPr>
          <t xml:space="preserve">Après un M1 Monnaie, Banque, Finance, Assurance
</t>
        </r>
      </text>
    </comment>
    <comment ref="D437" authorId="0" shapeId="0" xr:uid="{00000000-0006-0000-0700-000010000000}">
      <text>
        <r>
          <rPr>
            <sz val="11"/>
            <color rgb="FF000000"/>
            <rFont val="Calibri"/>
            <charset val="1"/>
          </rPr>
          <t xml:space="preserve">Auteur:
</t>
        </r>
        <r>
          <rPr>
            <sz val="9"/>
            <rFont val="Tahoma"/>
            <charset val="1"/>
          </rPr>
          <t xml:space="preserve">Après un M1 Monnaie, Banque, Finance, Assurance
</t>
        </r>
      </text>
    </comment>
    <comment ref="D438" authorId="0" shapeId="0" xr:uid="{00000000-0006-0000-0700-000011000000}">
      <text>
        <r>
          <rPr>
            <sz val="11"/>
            <color rgb="FF000000"/>
            <rFont val="Calibri"/>
            <charset val="1"/>
          </rPr>
          <t xml:space="preserve">Auteur:
</t>
        </r>
        <r>
          <rPr>
            <sz val="9"/>
            <rFont val="Tahoma"/>
            <charset val="1"/>
          </rPr>
          <t xml:space="preserve">Après un M1 Monnaie, Banque, Finance, Assurance
</t>
        </r>
      </text>
    </comment>
    <comment ref="D439" authorId="0" shapeId="0" xr:uid="{00000000-0006-0000-0700-000012000000}">
      <text>
        <r>
          <rPr>
            <sz val="11"/>
            <color rgb="FF000000"/>
            <rFont val="Calibri"/>
            <charset val="1"/>
          </rPr>
          <t xml:space="preserve">Auteur:
</t>
        </r>
        <r>
          <rPr>
            <sz val="9"/>
            <rFont val="Tahoma"/>
            <charset val="1"/>
          </rPr>
          <t xml:space="preserve">Après un M1 Monnaie, Banque, Finance, Assurance
</t>
        </r>
      </text>
    </comment>
    <comment ref="D440" authorId="0" shapeId="0" xr:uid="{00000000-0006-0000-0700-000013000000}">
      <text>
        <r>
          <rPr>
            <sz val="11"/>
            <color rgb="FF000000"/>
            <rFont val="Calibri"/>
            <charset val="1"/>
          </rPr>
          <t xml:space="preserve">Auteur:
</t>
        </r>
        <r>
          <rPr>
            <sz val="9"/>
            <rFont val="Tahoma"/>
            <charset val="1"/>
          </rPr>
          <t xml:space="preserve">Après un M1 Monnaie, Banque, Finance, Assurance
</t>
        </r>
      </text>
    </comment>
    <comment ref="D441" authorId="0" shapeId="0" xr:uid="{00000000-0006-0000-0700-000014000000}">
      <text>
        <r>
          <rPr>
            <sz val="11"/>
            <color rgb="FF000000"/>
            <rFont val="Calibri"/>
            <charset val="1"/>
          </rPr>
          <t xml:space="preserve">Auteur:
</t>
        </r>
        <r>
          <rPr>
            <sz val="9"/>
            <rFont val="Tahoma"/>
            <charset val="1"/>
          </rPr>
          <t xml:space="preserve">Après un M1 Monnaie, Banque, Finance, Assurance
</t>
        </r>
      </text>
    </comment>
    <comment ref="D442" authorId="0" shapeId="0" xr:uid="{00000000-0006-0000-0700-000015000000}">
      <text>
        <r>
          <rPr>
            <sz val="11"/>
            <color rgb="FF000000"/>
            <rFont val="Calibri"/>
            <charset val="1"/>
          </rPr>
          <t xml:space="preserve">Auteur:
</t>
        </r>
        <r>
          <rPr>
            <sz val="9"/>
            <rFont val="Tahoma"/>
            <charset val="1"/>
          </rPr>
          <t xml:space="preserve">Après un M1 Monnaie, Banque, Finance, Assurance
</t>
        </r>
      </text>
    </comment>
    <comment ref="D443" authorId="0" shapeId="0" xr:uid="{00000000-0006-0000-0700-000016000000}">
      <text>
        <r>
          <rPr>
            <sz val="11"/>
            <color rgb="FF000000"/>
            <rFont val="Calibri"/>
            <charset val="1"/>
          </rPr>
          <t xml:space="preserve">Auteur:
</t>
        </r>
        <r>
          <rPr>
            <sz val="9"/>
            <rFont val="Tahoma"/>
            <charset val="1"/>
          </rPr>
          <t xml:space="preserve">Après un M1 Monnaie, Banque, Finance, Assurance
</t>
        </r>
      </text>
    </comment>
    <comment ref="D444" authorId="0" shapeId="0" xr:uid="{00000000-0006-0000-0700-000017000000}">
      <text>
        <r>
          <rPr>
            <sz val="11"/>
            <color rgb="FF000000"/>
            <rFont val="Calibri"/>
            <charset val="1"/>
          </rPr>
          <t xml:space="preserve">Auteur:
</t>
        </r>
        <r>
          <rPr>
            <sz val="9"/>
            <rFont val="Tahoma"/>
            <charset val="1"/>
          </rPr>
          <t xml:space="preserve">Après un M1 Monnaie, Banque, Finance, Assurance
</t>
        </r>
      </text>
    </comment>
    <comment ref="K455" authorId="0" shapeId="0" xr:uid="{00000000-0006-0000-0700-000026000000}">
      <text>
        <r>
          <rPr>
            <sz val="11"/>
            <color rgb="FF000000"/>
            <rFont val="Calibri"/>
            <charset val="1"/>
          </rPr>
          <t xml:space="preserve">Auteur:
</t>
        </r>
        <r>
          <rPr>
            <sz val="9"/>
            <rFont val="Tahoma"/>
            <charset val="1"/>
          </rPr>
          <t xml:space="preserve">Aucune information sur son contenu
</t>
        </r>
      </text>
    </comment>
    <comment ref="K456" authorId="0" shapeId="0" xr:uid="{00000000-0006-0000-0700-000027000000}">
      <text>
        <r>
          <rPr>
            <sz val="11"/>
            <color rgb="FF000000"/>
            <rFont val="Calibri"/>
            <charset val="1"/>
          </rPr>
          <t xml:space="preserve">Auteur:
</t>
        </r>
        <r>
          <rPr>
            <sz val="9"/>
            <rFont val="Tahoma"/>
            <charset val="1"/>
          </rPr>
          <t xml:space="preserve">Aucune information sur son contenu
</t>
        </r>
      </text>
    </comment>
    <comment ref="K457" authorId="0" shapeId="0" xr:uid="{00000000-0006-0000-0700-000028000000}">
      <text>
        <r>
          <rPr>
            <sz val="11"/>
            <color rgb="FF000000"/>
            <rFont val="Calibri"/>
            <charset val="1"/>
          </rPr>
          <t xml:space="preserve">Auteur:
</t>
        </r>
        <r>
          <rPr>
            <sz val="9"/>
            <rFont val="Tahoma"/>
            <charset val="1"/>
          </rPr>
          <t xml:space="preserve">Aucune information sur son contenu
</t>
        </r>
      </text>
    </comment>
    <comment ref="K458" authorId="0" shapeId="0" xr:uid="{00000000-0006-0000-0700-000029000000}">
      <text>
        <r>
          <rPr>
            <sz val="11"/>
            <color rgb="FF000000"/>
            <rFont val="Calibri"/>
            <charset val="1"/>
          </rPr>
          <t xml:space="preserve">Auteur:
</t>
        </r>
        <r>
          <rPr>
            <sz val="9"/>
            <rFont val="Tahoma"/>
            <charset val="1"/>
          </rPr>
          <t xml:space="preserve">Aucune information sur son contenu
</t>
        </r>
      </text>
    </comment>
    <comment ref="M459" authorId="0" shapeId="0" xr:uid="{00000000-0006-0000-0700-000037000000}">
      <text>
        <r>
          <rPr>
            <sz val="11"/>
            <color rgb="FF000000"/>
            <rFont val="Calibri"/>
            <charset val="1"/>
          </rPr>
          <t xml:space="preserve">Auteur:
</t>
        </r>
        <r>
          <rPr>
            <sz val="9"/>
            <rFont val="Tahoma"/>
            <charset val="1"/>
          </rPr>
          <t xml:space="preserve">à arbitrer
</t>
        </r>
      </text>
    </comment>
    <comment ref="D495" authorId="0" shapeId="0" xr:uid="{00000000-0006-0000-0700-000018000000}">
      <text>
        <r>
          <rPr>
            <sz val="11"/>
            <color rgb="FF000000"/>
            <rFont val="Calibri"/>
            <charset val="1"/>
          </rPr>
          <t xml:space="preserve">Auteur:
</t>
        </r>
        <r>
          <rPr>
            <sz val="9"/>
            <rFont val="Tahoma"/>
            <charset val="1"/>
          </rPr>
          <t xml:space="preserve">M1 en économétrie, statistiques. Donc pas fondamentalement finance
</t>
        </r>
      </text>
    </comment>
    <comment ref="K496" authorId="0" shapeId="0" xr:uid="{00000000-0006-0000-0700-00002A000000}">
      <text>
        <r>
          <rPr>
            <sz val="11"/>
            <color rgb="FF000000"/>
            <rFont val="Calibri"/>
            <charset val="1"/>
          </rPr>
          <t xml:space="preserve">Auteur:
</t>
        </r>
        <r>
          <rPr>
            <sz val="9"/>
            <rFont val="Tahoma"/>
            <charset val="1"/>
          </rPr>
          <t xml:space="preserve">C'est possible que les enjeux écologiques soient abordés dans un des cours mais leur titre ne le laisse pas deviner et il n'y a pas d'accès au contenu des cours
</t>
        </r>
      </text>
    </comment>
    <comment ref="K497" authorId="0" shapeId="0" xr:uid="{00000000-0006-0000-0700-00002B000000}">
      <text>
        <r>
          <rPr>
            <sz val="11"/>
            <color rgb="FF000000"/>
            <rFont val="Calibri"/>
            <charset val="1"/>
          </rPr>
          <t xml:space="preserve">Auteur:
</t>
        </r>
        <r>
          <rPr>
            <sz val="9"/>
            <rFont val="Tahoma"/>
            <charset val="1"/>
          </rPr>
          <t xml:space="preserve">C'est possible que les enjeux écologiques soient abordés dans un des cours mais leur titre ne le laisse pas deviner et il n'y a pas d'accès au contenu des cours
</t>
        </r>
      </text>
    </comment>
    <comment ref="K498" authorId="0" shapeId="0" xr:uid="{00000000-0006-0000-0700-00002C000000}">
      <text>
        <r>
          <rPr>
            <sz val="11"/>
            <color rgb="FF000000"/>
            <rFont val="Calibri"/>
            <charset val="1"/>
          </rPr>
          <t xml:space="preserve">Auteur:
</t>
        </r>
        <r>
          <rPr>
            <sz val="9"/>
            <rFont val="Tahoma"/>
            <charset val="1"/>
          </rPr>
          <t xml:space="preserve">C'est possible que les enjeux écologiques soient abordés dans un des cours mais leur titre ne le laisse pas deviner et il n'y a pas d'accès au contenu des cours
</t>
        </r>
      </text>
    </comment>
    <comment ref="K501" authorId="0" shapeId="0" xr:uid="{00000000-0006-0000-0700-00002D000000}">
      <text>
        <r>
          <rPr>
            <sz val="11"/>
            <color rgb="FF000000"/>
            <rFont val="Calibri"/>
            <charset val="1"/>
          </rPr>
          <t xml:space="preserve">Auteur:
</t>
        </r>
        <r>
          <rPr>
            <sz val="9"/>
            <rFont val="Tahoma"/>
            <charset val="1"/>
          </rPr>
          <t xml:space="preserve">Aucun intitulé de cours n'est disponible
Mais si on se base sur les cours de licence en gestion et gestion finance (cf supra) c'est improbable que les cours abordent les enjeux écologiques
</t>
        </r>
      </text>
    </comment>
    <comment ref="K502" authorId="0" shapeId="0" xr:uid="{00000000-0006-0000-0700-00002E000000}">
      <text>
        <r>
          <rPr>
            <sz val="11"/>
            <color rgb="FF000000"/>
            <rFont val="Calibri"/>
            <charset val="1"/>
          </rPr>
          <t xml:space="preserve">Auteur:
</t>
        </r>
        <r>
          <rPr>
            <sz val="9"/>
            <rFont val="Tahoma"/>
            <charset val="1"/>
          </rPr>
          <t xml:space="preserve">Aucun intitulé de cours n'est disponible
Mais si on se base sur les cours de licence en gestion et gestion finance (cf supra) c'est improbable que les cours abordent les enjeux écologiques
</t>
        </r>
      </text>
    </comment>
    <comment ref="K661" authorId="0" shapeId="0" xr:uid="{00000000-0006-0000-0700-00002F000000}">
      <text>
        <r>
          <rPr>
            <sz val="11"/>
            <color rgb="FF000000"/>
            <rFont val="Calibri"/>
            <charset val="1"/>
          </rPr>
          <t xml:space="preserve">Auteur:
</t>
        </r>
        <r>
          <rPr>
            <sz val="9"/>
            <rFont val="Tahoma"/>
            <charset val="1"/>
          </rPr>
          <t xml:space="preserve">Il semble qu'il n'y ait qu'une année disponible sur le site, mais n'est pas indiqué laquelle
</t>
        </r>
      </text>
    </comment>
    <comment ref="K689" authorId="0" shapeId="0" xr:uid="{00000000-0006-0000-0700-000030000000}">
      <text>
        <r>
          <rPr>
            <sz val="11"/>
            <color rgb="FF000000"/>
            <rFont val="Calibri"/>
            <charset val="1"/>
          </rPr>
          <t xml:space="preserve">Auteur:
</t>
        </r>
        <r>
          <rPr>
            <sz val="9"/>
            <rFont val="Tahoma"/>
            <charset val="1"/>
          </rPr>
          <t xml:space="preserve">Brochure en cours de mise à jour
</t>
        </r>
      </text>
    </comment>
    <comment ref="K690" authorId="0" shapeId="0" xr:uid="{00000000-0006-0000-0700-000031000000}">
      <text>
        <r>
          <rPr>
            <sz val="11"/>
            <color rgb="FF000000"/>
            <rFont val="Calibri"/>
            <charset val="1"/>
          </rPr>
          <t xml:space="preserve">Auteur:
</t>
        </r>
        <r>
          <rPr>
            <sz val="9"/>
            <rFont val="Tahoma"/>
            <charset val="1"/>
          </rPr>
          <t xml:space="preserve">Brochure en cours de mise à jour
</t>
        </r>
      </text>
    </comment>
    <comment ref="K703" authorId="0" shapeId="0" xr:uid="{00000000-0006-0000-0700-000032000000}">
      <text>
        <r>
          <rPr>
            <sz val="11"/>
            <color rgb="FF000000"/>
            <rFont val="Calibri"/>
            <charset val="1"/>
          </rPr>
          <t xml:space="preserve">Auteur:
</t>
        </r>
        <r>
          <rPr>
            <sz val="9"/>
            <rFont val="Tahoma"/>
            <charset val="1"/>
          </rPr>
          <t xml:space="preserve">Brochure en cours de mise à jour
</t>
        </r>
      </text>
    </comment>
    <comment ref="K716" authorId="0" shapeId="0" xr:uid="{00000000-0006-0000-0700-000033000000}">
      <text>
        <r>
          <rPr>
            <sz val="11"/>
            <color rgb="FF000000"/>
            <rFont val="Calibri"/>
            <charset val="1"/>
          </rPr>
          <t xml:space="preserve">Auteur:
</t>
        </r>
        <r>
          <rPr>
            <sz val="9"/>
            <rFont val="Tahoma"/>
            <charset val="1"/>
          </rPr>
          <t xml:space="preserve">Brochure en cours de mise à jour
</t>
        </r>
      </text>
    </comment>
    <comment ref="K717" authorId="0" shapeId="0" xr:uid="{00000000-0006-0000-0700-000034000000}">
      <text>
        <r>
          <rPr>
            <sz val="11"/>
            <color rgb="FF000000"/>
            <rFont val="Calibri"/>
            <charset val="1"/>
          </rPr>
          <t xml:space="preserve">Auteur:
</t>
        </r>
        <r>
          <rPr>
            <sz val="9"/>
            <rFont val="Tahoma"/>
            <charset val="1"/>
          </rPr>
          <t xml:space="preserve">Brochure en cours de mise à jour
</t>
        </r>
      </text>
    </comment>
    <comment ref="K718" authorId="0" shapeId="0" xr:uid="{00000000-0006-0000-0700-000035000000}">
      <text>
        <r>
          <rPr>
            <sz val="11"/>
            <color rgb="FF000000"/>
            <rFont val="Calibri"/>
            <charset val="1"/>
          </rPr>
          <t xml:space="preserve">Auteur:
</t>
        </r>
        <r>
          <rPr>
            <sz val="9"/>
            <rFont val="Tahoma"/>
            <charset val="1"/>
          </rPr>
          <t xml:space="preserve">Brochure en cours de mise à jour
</t>
        </r>
      </text>
    </comment>
    <comment ref="C1017" authorId="0" shapeId="0" xr:uid="{00000000-0006-0000-0700-000008000000}">
      <text>
        <r>
          <rPr>
            <sz val="11"/>
            <color rgb="FF000000"/>
            <rFont val="Calibri"/>
            <charset val="1"/>
          </rPr>
          <t xml:space="preserve">Auteur:
</t>
        </r>
        <r>
          <rPr>
            <sz val="9"/>
            <rFont val="Tahoma"/>
            <charset val="1"/>
          </rPr>
          <t xml:space="preserve">Après un M1 Monnaie, Banque, Finance, Assurance
</t>
        </r>
      </text>
    </comment>
    <comment ref="C1021" authorId="0" shapeId="0" xr:uid="{00000000-0006-0000-0700-000009000000}">
      <text>
        <r>
          <rPr>
            <sz val="11"/>
            <color rgb="FF000000"/>
            <rFont val="Calibri"/>
            <charset val="1"/>
          </rPr>
          <t xml:space="preserve">Auteur:
</t>
        </r>
        <r>
          <rPr>
            <sz val="9"/>
            <rFont val="Tahoma"/>
            <charset val="1"/>
          </rPr>
          <t xml:space="preserve">Après un M1 Monnaie, Banque, Finance, Assurance
</t>
        </r>
      </text>
    </comment>
    <comment ref="C1022" authorId="0" shapeId="0" xr:uid="{00000000-0006-0000-0700-00000A000000}">
      <text>
        <r>
          <rPr>
            <sz val="11"/>
            <color rgb="FF000000"/>
            <rFont val="Calibri"/>
            <charset val="1"/>
          </rPr>
          <t xml:space="preserve">Auteur:
</t>
        </r>
        <r>
          <rPr>
            <sz val="9"/>
            <rFont val="Tahoma"/>
            <charset val="1"/>
          </rPr>
          <t xml:space="preserve">Après un M1 Monnaie, Banque, Finance, Assurance
</t>
        </r>
      </text>
    </comment>
    <comment ref="C1059" authorId="0" shapeId="0" xr:uid="{00000000-0006-0000-0700-00000B000000}">
      <text>
        <r>
          <rPr>
            <sz val="11"/>
            <color rgb="FF000000"/>
            <rFont val="Calibri"/>
            <charset val="1"/>
          </rPr>
          <t xml:space="preserve">Auteur:
</t>
        </r>
        <r>
          <rPr>
            <sz val="9"/>
            <rFont val="Tahoma"/>
            <charset val="1"/>
          </rPr>
          <t xml:space="preserve">M1 en économétrie, statistiques. Donc pas fondamentalement finance
</t>
        </r>
      </text>
    </comment>
  </commentList>
</comments>
</file>

<file path=xl/sharedStrings.xml><?xml version="1.0" encoding="utf-8"?>
<sst xmlns="http://schemas.openxmlformats.org/spreadsheetml/2006/main" count="41748" uniqueCount="5384">
  <si>
    <t>Disclaimer</t>
  </si>
  <si>
    <t>Cette étude ne vise pas à remettre en cause ou blâmer quelque établissement que ce soit. Elle propose simplement un état des lieux, partiel, du degré auquel les enjeux écologiques sont abordés dans les formations en finance qui font actuellement référence en France. Ceci n’a à ce jour jamais été réalisé aussi précisément.
Nous sommes conscients que cette analyse présente certaines lacunes et n’est pas exhaustive. 
La méthode utilisée pour réaliser le recensement des formations n’est pas sans faille: 
- Ce recensement a été réalisé sur la base des informations disponibles en ligne. 
- Les établissements n’ont pas toujours répondu, ou été en mesure de répondre, à nos sollicitations pour vérifier l’exactitude des données recensées.
- Les évaluations pour les écoles d'ingénieurs, de management et les universités ont été réalisées en interne au Shift, tandis que les évaluations des organismes de formation ont été réalisés par une équipe de bénévole, l'analyse est donc sujette à des biais d'interprétation
► Ce travail quantitatif a vocation à fournir des ordres de grandeur nécessaires à cet état des lieux inédit, et définir des objectifs plus ambitieux.</t>
  </si>
  <si>
    <r>
      <rPr>
        <b/>
        <sz val="10"/>
        <color rgb="FF000000"/>
        <rFont val="Arial"/>
        <charset val="1"/>
      </rPr>
      <t xml:space="preserve">NB : </t>
    </r>
    <r>
      <rPr>
        <sz val="10"/>
        <color rgb="FF000000"/>
        <rFont val="Arial"/>
        <charset val="1"/>
      </rPr>
      <t>le reste de la méthodologie de cette étude quantitative est décrite dans la note méthodologique en Annexe du rapport "ClimatSup Finance - Former pour une finance au service de la transition" publié par The Shift Project le 15 décembre 2022.</t>
    </r>
  </si>
  <si>
    <t>Liste des onglets</t>
  </si>
  <si>
    <t>Onglet</t>
  </si>
  <si>
    <t>Description</t>
  </si>
  <si>
    <t>Ingé</t>
  </si>
  <si>
    <t>Feuille de calcul regroupant les données brutes des recensements pour les écoles d'ingénieur</t>
  </si>
  <si>
    <t>TCD_Ingé</t>
  </si>
  <si>
    <t>Tableaux croisés dynamiques spécifiques aux écoles d'ingénieur</t>
  </si>
  <si>
    <t>Management</t>
  </si>
  <si>
    <t>Feuille de calcul regroupant les données brutes des recensements pour les écoles de management</t>
  </si>
  <si>
    <t>TCD_Mgmt</t>
  </si>
  <si>
    <t>Tableaux croisés dynamiques spécifiques aux écoles de management</t>
  </si>
  <si>
    <t>Organisme</t>
  </si>
  <si>
    <t>Feuille de calcul regroupant les données brutes des recensements pour les organismes de formation</t>
  </si>
  <si>
    <t>TCD_Orga</t>
  </si>
  <si>
    <t>Tableaux croisés dynamiques spécifiques aux organismes de formation</t>
  </si>
  <si>
    <t>Univ</t>
  </si>
  <si>
    <t>Feuille de calcul regroupant les données brutes des recensements pour les universités</t>
  </si>
  <si>
    <t>TCD_Univ</t>
  </si>
  <si>
    <t>Tableaux croisés dynamiques spécifiques aux universités</t>
  </si>
  <si>
    <t>Tableau présentation'</t>
  </si>
  <si>
    <t>Tableau de présentation des résultats généraux</t>
  </si>
  <si>
    <t>Présentation %</t>
  </si>
  <si>
    <t>Tableau de présentation des résultats généraux en pourcentage</t>
  </si>
  <si>
    <t>Tableaux synthèse</t>
  </si>
  <si>
    <t>Tableaux reprenant les résultats par type d'établissement uniquement</t>
  </si>
  <si>
    <t>Graphs_Form</t>
  </si>
  <si>
    <t>Quelques graphiques concernant les formations</t>
  </si>
  <si>
    <t>Graphs_Cours</t>
  </si>
  <si>
    <t>Quelques graphiques concernant les cours</t>
  </si>
  <si>
    <t>Quelques règles de compréhension</t>
  </si>
  <si>
    <t>À des fins de concision, les termes "enjeux écologiques" pourra être trouvé sous la forme EE</t>
  </si>
  <si>
    <t>NB : Un cours peut aborder les enjeux écologiques, mais il ne saurait suffire à lui seul à "intégrer" les enjeux écologiques, puisque par définition, une formation aborde les enjeux écologiques lorsqu'il y a plusieurs cours obligatoires abordant ces enjeux, que ces enjeux sont traités de façon structurelle et non pas à la marge.</t>
  </si>
  <si>
    <t>Définitions</t>
  </si>
  <si>
    <r>
      <rPr>
        <sz val="11"/>
        <color rgb="FF00005A"/>
        <rFont val="Arial"/>
        <charset val="1"/>
      </rPr>
      <t xml:space="preserve">« </t>
    </r>
    <r>
      <rPr>
        <u/>
        <sz val="11"/>
        <color rgb="FF00005A"/>
        <rFont val="Arial"/>
        <charset val="1"/>
      </rPr>
      <t>Aborder</t>
    </r>
    <r>
      <rPr>
        <sz val="11"/>
        <color rgb="FF00005A"/>
        <rFont val="Arial"/>
        <charset val="1"/>
      </rPr>
      <t xml:space="preserve"> » : nous avons retenu une définition très inclusive du verbe « aborder ». Sont considérées comme « abordant » les enjeux écologiques toutes les formations pour lesquelles nous avons pu constater qu'un cours au moins évoquait, à un moment ou à un autre, ces enjeux, que ce soit à la marge ou de façon approfondie. Ainsi le fait qu'une formation « aborde » ces enjeux ne préjuge ni du degré d’approfondissement du sujet, ni de la qualité du contenu. </t>
    </r>
  </si>
  <si>
    <r>
      <rPr>
        <sz val="11"/>
        <color rgb="FF00005A"/>
        <rFont val="Arial"/>
        <charset val="1"/>
      </rPr>
      <t xml:space="preserve">« </t>
    </r>
    <r>
      <rPr>
        <u/>
        <sz val="11"/>
        <color rgb="FF00005A"/>
        <rFont val="Arial"/>
        <charset val="1"/>
      </rPr>
      <t>Enjeux écologiques</t>
    </r>
    <r>
      <rPr>
        <sz val="11"/>
        <color rgb="FF00005A"/>
        <rFont val="Arial"/>
        <charset val="1"/>
      </rPr>
      <t xml:space="preserve"> » : de la même manière, nous avons retenu une acception large de la notion d’ « enjeux écologique ». Une formation abordant ces sujets peut donc évoquer : l’environnement, l’ESG, le développement durable, la RSE, l’ISR ou encore le climat, la biodiversité, l’épuisement des ressources. </t>
    </r>
  </si>
  <si>
    <r>
      <rPr>
        <sz val="11"/>
        <color rgb="FF00005A"/>
        <rFont val="Arial"/>
        <charset val="1"/>
      </rPr>
      <t xml:space="preserve">« </t>
    </r>
    <r>
      <rPr>
        <u/>
        <sz val="11"/>
        <color rgb="FF00005A"/>
        <rFont val="Arial"/>
        <charset val="1"/>
      </rPr>
      <t>Intégrer</t>
    </r>
    <r>
      <rPr>
        <sz val="11"/>
        <color rgb="FF00005A"/>
        <rFont val="Arial"/>
        <charset val="1"/>
      </rPr>
      <t xml:space="preserve"> » : si la formation est reconnue comme abordant les enjeux écologiques, nous raffinons l’évaluation afin d’identifier si elle intègre ces enjeux. La différence entre les termes aborder et intégrer est celle d’une gradation d’intensité croissante. L’intégration des enjeux écologiques à la formation suggère que ces sujets soient considérés de façon plus structurelle, et non plus à la marge. Concrètement, cela signifie qu’il y a plusieurs cours dans lesquels les enjeux écologiques sont détaillés et appliqués à la matière financière. De plus, ces cours doivent être intégrés dans le cursus, et non pas seulement optionnels. </t>
    </r>
  </si>
  <si>
    <t>Derrière la question de savoir si les formations intègrent les enjeux écologiques, il y a l’idée qu’il n’est pas suffisant d’avoir un cours de très bonne qualité sur les limites planétaires (par exemple) pour n’avoir ensuite que des cours de finance business as usual, sans intégrer une réflexion systématique sur la systémique de l’urgence écologique.</t>
  </si>
  <si>
    <t>Règles de recensement des formations</t>
  </si>
  <si>
    <t>Les règles concernant le recensement des formations en finance qui font référence en France se trouvent dans la note méthodologique en Annexe 
du rapport "ClimatSup Finance - Former pour une finance au service de la transition" publié par The Shift Project le 15 décembre 2022.</t>
  </si>
  <si>
    <t>Consignes d'évaluation des formations</t>
  </si>
  <si>
    <t>Les colonnes A à F sont remplies à l'issue du recensement des formations en finance qui font référence en France. On retrouve le type d'institution (école d'ingénieur, école de management, organisme de formation, université), le nom de l'institution, le type de formation (licence, master, PGE, MBA, etc.), le nom de la formation, le lien vers le site web sur lequel se base la recherche. La colonne "nom formation + institution" concatène les informations comprises dans les colonnes D, B et C : nom de la formation, nom de l'institution et type de formation.</t>
  </si>
  <si>
    <t>Les colonnes G et H renseignent respectivement le niveau de diplôme minimal à l'entrée et le niveau de diplôme en sortie. A noter que cette information n'est pas aussi facilement accessible pour les formations continues.</t>
  </si>
  <si>
    <t>Les colonnes I et J précisent la durée totale de la formation, et le nombre d'ECTS acquis à l'issue de la formation</t>
  </si>
  <si>
    <t>La colonne K "aborde les enjeux écologiques" est un menu déroulant, duquel on peut choisir : Oui, Non, Improbable, Non indiqué.
Pour remplir cette case, il convient de regarder les informations disponibles en ligne pour la formation. Comme indiqué précédemment, les "enjeux écologiques" ont été entendus au sens large.</t>
  </si>
  <si>
    <r>
      <rPr>
        <sz val="11"/>
        <color rgb="FF00005A"/>
        <rFont val="Arial"/>
        <charset val="1"/>
      </rPr>
      <t>Si aucun cours de la formation n'aborde les enjeux écologiques, la colonne L indiquer 0 et les colonnes de M à Q N/A pour non applicable.
La colonne R "intègre", indiquera naturellement "Non", car si aucun cours n'aborde les enjeux écologiques,</t>
    </r>
    <r>
      <rPr>
        <i/>
        <sz val="11"/>
        <color rgb="FF00005A"/>
        <rFont val="Arial"/>
        <charset val="1"/>
      </rPr>
      <t xml:space="preserve"> a fortiori</t>
    </r>
    <r>
      <rPr>
        <sz val="11"/>
        <color rgb="FF00005A"/>
        <rFont val="Arial"/>
        <charset val="1"/>
      </rPr>
      <t xml:space="preserve"> la formation ne les intègrera pas.</t>
    </r>
  </si>
  <si>
    <t>Pour chaque nouveau cours abordant les enjeux écologiques, une nouvelle ligne est crée. Le nom du cours, s'il est accessible, est noté en M et le chiffre 1 est indiqué en colonne L.
Si l'information concerne un module de plusieurs cours, il est possible que le nombre de cours soit supérieur à 1.</t>
  </si>
  <si>
    <t>La colonne N renseigne les notions abordées par le cours. Si le nom du cours semble concerner un enjeu écologique, mais que le contenu n'est pas disponible, la mention "non indiqué" sera précisée.</t>
  </si>
  <si>
    <t>La colonne O indique si le cours abordant les enjeux écologiques est obligatoire, optionnel ou électif.</t>
  </si>
  <si>
    <t>La colonne P indique, si l'information est disponible en ligne, le nombre d'heure du cours, sur le total de la durée de la formation.</t>
  </si>
  <si>
    <t>La colonne Q indique , si l'information est disponible, le nombre d'ECTS du cours sur le total des crédits ECTS obtenus à l'issu de cette formation.</t>
  </si>
  <si>
    <t xml:space="preserve">La colonne R "intègre" est un menu déroulant duquel on peut choisir : Oui, Non, Improbable, Non indiqué.
Voici quelques éléments pour arbitrer si oui ou non la formation intègre les enjeux écologiques. 
► Les cours qui abordent les enjeux écologiques sont-ils tous optionnels ou électifs ? Alors la formation n’intègre pas ces enjeux
► Les cours qui abordent les enjeux écologiques sont à la fois optionnels/électifs et obligatoires : est-ce que les enjeux écologiques sont abordés à la marge ou de façon structurante ? Si c’est à la marge, la formation n’intègre pas les enjeux écologiques, si c’est de façon structurelle, la formation les intègre
► Si la formation n’aborde pas les enjeux écologiques, a fortiori elle ne les intègre pas 
</t>
  </si>
  <si>
    <t>La colonne S précise si la formation étudiée est initiale ou continue ou à la fois initiale et continue</t>
  </si>
  <si>
    <t>Lorsque les informations sur le contenu des cours abordant les enjeux écologiques sont détaillés, ils sont précisés dans la colonne T, compétences et connaissances</t>
  </si>
  <si>
    <t>Type d'institution</t>
  </si>
  <si>
    <t>Nom institution</t>
  </si>
  <si>
    <t xml:space="preserve">Type de formation </t>
  </si>
  <si>
    <t xml:space="preserve">Nom de la formation </t>
  </si>
  <si>
    <t>Nom formation + institution</t>
  </si>
  <si>
    <t>Lien</t>
  </si>
  <si>
    <t>Niveau de diplôme à l'entrée</t>
  </si>
  <si>
    <t>Niveau de diplôme en sortie</t>
  </si>
  <si>
    <t>Durée</t>
  </si>
  <si>
    <t>Total ECTS</t>
  </si>
  <si>
    <t>Aborde les enjeux écologiques</t>
  </si>
  <si>
    <t>Nombre de cours</t>
  </si>
  <si>
    <t>Nom du cours</t>
  </si>
  <si>
    <t>Notions abordées</t>
  </si>
  <si>
    <t>Obligatoire / optionnel /elective</t>
  </si>
  <si>
    <t>Nombre d'heure / total</t>
  </si>
  <si>
    <t>Nombre d'ECTS / total</t>
  </si>
  <si>
    <t>Intègre</t>
  </si>
  <si>
    <t>Formation initiale ou continue</t>
  </si>
  <si>
    <t>Compétences / Connaissances</t>
  </si>
  <si>
    <t xml:space="preserve"> Ingé</t>
  </si>
  <si>
    <t>Ecole des Ponts Paris Tech (ENPC)</t>
  </si>
  <si>
    <t>Master</t>
  </si>
  <si>
    <t>Ingénieur financier - parcours Sustainable and Green Finance (Master)</t>
  </si>
  <si>
    <t>https://www.ecoledesponts.fr/sites/ecoledesponts.fr/files/documents/parcourssegf_2020_fin.pdf
https://www.ecoledesponts.fr/en/economics-management-finance</t>
  </si>
  <si>
    <t>Bac+3</t>
  </si>
  <si>
    <t>Bac+5</t>
  </si>
  <si>
    <t>2 ans</t>
  </si>
  <si>
    <t>Oui</t>
  </si>
  <si>
    <t>Innovation and sustainable growth</t>
  </si>
  <si>
    <t>Non indiqué</t>
  </si>
  <si>
    <t>Obligatoire</t>
  </si>
  <si>
    <t>1/120</t>
  </si>
  <si>
    <t>Initiale</t>
  </si>
  <si>
    <t>The last year aims to prepare students to become green finance specialists who can contribute to the development of Green Finance within banks, international institutions and companies. At the end of the “Sustainable and Green Finance” program, you will be able to:
To understand the challenges of energy and ecological transition, from the point of view of "physical" phenomena addressed by engineering sciences (climate, biodiversity, tc.) but also from an economic and financial point of view (carbon market, etc.).
To analyze the different technical, economic and financial dimensions associated with the implementation of "green" projects (and in particular, the measurement of positive spin-offs associated with them).
To measure and evaluate the risks associated with green projects, at project level and also at macro-economic level.
To master the standard financial framework as well as the tools (green bonds, etc.) and the specific dimensions relating to green finance.</t>
  </si>
  <si>
    <t>Economics of environment, energy and sustainable development - ECENV</t>
  </si>
  <si>
    <t>Elective</t>
  </si>
  <si>
    <t>3/120</t>
  </si>
  <si>
    <t>Sustainable and green finance seminar</t>
  </si>
  <si>
    <t>2/120</t>
  </si>
  <si>
    <t xml:space="preserve">Climate risk assessment and management </t>
  </si>
  <si>
    <t>1,5/120</t>
  </si>
  <si>
    <t>ESG Analysis</t>
  </si>
  <si>
    <t>Financial regulation for green finance</t>
  </si>
  <si>
    <t>Green financing</t>
  </si>
  <si>
    <t>Life cycle assessment</t>
  </si>
  <si>
    <t>Climate change science</t>
  </si>
  <si>
    <t>Ingénieur financier- parcours infrastructure project finance (Master)</t>
  </si>
  <si>
    <t>https://www.ecoledesponts.fr/en/economics-management-finance</t>
  </si>
  <si>
    <t>Non</t>
  </si>
  <si>
    <t>Corporate and Social Responsibility</t>
  </si>
  <si>
    <t>Ingénieur financier- parcours economic decision and cost benefit analysis (Master)</t>
  </si>
  <si>
    <t>Mathématiques de la finance et des données (MFD)</t>
  </si>
  <si>
    <t>https://www.ecoledesponts.fr/master-mathematiques-de-la-finance-et-des-donnees-mfd</t>
  </si>
  <si>
    <t>Bac+4</t>
  </si>
  <si>
    <t>1 an</t>
  </si>
  <si>
    <t>N/A</t>
  </si>
  <si>
    <t>Mastère spécialisé</t>
  </si>
  <si>
    <t>Infrastructure project finance</t>
  </si>
  <si>
    <t>https://www.ecoledesponts.fr/en/advanced-master-infrastructure-project-finance</t>
  </si>
  <si>
    <t>Continue</t>
  </si>
  <si>
    <t>Mixte</t>
  </si>
  <si>
    <t>INSA Rennes &amp; IGR</t>
  </si>
  <si>
    <t>Double-diplôme ingénieur Mathématiques Appliquées / Advanced Studies and Research in Finance</t>
  </si>
  <si>
    <t>https://www.insa-rennes.fr/analyste-financier.html</t>
  </si>
  <si>
    <t>Peu d'informations disponible en ligne</t>
  </si>
  <si>
    <t>Double-diplôme ingénieur Mathématiques Appliquées / Master d'Actuariat de l'EURIA</t>
  </si>
  <si>
    <t>https://www.insa-rennes.fr/actuaire.html</t>
  </si>
  <si>
    <t>École Polytechnique (X)</t>
  </si>
  <si>
    <t>Economics, Data Analytics and Corporate Finance (Master)</t>
  </si>
  <si>
    <t>https://programmes.polytechnique.edu/en/master-all-msct-programs/economics-data-analytics-and-corporate-finance-master/economics-data</t>
  </si>
  <si>
    <t>Environmental economics &amp; policy in cities</t>
  </si>
  <si>
    <t xml:space="preserve">Environmental economics </t>
  </si>
  <si>
    <t>Master ingénieur polytechnicien, spécialisation Stratégie d’Entreprise et Finance (M1)</t>
  </si>
  <si>
    <t>https://gargantua.polytechnique.fr/siatel-web/app/linkto/mICYYYTJkTY6
ET https://synapses.polytechnique.fr/catalogue/2019-2020/parcours/297/SEF-strategie-d-entreprise-et-finance?from=P466</t>
  </si>
  <si>
    <t>Environmental issues and policy at local scale</t>
  </si>
  <si>
    <t>Institut Polytechnique</t>
  </si>
  <si>
    <t>Master 2</t>
  </si>
  <si>
    <t>Statistics, Finance and Actuarial Science (M2)</t>
  </si>
  <si>
    <t>https://www.ip-paris.fr/en/education/masters/applied-mathematics-and-statistics-program/master-year-2-statistics-finance-and-actuarial-science
http://www.master-statistique-finance.com/IP_Paris/course_list.php</t>
  </si>
  <si>
    <t>Modeling and managing energy risks</t>
  </si>
  <si>
    <t>12 heures</t>
  </si>
  <si>
    <t>2/60</t>
  </si>
  <si>
    <t xml:space="preserve">The continuous development of electricity markets (creation of day-ahead markets at the end of the 90s, recent introduction of intraday markets, integration of European electricity markets etc.), deregulation of the industry and the increasing development of renewable energies of an intermittent nature lead to major planning and risk management issues at different scales for energy industry players.
The objective of this course is to introduce students to these new issues in the energy industry, the approaches used, and the mathematical and statistical tools developed to face these new challenges. </t>
  </si>
  <si>
    <t>Green finance</t>
  </si>
  <si>
    <t>18 heures</t>
  </si>
  <si>
    <t>3/60</t>
  </si>
  <si>
    <t>Class 1. Traditional finance and some of its limitations (1h30)
Assets, financial markets, market players, valuation metrics, market rationality limits, recent crises and major lessons from these crises. Definitions of sustainable, environmental, climate finance.
Class 2. Introduction to environmental risks in finance (1h30)
A) Transition risks (including legal risks) vs. Physical risks ; Shareholder vs. Stakeholder theory B) Estimation of environmental and climate priced risks, rewards and cost of capital : a) Stocks, b) Bonds. Impact of ESG metrics on the performance of the financial assets.
Class 3. Environmental financial risks 1/3 (Peter, 1h30)
Introduction to climate change modeling and attribution. Link between CO2 levels in the atmo- sphere and temperature rise. Regional climate scenarios. Difficulty of forecasting local events. GIEC scenarios and the associated uncertainty measures. The 2 degree scenario.
Class 4. Environmental financial risks 2/3 (Peter, 1h30)
From climate scenarios to integrated assessment models. Sector-based scenarios. The role of the energy sector. Asset stranding.
Class 5. Environmental financial risks 3/3 (Peter, 1h30)
The tragedy of the horizons. Evaluating the impact of physical and transition risks on the financial system. Evaluating physical risks along the production chain. Climate stress tests. Role of central banks.
Class 6. The need to build a resilient financial system for the environmental tran- sition (1h30)
Transforming the global economy to limit environmental impact of investments. Public initiatives. Re-directing private capital. Regulations. Environmental finance and development: World Bank Climate Finance initiatives and OECD Climate Finance. Corporate engagement. Etc.
Class 7. Financing green assets and measuring the climate impact of investments (1h30)
Financing green assets
Climate and Green bonds. Project bonds. Real estate labels. Fund labels. The problem of taxon- omy: how to define green assets?
Measuring the environmental and climate impact of investments
Definitions ESG/CSR/SRI. Environmental impact KPI. Metrics and tools. Case study with differ- ent scopes. Green funds and ETF. Towards environment-aware accounting.
Class 8. The practice of major players (1h30)
Different major market players (pension fund and insurances, asset managers, banks). Different practices: Exclusion, ESG integration, Corporate engagement, Impact investing. Toward a green optimal asset allocation (Practical application: Andersson, Bolton, Samama (2015)).
Class 9. Practitioner course: Integration of environmental risks into financial asset management (1h30)
Class 10. Practionner course: How do banks deal with environmental risks (1h30)
Class 11. The environment: A systemic stake for the financial system (1h30)
Public intervention to integrate the environment into finance. The frontiers of environmental finance: (i) Transparency and taxonomy (Task Force on Climate-Related Financial Disclosures, European Union High Level Group on Sustainable Finance, European Commission Action Plan), (ii) What role for prudential supervision and regulation authorities? (see debate on the Green supporting factor).
Class 12. Practionner course: Central Banks Network for Greening the financial system (1h30)</t>
  </si>
  <si>
    <t>Probabilité &amp; Finance (M2)</t>
  </si>
  <si>
    <t>https://www.ip-paris.fr/en/education/masters/applied-mathematics-and-statistics-program/master-year-2-probability-and-finance</t>
  </si>
  <si>
    <t>ENSAE</t>
  </si>
  <si>
    <t>Actuariat (M2)</t>
  </si>
  <si>
    <t>https://www.ensae.fr/formation/cycle-ingenieur/3a/actuariat/</t>
  </si>
  <si>
    <t>Finance &amp; gestion des risques (M2)</t>
  </si>
  <si>
    <t>https://www.ensae.fr/formation/cycle-ingenieur/3a/fgr/</t>
  </si>
  <si>
    <t>Finance verte</t>
  </si>
  <si>
    <t>Climate models, climate risks, climate stress test…</t>
  </si>
  <si>
    <t>Optionnel</t>
  </si>
  <si>
    <t>The objective of this course is to explain how financial actors must grasp the environmental issue both (i) to redirect financial flows towards projects with low environmental impact in order to sup- port and strengthen the environmental transition and (ii) to control and mitigate the financial risks represented by the environmental transition.
To understand the modeling of environmental risks, we shall provide a basic introduction to climate change modeling. The aim is not to give full details of the models but to enable the students to understand what kind of information about the future climate and the related risks can be extracted from state-of-the art climatological models and how to quantify the associated uncertainties. The link of CO2 concentration with the climate change and the role of the energy sector in climate transition will be addressed. We shall also briefly discuss the integrated assessment models to understand how the climate dynamics can be coupled to the dynamics of the economy, and insist on the role of the financial sector in this process.
This transformation of finance requires an understanding of (i) the assets that finance sustainable development, (ii) the metrics used to understand their environmental impact, and (iii) the practices implemented by sustainable financial players.
This course is designed to provide students with the tools to understand and support the greening of the financial system by articulating concrete examples, academic papers and latest regulations.
Skills acquired during the course:
• Understanding of main climate risks underlying financial assets
• Basic understanding of climate models and ability to manipulate climate scenarios
• Identification of the environmental impact of financial assets
• Knowledge of various methods and practices of environmental investing
• Knowledge of the latest environmental finance regulations
Plan
Class 1. Introduction and Reminders (David 3h)
The aim of this class is to (i) review the fundamentals as regards the functioning of financial markets, including basic notions of asset pricing and portfolio construction, and (ii) take stock of the impact of human activities on the environment, focusing in particular on climate change.
Class 2. The material effect of environmental risks on financial markets (David 3h)
The class reviews recent studies on the physical and environmental transition risks, socially responsible investment and its motivations (Riedl and Smeets (2017)) and the major challenges of environmental finance, especially regarding regulatory projects and the design of guidelines to good practices (TCFD (2017), HLEG (2018)). The academic literature on companies' cost of capital in relation to their environmental impact is
reviewed (Derwall et al. (2005), Renneboog et al. (2008), Sharfman and Fernando (2008), Capelle-Blancard and Laguna (2010), ElGhoul et al. (2011), Chava (2014), Kruger (2015), In et al. (2018), Capelle-Blancard et al. (2019), Zerbib (2020), Pastor et al. (2019), Pedersen et al. (2019)).
Class 3. Investors' environmental and sustainable practices and Financing green assets (David 3h)
This class deals with the practices of institutional investors of several kinds (Kruger et al. (2018)): insurance companies, pension funds, banks and asset managers (Andersson et al. (2016)). It focuses on various methods of sustainable investment, such as exclusion (Hong and Kacperczyk (2009)), ESG screening, corporate engagement (Dimson et al. (2015) and Hoepner et al. (2018)), and impact investing (De Angelis et al. (2020), Landier and Lovo (2020), Oehmke and Opp (2019), Green and Roth (2020), Heeb and Kolbel (2020)). It includes an analysis of telecoupling and investors' responsibility in activities with a high environmental impact (Scholtens (2017) and Galaz et al. (2018)) as well as investors' ability to make corporate practices greener (Heinkel et al. (2001)).
The class also focuses on the various securities available for financing green projects: green bonds (Flammer (2018), Paranque and Revelli (2019), Zerbib (2019)), project bonds, sustainable infrastructure, real estate, green funds and labels.
Class 4. (a) Measuring the environmental impact of investments and (b) Central Banking and Green Finance (David 3h)
Presentation of the metrics available, their strengths and limitations: the carbon footprint, carbon intensity, green share, brown share and stranded asset issues (Trinks et al. (2018)), avoided emissions, 2-degree alignment, and the Net Environmental Contribution (NEC).
This chapter deals with the reasons why central banks are concerned about the environmental impact of investments and financial markets, their ability to integrate the management of this additional systemic risk into their mandate (see Benoît Coeuré's speech at the ECB in November 2018, Campiglio (2016)) and the limitations of this exercise.
Classes 5 and 6. Introduction to climate finance (Peter, 2 x 3h)
* Physical risks and climate scenarios
– Climate models and data
– Case study 1: heatwave risk in the Paris area
– Case study 2: financial impact of tropical cyclones under changing climate
* Transition risks and IAM scenarios
– The DICE model
– Models vs. scenarios
– Climate stress testing
– ACPR stress testing exercise
* Measuring and managing the environmental impact of investments
– Company impact vs. investor impact
– Portfolio alignment to a temperature trajectory
– Comparing portfolio alignment methodologies</t>
  </si>
  <si>
    <t>Energy transition…</t>
  </si>
  <si>
    <t xml:space="preserve">Objectif
The continuous development of electricity markets (creation of day-ahead markets at the end of the 90s, recent introduction of intraday markets, integration of European electricity markets etc.), deregulation of the industry and the increasing development of intermittent renewable energies leads to major planning and risk management issues at different scales for energy industry players.
The objective of this course is to introduce students to these new issues in the energy industry, the approaches used, and the mathematical and statistical tools developed to face these new challenges.
Course validation: QCM + presentation of a paper to choose from "additional references"
Plan
Main features, challenges and risks of the electricity sector.
Energy transition and future evolutions of the electricity sector.
Features of electricity as a commodity; specific risks of electricity transport networks.  
Energy demand modeling, forecasting and risk management; demand dispatch and demand response techniques. 
Economics and risks of renewable energy production.   
Estimation and forecasting of wind and solar potential; modeling of renewable production.
Probabilistic forecasting: mathematical framework and application to energy
Electricity markets and derivative products.   
Case studies in renewable energy risk management; the role of batteries. </t>
  </si>
  <si>
    <t>Ensimag Grenoble INP</t>
  </si>
  <si>
    <t>Ingénierie pour la finance - parcours méthodes quantitatives avancées (MeQA)</t>
  </si>
  <si>
    <t>https://ensimag.grenoble-inp.fr/fr/formation/ingenieur-de-grenoble-inp-ensimag-filiere-ingenierie-pour-la-finance#page-presentation</t>
  </si>
  <si>
    <t>Bac+2</t>
  </si>
  <si>
    <t>3 ans</t>
  </si>
  <si>
    <t>Finance éthique</t>
  </si>
  <si>
    <t>RSE, finance de la transition</t>
  </si>
  <si>
    <t>2/180</t>
  </si>
  <si>
    <t>Ingénierie pour la finance - parcours Ingénierie de l'information et mathématiques financières (I2MF)</t>
  </si>
  <si>
    <t>Executive Certificate</t>
  </si>
  <si>
    <t>Critères ESG et enjeux climatiques</t>
  </si>
  <si>
    <t>https://exed.polytechnique.edu/nos-formations/criteres-esg-et-enjeux-climatiques</t>
  </si>
  <si>
    <t>Pro de la finance</t>
  </si>
  <si>
    <t>8 jours</t>
  </si>
  <si>
    <t>Certificat</t>
  </si>
  <si>
    <t>Changement climatique</t>
  </si>
  <si>
    <t>Responsabilité sociétale des entreprises</t>
  </si>
  <si>
    <t>Gouvernance et pilotage des performances</t>
  </si>
  <si>
    <t>Télécom ParisTech</t>
  </si>
  <si>
    <t>Formations courtes</t>
  </si>
  <si>
    <t>Fondamentaux de la finance numérique</t>
  </si>
  <si>
    <t>https://executive-education.telecom-paris.fr/fr/formations-courtes/fondamentaux-finance-numerique</t>
  </si>
  <si>
    <t>5 jours</t>
  </si>
  <si>
    <t>Formation courte</t>
  </si>
  <si>
    <t>Finance numérique</t>
  </si>
  <si>
    <t>https://executive-education.telecom-paris.fr/fr/formations-certifiantes/certification-finance-numerique</t>
  </si>
  <si>
    <t>Personnels d'entreprise en Afrique</t>
  </si>
  <si>
    <t>175 heures</t>
  </si>
  <si>
    <t>Finance Verte</t>
  </si>
  <si>
    <t>ENSAE ENSAI</t>
  </si>
  <si>
    <t>Mathématiques financières 1 - produit de taux : calcul actuariel, évaluation des obligations et des swaps</t>
  </si>
  <si>
    <t>https://www.lecepe.fr/formations/finance/mathematiques-financieres-risques/mathematiques-financieres-1-produit-de-taux-calcul-actuariel-evaluation-des-obligations-et-des-swaps_170.html</t>
  </si>
  <si>
    <t>14 heures</t>
  </si>
  <si>
    <t>Attestation de formation</t>
  </si>
  <si>
    <t>Mathématiques financières 2 - pricing &amp; risk management des options vanilles</t>
  </si>
  <si>
    <t>https://www.lecepe.fr/formations/finance/mathematiques-financieres-risques/mathematiques-financieres-2-pricing-risk-management-des-options-vanilles_171.html</t>
  </si>
  <si>
    <t>Mathématiques financières 3 - options exotiques : modèles, risques, méthodes de pricing et de couverture</t>
  </si>
  <si>
    <t>https://www.lecepe.fr/formations/finance/mathematiques-financieres-risques/mathematiques-financieres-3-options-exotiques-modeles-risques-methodes-de-pricing-et-de-couverture_172.html</t>
  </si>
  <si>
    <t>Risk management 1 : les fondamentaux de la gestion des risques</t>
  </si>
  <si>
    <t>https://www.lecepe.fr/formations/finance/mathematiques-financieres-risques/risk-management-1-les-fondamentaux-de-la-gestion-des-risques_174.html</t>
  </si>
  <si>
    <t>Le risque climatique</t>
  </si>
  <si>
    <t>Risk management 2 : gestion des risques avancée</t>
  </si>
  <si>
    <t>https://www.lecepe.fr/formations/finance/mathematiques-financieres-risques/risk-management-2-gestion-des-risques-avancee_366.html</t>
  </si>
  <si>
    <t>CVA et risque de contrepartie</t>
  </si>
  <si>
    <t>https://www.lecepe.fr/formations/finance/mathematiques-financieres-risques/cva-et-risque-de-contrepartie_182.html</t>
  </si>
  <si>
    <t>Comprendre les marchés financiers : rôle, acteurs, métiers, instruments cash et dérivés</t>
  </si>
  <si>
    <t>https://www.lecepe.fr/formations/finance/techniques-produits-financiers-cash-derives/comprendre-les-marches-financiers-role-acteurs-metiers-instruments-cash-et-derives_165.html</t>
  </si>
  <si>
    <t>Novices</t>
  </si>
  <si>
    <t>Fondamentaux des produits dérivés : utiliser les dérivés pour se couvrir ou structurer des produits d'investissement</t>
  </si>
  <si>
    <t>https://www.lecepe.fr/formations/finance/techniques-produits-financiers-cash-derives/fondamentaux-des-produits-derives-utiliser-les-derives-pour-se-couvrir-ou-structurer-des-produits-d-investissement_298.html</t>
  </si>
  <si>
    <t>Gestion de portefeuille : techniques de gestion, mesures de risques et de performance en asset management</t>
  </si>
  <si>
    <t>https://www.lecepe.fr/formations/finance/techniques-produits-financiers-cash-derives/gestion-de-portefeuille-techniques-de-gestion-mesures-de-risques-et-de-performance-en-asset-management_112.html</t>
  </si>
  <si>
    <t>Dérivés de taux 1 - Swaps, caps &amp; floors, swaptions : évaluation et utilisations en gestion des risques</t>
  </si>
  <si>
    <t>https://www.lecepe.fr/formations/finance/techniques-produits-financiers-cash-derives/derives-de-taux-1-swaps-caps-floors-swaptions-evaluation-et-utilisations-en-gestion-des-risques_175.html</t>
  </si>
  <si>
    <t>Dérivés de taux 2 - Produits exotiques et modèles stochastiques de la courbe des taux</t>
  </si>
  <si>
    <t>https://www.lecepe.fr/formations/finance/techniques-produits-financiers-cash-derives/derives-de-taux-2-produits-exotiques-et-modeles-stochastiques-de-la-courbe-des-taux_176.html</t>
  </si>
  <si>
    <t>Produits et dérivés indexés sur l'inflation : OATi, swaps et options sur l'inflation</t>
  </si>
  <si>
    <t>https://www.lecepe.fr/formations/finance/techniques-produits-financiers-cash-derives/produits-et-derives-indexes-sur-l-inflation-oati-swaps-et-options-sur-l-inflation_180.html</t>
  </si>
  <si>
    <t>L'environnement macro-économiques des banques</t>
  </si>
  <si>
    <t>https://www.lecepe.fr/formations/finance/gestion-actif-passif-alm/l-environnement-macro-economique-des-banques_119.html</t>
  </si>
  <si>
    <t>10,5 heures</t>
  </si>
  <si>
    <t>Compréhension du bilan d'une banque, de son compte de résultats et liens avec les lignes d'activités bancaires</t>
  </si>
  <si>
    <t>https://www.lecepe.fr/formations/finance/gestion-actif-passif-alm/comprehension-du-bilan-d-une-banque-de-son-compte-de-resultat-et-liens-avec-les-lignes-d-activites-bancaires_118.html</t>
  </si>
  <si>
    <t>Echéancement et modélisation des postes du bilan</t>
  </si>
  <si>
    <t>https://www.lecepe.fr/formations/finance/gestion-actif-passif-alm/echeancement-et-modelisation-des-postes-du-bilan_123.html</t>
  </si>
  <si>
    <t>Gestion des risques structurels 1 : le risque de liquidité</t>
  </si>
  <si>
    <t>https://www.lecepe.fr/formations/finance/gestion-actif-passif-alm/gestion-des-risques-structurels-1-le-risque-de-liquidite_120.html</t>
  </si>
  <si>
    <t>7 heures</t>
  </si>
  <si>
    <t>Gestion des risques structurels 2 : le risque de taux d'intérêt</t>
  </si>
  <si>
    <t>https://www.lecepe.fr/formations/finance/gestion-actif-passif-alm/gestion-des-risques-structurels-2-le-risque-de-taux-d-interet_223.html</t>
  </si>
  <si>
    <t>Gestion des risques structurels 3 : le risque de change</t>
  </si>
  <si>
    <t>https://www.lecepe.fr/formations/finance/gestion-actif-passif-alm/gestion-des-risques-structurels-3-le-risque-de-change_122.html</t>
  </si>
  <si>
    <t>3,5 heures</t>
  </si>
  <si>
    <t>Risque de taux  produits et stratégies de couverture</t>
  </si>
  <si>
    <t>https://www.lecepe.fr/formations/finance/gestion-actif-passif-alm/risque-de-taux-produits-et-strategies-de-couverture_127.html</t>
  </si>
  <si>
    <t>Comptabilité IFRS des instruments financiers et ratios prudentiels</t>
  </si>
  <si>
    <t>https://www.lecepe.fr/formations/finance/gestion-actif-passif-alm/comptabilite-ifrs-des-instruments-financiers-et-ratios-prudentiels_126.html</t>
  </si>
  <si>
    <t>Modélisation du capital économique, taux de cession interne et tarification RAROC</t>
  </si>
  <si>
    <t>https://www.lecepe.fr/formations/finance/gestion-actif-passif-alm/modelisation-du-capital-economique-taux-de-cession-interne-et-tarification-raroc_125.html</t>
  </si>
  <si>
    <t>Couverture des risques structurels et ingénierie bancaire</t>
  </si>
  <si>
    <t>https://www.lecepe.fr/formations/finance/gestion-actif-passif-alm/couverture-des-risques-structurels-et-ingenierie-bancaire_124.html</t>
  </si>
  <si>
    <t>Introduction à la gestion actif-passif en assurance</t>
  </si>
  <si>
    <t>https://www.lecepe.fr/formations/finance/gestion-actif-passif-alm/introduction-a-la-gestion-actif-passif-en-assurance_302.html</t>
  </si>
  <si>
    <t>Nombre de formations</t>
  </si>
  <si>
    <t>Étiquettes de lignes</t>
  </si>
  <si>
    <t>Nombre distinct de Nom formation + institution</t>
  </si>
  <si>
    <t>Total général</t>
  </si>
  <si>
    <t>Nombre de formations : initiale, continue, ou à la fois initiale et continue</t>
  </si>
  <si>
    <t xml:space="preserve"> </t>
  </si>
  <si>
    <t>Étiquettes de colonnes</t>
  </si>
  <si>
    <t>Nombre de formations abordant ou non les enjeux écologiques</t>
  </si>
  <si>
    <t>Nombre de formations abordant les enjeux écologiques, en fonction qu'elles sont initiales, continues, ou les 2 à la fois</t>
  </si>
  <si>
    <t>Nombre de formations abordant les enjeux écologiques, qui les intègrent ou pas</t>
  </si>
  <si>
    <t>Nombre de cours abordant les enjeux écologiques</t>
  </si>
  <si>
    <t>Somme de Nombre de cours</t>
  </si>
  <si>
    <t>Nombre de cours abordant les enjeux écologiques, en fonction que les formations sont initiales ou continues</t>
  </si>
  <si>
    <t>Moyenne, maximum et minimum du nombre de cours abordant les enjeux écologiques par établissement</t>
  </si>
  <si>
    <t>Données</t>
  </si>
  <si>
    <t>Moyenne de Nombre de cours</t>
  </si>
  <si>
    <t>Min de Nombre de cours</t>
  </si>
  <si>
    <t>Total Résultat</t>
  </si>
  <si>
    <t>Nombre de cours abordant les enjeux écologiques : obligatoire, optionnel ou électifs</t>
  </si>
  <si>
    <t>Nombre de cours abordant les enjeux écologiques en début d’études (jusqu’à bac+3)</t>
  </si>
  <si>
    <t>Nombre de cours abordant les enjeux écologiques en fin d’études (après bac+3)</t>
  </si>
  <si>
    <t>Nombre de formation intégrant les enjeux écologiques en début d’études (jusqu’à bac+3)</t>
  </si>
  <si>
    <t>Nombre de formation intégrant les enjeux écologiques en fin d’études (après bac+3)</t>
  </si>
  <si>
    <t>Ecole de Management</t>
  </si>
  <si>
    <t>HEC Paris</t>
  </si>
  <si>
    <t>Master of Science</t>
  </si>
  <si>
    <t>International Finance (Master)</t>
  </si>
  <si>
    <t>https://www.hec.edu/en/masters-programs/msc-international-finance/course-content</t>
  </si>
  <si>
    <t>18 mois</t>
  </si>
  <si>
    <t xml:space="preserve">Sustainable &amp; responsible investment </t>
  </si>
  <si>
    <t>Sustainability</t>
  </si>
  <si>
    <t>Pas indiqué</t>
  </si>
  <si>
    <t>Economics and Finance (Master)</t>
  </si>
  <si>
    <t>https://www.hec.edu/en/master-s-programs/specialized-masters/msc-economics-finance/course-content</t>
  </si>
  <si>
    <t>Climate change economics</t>
  </si>
  <si>
    <t>Climate Change</t>
  </si>
  <si>
    <t>Sustainable and responsible investing</t>
  </si>
  <si>
    <t>Accounting, Finance &amp; Management (Master)</t>
  </si>
  <si>
    <t>https://www.hec.edu/en/master-s-programs/specialized-masters/msc-accounting-finance-management/course-content</t>
  </si>
  <si>
    <t>16 mois</t>
  </si>
  <si>
    <t>Socially Responsible Investment</t>
  </si>
  <si>
    <t>ISR</t>
  </si>
  <si>
    <t>PGE</t>
  </si>
  <si>
    <t>Master in Management Grande Ecole - specialization International Finance (PGE)</t>
  </si>
  <si>
    <t>https://www.hec.edu/en/master-s-programs/master-management/course-content 
et https://www.hec.edu/en/masters-programs/master-in-management/m2-specialization-phase/international-finance</t>
  </si>
  <si>
    <t>Éthique et développement durable</t>
  </si>
  <si>
    <t>DD</t>
  </si>
  <si>
    <t>Défis énergétiques du futur</t>
  </si>
  <si>
    <t>Enjeux énergétiques</t>
  </si>
  <si>
    <t>Master in Management Grande Ecole - specialization Economics &amp; Finance (PGE)</t>
  </si>
  <si>
    <t>https://www.hec.edu/en/masters-programs/master-in-management/m2-specialization-phase/managerial-and-financial-economics</t>
  </si>
  <si>
    <t>Master in Management Grande Ecole - specialization Accounting, Finance &amp; Management (PGE)</t>
  </si>
  <si>
    <t>https://www.hec.edu/en/master-s-programs/master-management/course-content/m2-specialization-phase/accounting-finance-management-specialization</t>
  </si>
  <si>
    <t>Master in Management Grande Ecole - specialization Quantitative Economics &amp; Finance (PGE)</t>
  </si>
  <si>
    <t>https://www.hec.edu/en/masters-programs/master-in-management/m2-specialization-phase/quantitative-economics-and-finance</t>
  </si>
  <si>
    <t>Master's Certificate</t>
  </si>
  <si>
    <t>Energy &amp; Finance</t>
  </si>
  <si>
    <t>https://www.hec.edu/en/master-s-programs/certificats/energy-finance-certificate</t>
  </si>
  <si>
    <t>100 heures</t>
  </si>
  <si>
    <t>Physical &amp; Technological Constraints of Energy</t>
  </si>
  <si>
    <t>Carbon Finance: physical and financial carbon markets</t>
  </si>
  <si>
    <t>Carbon Finance</t>
  </si>
  <si>
    <t>The evidence of climate change</t>
  </si>
  <si>
    <t>Climate policies</t>
  </si>
  <si>
    <t>Climate</t>
  </si>
  <si>
    <t>Mergers and Acquisitions</t>
  </si>
  <si>
    <t>https://www.hec.edu/en/certificates/mergers-and-acquisitions-certificate</t>
  </si>
  <si>
    <t>Summer program</t>
  </si>
  <si>
    <t>Corporate Finance</t>
  </si>
  <si>
    <t>https://www.hec.edu/en/summer-school/summer-programs/corporate-finance</t>
  </si>
  <si>
    <t>2 semaines</t>
  </si>
  <si>
    <t>Investment banking and international finance</t>
  </si>
  <si>
    <t>https://www.hec.edu/en/summer-school/summer-programs/investment-banking-and-international-finance</t>
  </si>
  <si>
    <t>Fintech</t>
  </si>
  <si>
    <t>https://www.hec.edu/en/summer-school/summer-programs/fintech</t>
  </si>
  <si>
    <t>Mergers and Acquisitions (Summer)</t>
  </si>
  <si>
    <t>https://www.hec.edu/en/summer-school/summer-programs/mergers-acquisitions</t>
  </si>
  <si>
    <t>ESSEC Business School</t>
  </si>
  <si>
    <t>Master in Management Grande Ecole - spécialisation Conseil Finance et Organisation (PGE)</t>
  </si>
  <si>
    <t>https://www.essec.edu/fr/programme/grande-ecole/grande-ecole-concours/programme/</t>
  </si>
  <si>
    <t>Master in Management Grande Ecole - spécialisation Finance Cergy &amp; Singapour (PGE)</t>
  </si>
  <si>
    <t>Master in Management Grande Ecole - spécialisation Actuariat avec l’ISUP (PGE)</t>
  </si>
  <si>
    <t>Finance (Master)</t>
  </si>
  <si>
    <t>https://www.essec.edu/en/program/mscs/master-finance/</t>
  </si>
  <si>
    <t xml:space="preserve"> Sustainability Performance</t>
  </si>
  <si>
    <t>ESG Investing</t>
  </si>
  <si>
    <t>Finance - Corporate finance track (M2)</t>
  </si>
  <si>
    <t>Coaching CFA</t>
  </si>
  <si>
    <t>Finance - Financial Markets track (M2)</t>
  </si>
  <si>
    <t>Finance - Fintech &amp; Analytics track</t>
  </si>
  <si>
    <t>Sustainability transformation - Sustainable Finance major (M2)</t>
  </si>
  <si>
    <t>https://www.essec.edu/en/program/mscs/msc-sustainability-transformation/program/</t>
  </si>
  <si>
    <t>Introduction to Sustainable Finance</t>
  </si>
  <si>
    <t>20 heures</t>
  </si>
  <si>
    <t>ESG investing &amp; Green Finance</t>
  </si>
  <si>
    <t>75 heures</t>
  </si>
  <si>
    <t>The MSc in Sustainability Transformation is designed to equip future leaders with the knowledge, tools, and network to make a sustainable impact towards the way business is done, effectuate change in an increasingly volatile world, and capture new opportunities from sustainability.
Through a blend of academic courses and experiential learning, the MSc in Sustainability Transformation will equip you with the knowledge and competencies needed to drive the prioritization of sustainability in organizations, balancing business and sustainability objectives while creating meaningful value.
The Sustainable Finance major requires students to have
a strong academic background in finance either through
a prior degree in finance or having taken multiple finance
courses as part of their prior degree.
It seeks to have a transversal view on the forces that are
shaping the future financial industry. It will give a particular
look at the sustainable finance issues and responsible
leadership that are at the core of ESSEC values.</t>
  </si>
  <si>
    <t>Seminar Shaping the future of Finance</t>
  </si>
  <si>
    <t>Stratégies des groupes financiers, et des parties-prenantes de la finance dans des enjeux de transition</t>
  </si>
  <si>
    <t>Agri-food Commodity Market</t>
  </si>
  <si>
    <t>ESCP Business School</t>
  </si>
  <si>
    <t>Master in Management (Spé Finance durable &amp; Green CFO) (PGE)</t>
  </si>
  <si>
    <t>https://www.escp.eu/programmes/master-in-management
https://ent.escpeurope.eu/Syllabus/SylView/MIM-Spe</t>
  </si>
  <si>
    <t>Sustainability (cours de M1)</t>
  </si>
  <si>
    <t>Module Finance durable</t>
  </si>
  <si>
    <t>Sustainability principles, corporate sustainability performances</t>
  </si>
  <si>
    <t>120 heures</t>
  </si>
  <si>
    <t>20/300</t>
  </si>
  <si>
    <t xml:space="preserve">As a result of sustainability becoming the new normal in the financial world, for non-financial corporations, and regulators as well, there is an urgent need for a new generation of finance experts who can pair duty (in terms of sustainability principles) with profitability.
The specialization Sustainable Finance focuses on the application of sustainability principles (incl. environmental and social considerations) to the finance domain, financial reporting, and management control. It seeks to enhance the awareness of students of their duty to society and their place in the business world, and to equip them to bridge the apparent contradictions between these two. To be able to properly integrate sustainability information into portfolio investment strategies, investors (or their delegates) need to measure corporate sustainability performance or to rely on such information communicated by the issuing firms to stakeholders. Given that the attainment of sustainability critically hinges upon the credibility of the information investors rely upon, this specialization also seeks to sharpen students’ understanding of the systems and processes that underlie corporate decisions on
sustainability (disclosure) issues. To that extent, this interdisciplinary specialization is intended for students who are not only interested in analysing and solving financial problems in investment and business, but also desire to explore potential contributions of finance, financial reporting, and management control systems to the transition to a climate-neutral, green, competitive and inclusive economy. Possible related career paths include business consultant, financial analyst, investment portfolio manager, auditor, or firms’ staff functions such as financial manager, reporting, and risk management.
The specialization is in line with the European Green Deal, which entails the mobilization of large-scale capital from the private sector. As the largest economy and the largest emitter of carbon dioxide in Europe, Germany has to play a major role in the transition. And, besides being a highly attractive city for the choice of campus, the Berlin campus is well suited for offering this specialization. Recently, the Berlin Senate has commissioned two companies to develop a “sustainability index”, the performance of which would be tracked by the German central bank (Deutsche Bundesbank) when investing the retirement provisions of the federal state of Berlin. Finally, the instructors conduct research directly related to the specialization (incl. financial market misconduct, corporate misconduct, accounting misstatements, and market valuations of environmental inventions and CO2 emissions).​ </t>
  </si>
  <si>
    <t>Module Green CFO</t>
  </si>
  <si>
    <t>How sustainability issues reshape the financial decisions and financial reporting in companies, financial institutions and on the financial
markets</t>
  </si>
  <si>
    <t>Master in Management (Spé Finance durable &amp; Green CFO) (Master)</t>
  </si>
  <si>
    <t>20/120</t>
  </si>
  <si>
    <t>Master in Management (Spé Investment Banking &amp; Green CFO) (PGE)</t>
  </si>
  <si>
    <t>Master in Management (Spé Investment Banking &amp; Green CFO) (Master)</t>
  </si>
  <si>
    <t>Master in Management (Spé Finance de marché &amp; finance d'entreprise) (PGE)</t>
  </si>
  <si>
    <t>Master in Management (Spé Finance de marché &amp; finance d'entreprise) (Master)</t>
  </si>
  <si>
    <t>Audit et conseil (Master)</t>
  </si>
  <si>
    <t>https://www.escp.eu/programmes/specialised-masters-MScs/MSc-audit-conseil</t>
  </si>
  <si>
    <t>17 mois</t>
  </si>
  <si>
    <t>Séminaire : Ethics,
Environmental, Social &amp; Corporate Governance</t>
  </si>
  <si>
    <t>Direction Financière (CFO) (Master)</t>
  </si>
  <si>
    <t>https://www.escp.eu/programmes/specialised-masters-MScs/Msc-direction-financiere</t>
  </si>
  <si>
    <t>Finance - track Corporate &amp; Investment Banking (Master)</t>
  </si>
  <si>
    <t>https://www.escp.eu/programmes/specialised-masters-MScs/MSc-finance</t>
  </si>
  <si>
    <t>ESG</t>
  </si>
  <si>
    <t>Finance - track Financial Markets (Master)</t>
  </si>
  <si>
    <t>emlyon business school</t>
  </si>
  <si>
    <t>Finance - Corporate Finance &amp; Innovation (Master)</t>
  </si>
  <si>
    <t>https://masters.em-lyon.com/fr/msc-finance-fr</t>
  </si>
  <si>
    <t>Finance -  Market &amp; Quantitative Finance (Master)</t>
  </si>
  <si>
    <t>EDHEC Business School</t>
  </si>
  <si>
    <t>Master in Management filière finance (Master)</t>
  </si>
  <si>
    <t>https://ge.edhec.edu/filiere-finance</t>
  </si>
  <si>
    <t>Module From climate science to climate finance</t>
  </si>
  <si>
    <t>Climate Science &amp; Finance</t>
  </si>
  <si>
    <t>Le changement climatique n'est plus hypothétique. Les preuves scientifiques montrent clairement que les températures augmentent à un rythme sans précédent et qu'elles sont très probablement dues à l'activité humaine depuis le milieu du XXe siècle. Pour pouvoir limiter l'augmentation de la température moyenne mondiale à 2°C au-dessus des niveaux préindustriels au maximum, toutes les industries devront prendre des décisions d'investissement qui modifieront la trajectoire actuelle. Retarder les réductions d'émissions aura des conséquences à long terme. Ce cours jettera les bases pour le développement de solutions dans l'industrie financière.</t>
  </si>
  <si>
    <t>https://master.edhec.edu/msc-international-finance</t>
  </si>
  <si>
    <t xml:space="preserve">finance of climate change </t>
  </si>
  <si>
    <t>Project Finance</t>
  </si>
  <si>
    <t>Renewable Energy</t>
  </si>
  <si>
    <t>elective</t>
  </si>
  <si>
    <t>Accounting &amp; Finance (Master)</t>
  </si>
  <si>
    <t>https://master.edhec.edu/msc-accounting-finance</t>
  </si>
  <si>
    <t>Sustainable Finance</t>
  </si>
  <si>
    <r>
      <rPr>
        <sz val="11"/>
        <color rgb="FF000000"/>
        <rFont val="Calibri"/>
        <charset val="1"/>
      </rPr>
      <t xml:space="preserve">A sustainable business can create social value while at the same time generate profits to investors. Using academic evidence and real-life examples, students will learn how to </t>
    </r>
    <r>
      <rPr>
        <u/>
        <sz val="11"/>
        <color rgb="FF000000"/>
        <rFont val="Calibri"/>
        <charset val="1"/>
      </rPr>
      <t>apply, analyse, and evaluate the use of sustainability practices</t>
    </r>
    <r>
      <rPr>
        <sz val="11"/>
        <color rgb="FF000000"/>
        <rFont val="Calibri"/>
        <charset val="1"/>
      </rPr>
      <t xml:space="preserve"> by both c</t>
    </r>
    <r>
      <rPr>
        <u/>
        <sz val="11"/>
        <color rgb="FF000000"/>
        <rFont val="Calibri"/>
        <charset val="1"/>
      </rPr>
      <t>ompanies and financial professionals</t>
    </r>
    <r>
      <rPr>
        <sz val="11"/>
        <color rgb="FF000000"/>
        <rFont val="Calibri"/>
        <charset val="1"/>
      </rPr>
      <t xml:space="preserve">. Upon completion of the course, you will be able to </t>
    </r>
    <r>
      <rPr>
        <u/>
        <sz val="11"/>
        <color rgb="FF000000"/>
        <rFont val="Calibri"/>
        <charset val="1"/>
      </rPr>
      <t>assess the role of executive pay, stewardship and shareholder activism, and investment strategies in generating social value without sacrificing profits</t>
    </r>
    <r>
      <rPr>
        <sz val="11"/>
        <color rgb="FF000000"/>
        <rFont val="Calibri"/>
        <charset val="1"/>
      </rPr>
      <t xml:space="preserve"> and formulate how companies can </t>
    </r>
    <r>
      <rPr>
        <u/>
        <sz val="11"/>
        <color rgb="FF000000"/>
        <rFont val="Calibri"/>
        <charset val="1"/>
      </rPr>
      <t>embed sustainability in their business models</t>
    </r>
    <r>
      <rPr>
        <sz val="11"/>
        <color rgb="FF000000"/>
        <rFont val="Calibri"/>
        <charset val="1"/>
      </rPr>
      <t>.</t>
    </r>
  </si>
  <si>
    <t>The Finance of Climate change</t>
  </si>
  <si>
    <t>Project finance: the Renewable Energy showcase</t>
  </si>
  <si>
    <t>Corporate Finance &amp; Banking (Master)</t>
  </si>
  <si>
    <t>https://master.edhec.edu/msc-corporate-finance-and-banking</t>
  </si>
  <si>
    <t>Financial engineering (Master)</t>
  </si>
  <si>
    <t xml:space="preserve">https://master.edhec.edu/msc-financial-engineering </t>
  </si>
  <si>
    <t>EDHEC &amp; Mines ParisTech</t>
  </si>
  <si>
    <t>MSc in Climate Change &amp; Sustainable Finance (Master)</t>
  </si>
  <si>
    <t xml:space="preserve">https://master.edhec.edu/msc-climate-change-sustainable-finance </t>
  </si>
  <si>
    <t>Remedials in Physics</t>
  </si>
  <si>
    <t>This course will introduce the fundamentals of the physics laws and phenomenon engaged in the climate change. A presentation of the four fundamental interactions that are ruling the physics and as a consequence the climate change. The course will present the phenomena that rule each system that produce or consume energy, the laws and their equations to show where the difficulties are to achieve a perfect use of energy. The different area of the physics will also be presented and illustrated by practical applications.</t>
  </si>
  <si>
    <t>Abatement of CC through economics</t>
  </si>
  <si>
    <t>The course explains how basic ideas in economics can help answer fundamental questions about the abatement of climate change, such as how to choose between different abatement initiatives, how quickly and extensively we should act, etc. The social discount rate is one of the key conceptual tools introduced in the course and will provide a unifying thread linking different concepts. You will understand how to assess the relative desirability of various abatement options, how to weigh the pros and cons of fast, moderate and slow abatement pace, what the main analytical tools are to answer these questions (the Ramsey Equation, Integrated Assessment Models). You will develop a critical understanding of the strengths and limitations of these analytical tools. You will be exposed to cutting-edge research in the area and take part in live exercises.</t>
  </si>
  <si>
    <t>Measurement challenges for the financial industry</t>
  </si>
  <si>
    <t>measurement of climate-related financial risks</t>
  </si>
  <si>
    <t>The course will introduce the main tools, challenges and opportunities to measure climate-related financial risks. We will focus on climate scenarios and Integrated Assessment Models ; macrofinancial relevant climate financial risks ; the policy and regulatory landscape; taxonomies ; metrics and methods for climate financial risk disclosure and assessment. Upon completion of the course, you will be able to analyse characteristics and limitations (including greenwashing) of methodologies used to assess investors’ exposure to climate risks and have the competences to apply state of the art metrics for climate-financial risk disclosure and assessment in investors’ portfolios.</t>
  </si>
  <si>
    <t>Designing feasible low-carbon transitions</t>
  </si>
  <si>
    <t>It must be acknowledged that the expected energy transition will not occur spontaneously and will require active intervention (from stakeholders: governments, companies, etc.). This expresses a mandatory shift from open-loop (past) revolutions to closed-loop energy transition in order to achieve a decarbonization target in time. This course will help you understand the stakes underlying the design of an actual low-carbon transition and the concepts underlying the term of transition in the framework of climate change. You will analyse the historical review of past energy transition/revolution and doing so, understand the mechanisms underlying energy transition in selected exemplary countries. You will learn how to synthetize the keys for drawing up energy transition policies that are compatible with climate issues.</t>
  </si>
  <si>
    <t>Mobilizing new tools to promote energy transition</t>
  </si>
  <si>
    <t>The objective of the course is to provide an overview of climate change context from the perspective of its regulation, including scientific facts on climate change, international political organization, and associated policies. It will help you understand what affects the world around them and what leads to its evolution, in the context of the fight against global warming giving them a solid grounding in the stakes, instruments and tools necessary for decision-makers to take decisions consistent with the future expected net-zero world. Upon completion of the course, you will be able to evaluate a variety of systemic decisions in the context of achieving long-run objectives and synthetise the appropriate elements of the course to develop a relevant analysis of international climate issues.</t>
  </si>
  <si>
    <t>Energy Chain and Climate Change</t>
  </si>
  <si>
    <t>The objective of this course is to provide an exhaustive point of view of the energy situation on earth. You will learn the basic facts of climate science, introducing the climate dynamics from the physical equations that govern the exchanges on earth regarding the models and the measurements. So you will be able to suggest or assess solutions to fight against global warming we have to be aware of the causes that explain such a reality. As energy is at the origin of all human activities, it is mandatory to tackle the problem to have a perfect knowledge of all the energy fluxes, reserves, resources, potentials and transformations. An exhaustive point of view of the energy situation on earth include also state of the art of production and uses in all sectors of human activities, the notion of energy chains (coal, oil, natural gas, electricity, and others) will be introduce aiming at assessing the possible interactions and substitutions between each other in order to reduce their impacts on the climate change.</t>
  </si>
  <si>
    <t>Externalities and life cycle-thinking</t>
  </si>
  <si>
    <t>The notion of “sustainability” has arisen in the last decades to describe the development that aims to “meet the needs of present without compromising the ability of future generations to meet their own needs”. Most experts agree that fulfilling this definition requires respecting three dimensions or pillars, namely environmental, economic and social dimensions of sustainability. After having defined the notion of externalities of an energy project, we will provide global insights on the available methods and tools to measure the environmental and social sustainability of energy systems, based on the multi-criteria framework of Life Cycle Thinking. Upon completion of the course, you will understand the Life Cycle Sustainability Assessment framework and social interactions and externalities principles. You will have the competences apply the LCA to energy generation and analyze environmental impacts of energy systems.</t>
  </si>
  <si>
    <t>Local energy application assessment</t>
  </si>
  <si>
    <t>Regarding all the technologies available, it is important to have some tools to assess the CO2 emissions of energy production and uses in a real context for a local scale project. In this course we will learn how to use the Retscreen® expert software to analyse energy efficiency and renewable energy projects feasibility at local scale including the economic aspects. Projects in several domains from renewable production to energy efficiency valuation in industrial or tertiary sector, agricultural or transportation will be proposed. Upon completion of the course, you will a good understanding of the feasibility and performance concepts of local energy system, and be able to utilize appropriate technologies and methodologies to assess environmental impact.</t>
  </si>
  <si>
    <t>Climate aware investing</t>
  </si>
  <si>
    <t>Financial decisions worldwide are increasingly influenced by the scarcity of resources and climate. Facilitating the transition towards a low-carbon economy requires a broad array of new financial instruments and new methods for construction investment portfolios so as to ensure that long-term capital is committed to address long-term environmental needs. Leveraging on the students’ core knowledge in finance and their understanding of the scientific and engineering challenges associated with the transition to a low carbon economy, this course is intended to provide an in-depth introduction to how investment decisions can impact and be impacted by climate risks. The course also involves keynote lectures by seasoned practioners who will be able to provide useful insights in practical implementations of climate-aware investment solutions. Upon completion of the course, you should understand the trade-offs involved in the construction of low carbon investment portfolios and the interactions between financial risks and climate risks. You will be able properly measure carbon risk exposure at the portfolio level and construct efficient portfolios subject to carbon footprint constraints.</t>
  </si>
  <si>
    <t>Climate change policies, regulations &amp; ethics</t>
  </si>
  <si>
    <t>The finance industry needs to be at the core of the transition to a low-carbon economy. To make sure it happens, regulators have embarked on a wide range of projects to frame and accelerate the initiatives already taken by the financial industry. This course aims at providing a thorough overview of these various initiatives and discusses their possible impacts. Upon completion of the course, you will be able to understand the regulations impacting energy transition in the financial industry, analyse and evaluate the impacts of these regulations on the business model and management of financial industry participants.</t>
  </si>
  <si>
    <t>Corporate and blended-finance solutions for climate change</t>
  </si>
  <si>
    <t>Climate change is no longer hypothetical. Scientific evidence is clear about the fact that temperatures are rising at an unprecedented rate and that it is most likely due to human activity since the mid-20th century. To be able to limit the increase in global average temperature to 2°C above pre-industrial levels at most, all industries will have to make investment decisions that will alter the current path. Delaying emissions reductions will lead to long lasting implications. This course will lay the foundations for the development of solutions in the financial industry. You will learn the design of solutions to finance climate transition and be able to conduct climate stress-testing for financial assets. You will be able to analyse specific climate financial problems and design well-articulated, documented, and persuasive solutions.</t>
  </si>
  <si>
    <t>Prospective modelling : principles and use of mathematical models to asses policies</t>
  </si>
  <si>
    <t>Spurred on by the issue of climate and economic globalization, prospective modelling, a tradition neglected over the years, linking digital projection, mathematical economics, public economy, and strategic thinking, is today reinvested considerably in the context of international negotiations around the climate issue. The aim of this course is to present prospective modelling tools, created in the 1960’s from the dialogue between mathematicians and economists and based on a concept of optimality. Through concrete examples, you will learn why these tools, bringing skills in applied mathematics and economic sciences into play, have become the key, essential aid to prospective reflection to assess policies to fight against climate change. This course aims also at tackling mathematical problems from another angle by illustrating the role of mathematic modelling and optimization for issues “in theory” without mathematics; preparing for debates on climate change by giving perspective to available modelling tools and tackling the problems with modelling in a complex dynamic context, that of climate change, where the human factor is central.</t>
  </si>
  <si>
    <t>Implementation of the Energy Climate Challenges</t>
  </si>
  <si>
    <t>The objective of the course is to provide a solid grounding in the principles and practice of long-term modelling applied to energy systems, and to develop the understanding of the tools necessary to make consistent decisions with the energy-climate issues. You will be provided with an overview of decision support tools in the energy/climate field, how they work and how to interpret the results obtained or presented. Upon completion of the course, you will fully understand the prospective approach and models used in the context of energy-climate stakes. You will be able to read, interpret and analyze models’ results and determine relevant scenarios to assess the impacts of energy choices, to apply acquired knowledge to develop a critical analysis of decisions to achieve long-run objectives and combine the appropriate elements of the course to solve specific problems.</t>
  </si>
  <si>
    <t>MSc in Climate Change &amp; Sustainable Finance</t>
  </si>
  <si>
    <t>Financing clean-tech start-ups</t>
  </si>
  <si>
    <t>Technology is pervasive in our day-to-day life often thanks to companies that were VC-financed start-ups not so long ago. The VC career path is extremely compelling for students who love variety and all-life learning together with the chance to model the future and have impact on the planet (not to mention the financial personal benefit).
The course will strive to be as practical as possible and will benefit from numerous case studies and external speakers. You will learn everything from start-up due to diligence to fund organization via VC as an asset class and impact investing. Upon completion of the course, you will be able to evaluate a team, a market, a business model, value a start-up and scale-up and negotiate a term sheet, understand the particulars of portfolio construction in VCs, the duties and risks associated with being a board member and the need to differentiate oneself when fundraising and evaluate different impact measurement methods.</t>
  </si>
  <si>
    <t>Adoption challenges for clean-tech in OECD countries</t>
  </si>
  <si>
    <t>One of the most important challenge that has to be addressed is the integration of the deployment of all the actuals and futures clean technologies. Upon completion of the course, you will fully understand the specificities of the Clean Technologies in OECD countries. You will be able to utilize the proper technologies for use cases assessment, to analyse the impacts of Clean Technologies on  local and global scales, and evaluate the benefits of Clean Technologies in OECD countries.</t>
  </si>
  <si>
    <t>Adoption challenges for clean-tech in developing countries</t>
  </si>
  <si>
    <t>From a technological perspective, several individual innovations have been proposed to enable the transition towards more sustainable energy systems. Yet the adoption of these solutions faces several technical and non-technical barriers and one of the most important issues that have to be addressed is how to achieve an effective deployment and integration of all the available clean technologies. This challenge which is a critical element of any energy strategy is country-dependent. The objective of this course is to provide you with the necessary skills to understand the principles, the expected contribution, and the adoption challenges of various clean techs in a developing country context.</t>
  </si>
  <si>
    <t>SKEMA Business School</t>
  </si>
  <si>
    <t>Auditing, Management Accounting &amp; Information Systems (M2)</t>
  </si>
  <si>
    <t xml:space="preserve">https://www.skema-bs.fr/programmes/masters-of-science/msc-auditing-management-accounting-information </t>
  </si>
  <si>
    <t>Integrated reporting for a sustainable economy</t>
  </si>
  <si>
    <t>03/90</t>
  </si>
  <si>
    <t>Corporate Financial Management - Fundraising and innovative investment track (M2)</t>
  </si>
  <si>
    <t>https://www.skema-bs.fr/programmes/masters-of-science/msc-gestion-financiere-d-entreprise</t>
  </si>
  <si>
    <t>Sustainable Finance and operational risk management</t>
  </si>
  <si>
    <t>3/90</t>
  </si>
  <si>
    <t>Corporate Financial Management - Financial advisory track (M2)</t>
  </si>
  <si>
    <t>Corporate Financial Management - private equity and alternative investment track (M2)</t>
  </si>
  <si>
    <t>Governance and Sustainable Finance</t>
  </si>
  <si>
    <t>2/90</t>
  </si>
  <si>
    <t>Corporate Financial Management - Financial risk management track (M2)</t>
  </si>
  <si>
    <t>Sustainability and Climate Risk</t>
  </si>
  <si>
    <t>Corporate Financial Management - Digital Finance &amp; Fintech (M2)</t>
  </si>
  <si>
    <t>Sustainable Finance &amp; Fintech (M2)</t>
  </si>
  <si>
    <t xml:space="preserve">https://www.skema-bs.fr/Pages/Programme%20simple%20Skema/msc-sustainable-finance-fintech/msc-sustainable-finance-and-fintech-introduction.aspx </t>
  </si>
  <si>
    <t>Fundamental &amp; sustainable finance &amp; tax</t>
  </si>
  <si>
    <t>24/286</t>
  </si>
  <si>
    <t>4/90</t>
  </si>
  <si>
    <t>Sustainable banks &amp; neobanking</t>
  </si>
  <si>
    <t>18/286</t>
  </si>
  <si>
    <t>CSR &amp; Green business</t>
  </si>
  <si>
    <t>Climate change risk &amp; net zero transition</t>
  </si>
  <si>
    <t>Asset management, green bonds and ESG integration</t>
  </si>
  <si>
    <t>Extra financial performance</t>
  </si>
  <si>
    <t>Financial Markets &amp; Investments - Asset Management Track (M2)</t>
  </si>
  <si>
    <t>https://www.skema-bs.fr/programmes/masters-of-science/msc-financial-markets-and-investments</t>
  </si>
  <si>
    <t>Market intelligence &amp; sustainable finance</t>
  </si>
  <si>
    <t>0/90</t>
  </si>
  <si>
    <t>Financial Markets &amp; Investments - Investment banking (M2)</t>
  </si>
  <si>
    <t>Financial Markets &amp; Investments - Analysis Track (M2)</t>
  </si>
  <si>
    <t>Project Finance : Sustainable Finance and Governance</t>
  </si>
  <si>
    <t>Financial Markets &amp; Investments - Trading, structuring and portfolio management (M2)</t>
  </si>
  <si>
    <t>ESG Finance</t>
  </si>
  <si>
    <t>Manager en Gestion de Patrimoine Financier (M2)</t>
  </si>
  <si>
    <t>https://www.skema-bs.fr/programmes/masteres-specialise/ms-manager-gestion-de-patrimoine-financier</t>
  </si>
  <si>
    <t>L'univers d'investissement financier et sa dimension RSE</t>
  </si>
  <si>
    <t>Expert en Contrôle de Gestion, Audit et Gestion de Systèmes d’Information (M2)</t>
  </si>
  <si>
    <t>https://www.skema-bs.fr/programmes/masteres-specialise/ms-audit-controle-de-gestion-et-systemes-information/presentation</t>
  </si>
  <si>
    <t>Reporting et contrôle de gestion du développement durable</t>
  </si>
  <si>
    <t>Finance &amp; Banking module</t>
  </si>
  <si>
    <t>https://www.skema.edu/summer-school/finance/overview-finance-and-banking</t>
  </si>
  <si>
    <t>Audencia</t>
  </si>
  <si>
    <t>Analyse financière et gestion d'investissement (Master)</t>
  </si>
  <si>
    <t>https://grande-ecole.audencia.com/programme/post-prepa/master/msc/msc-en-analyse-financiere-et-gestion-dinvestissements/</t>
  </si>
  <si>
    <t>Analyse, évaluation et intégration des facteurs ESG dans la gestion d’actifs</t>
  </si>
  <si>
    <t>Analyse financière et reporting extra-financier</t>
  </si>
  <si>
    <t>Finance d'entreprise et banque d'investissement (M2)</t>
  </si>
  <si>
    <t>https://grande-ecole.audencia.com/programme/post-prepa/master/msc/msc-in-corporate-finance-and-investment-banking-msc-en-finance-dentreprise-et-banque-dinvestissement/</t>
  </si>
  <si>
    <t>Création de valeur responsable et durable</t>
  </si>
  <si>
    <t>Marchés financiers et investissements responsables (M2)</t>
  </si>
  <si>
    <t>https://grande-ecole.audencia.com/programme/post-prepa/master/msc/msc-en-marches-financiers-et-investissements-responsables/</t>
  </si>
  <si>
    <t>Intégration des facteurs ESG (environnementaux, sociaux et gouvernance)</t>
  </si>
  <si>
    <t>Analyse, évaluation et intégration dans la gestion de portefeuilles</t>
  </si>
  <si>
    <t>Data management for Finance - option market finance (M2)</t>
  </si>
  <si>
    <t>https://master.audencia.com/fr/programmes/msc-in-data-management-for-finance/</t>
  </si>
  <si>
    <t>16 à 18 mois</t>
  </si>
  <si>
    <t>Responsabilité sociale des entreprises</t>
  </si>
  <si>
    <t>Data management for Finance - option corporate finance (M2)</t>
  </si>
  <si>
    <t>Stratégies Financières et Investissements Responsables (MS SFIR) (Mastère)</t>
  </si>
  <si>
    <t>https://masteres-specialises.audencia.com/programmes/strategies-financieres-et-investissements-responsables/</t>
  </si>
  <si>
    <t>Bac+6</t>
  </si>
  <si>
    <t>12 à 15 mois</t>
  </si>
  <si>
    <t>Finance durable - impact de l'investissement</t>
  </si>
  <si>
    <t>Finance durable &amp; gouvernance</t>
  </si>
  <si>
    <t>Marchés financiers et finance durable</t>
  </si>
  <si>
    <t>KEDGE Business School</t>
  </si>
  <si>
    <t>Programme EBP parcours International, spécialisation Investment Banking Track (EN) (Licence + Master)</t>
  </si>
  <si>
    <t>https://etudiant.kedge.edu/programmes/ebp-international/cursus#parcours-7099-section-7100</t>
  </si>
  <si>
    <t>Bac</t>
  </si>
  <si>
    <t>5 ans</t>
  </si>
  <si>
    <t>Master Banking and Finance (Master)</t>
  </si>
  <si>
    <t>https://etudiant.kedge.edu/programmes/banking-finance</t>
  </si>
  <si>
    <t>Sustainable development &amp; corporate social responsability</t>
  </si>
  <si>
    <t>Banking and Finance (M2)</t>
  </si>
  <si>
    <t>Corporate Finance (Master)</t>
  </si>
  <si>
    <t>https://etudiant.kedge.edu/programmes/corporate-finance</t>
  </si>
  <si>
    <t>Sustainable investment strategy</t>
  </si>
  <si>
    <t>Corporate Finance (M2)</t>
  </si>
  <si>
    <t>Finance Durable - Sustainable Finance (Master)</t>
  </si>
  <si>
    <t>https://etudiant.kedge.edu/programmes/master-finance</t>
  </si>
  <si>
    <t>Accounting for Finance</t>
  </si>
  <si>
    <t>Introduction to critical thinking in finance</t>
  </si>
  <si>
    <t>Legal challenges of extra financial CSR</t>
  </si>
  <si>
    <t>CSR and sustainable reporting</t>
  </si>
  <si>
    <t>Green finance environment and policy</t>
  </si>
  <si>
    <t>ESG and climate risks</t>
  </si>
  <si>
    <t>Climate risk modeling</t>
  </si>
  <si>
    <t>ESG integration &amp; SDGS investing</t>
  </si>
  <si>
    <t>Financing biodiversity</t>
  </si>
  <si>
    <t>Finance Durable - Sustainable Finance (M2)</t>
  </si>
  <si>
    <t>BBA - Bachelor Business Administration</t>
  </si>
  <si>
    <t>BBA spécialisation Finance (Bac à Bac+4)</t>
  </si>
  <si>
    <t>https://etudiant.kedge.edu/programmes/ibba</t>
  </si>
  <si>
    <t>4 ans</t>
  </si>
  <si>
    <t>Développement durable</t>
  </si>
  <si>
    <t>BBA spécialisation Finance (Bac+2 à Bac+4)</t>
  </si>
  <si>
    <t>Sustainable development</t>
  </si>
  <si>
    <t>Grenoble École de Management</t>
  </si>
  <si>
    <t>Finance - Quantitative Finance specialisation (Master)</t>
  </si>
  <si>
    <t>https://en.grenoble-em.com/msc-finance</t>
  </si>
  <si>
    <t xml:space="preserve">Fundamentals of Ethics and ESG
</t>
  </si>
  <si>
    <t>Finance - Investment banking &amp; financial advisory (Master)</t>
  </si>
  <si>
    <t>Finance - Sustainable Finance (Master)</t>
  </si>
  <si>
    <t xml:space="preserve"> Sustainable Finance: Introduction and Context</t>
  </si>
  <si>
    <t>ESG Performance Analysis</t>
  </si>
  <si>
    <t>Corporate Governance and Climate Change</t>
  </si>
  <si>
    <t>Certificate in International Business (CIB- undergraduate)</t>
  </si>
  <si>
    <t>Finance &amp; Accounting (Master)</t>
  </si>
  <si>
    <t>https://en.grenoble-em.com/undergraduate-certificate-cib-or-cbs#cib</t>
  </si>
  <si>
    <t>1 semestre</t>
  </si>
  <si>
    <t>NEOMA Business School</t>
  </si>
  <si>
    <t>Financial Markets &amp; Technologies (Master)</t>
  </si>
  <si>
    <t>https://neoma-bs.com/programmes/msc-financial-markets-and-technologies/</t>
  </si>
  <si>
    <t>27 mois</t>
  </si>
  <si>
    <t>Financial Markets &amp; Technologies (M2)</t>
  </si>
  <si>
    <t>15 mois</t>
  </si>
  <si>
    <t>Finance, Investment &amp; Wealth Management (Master)</t>
  </si>
  <si>
    <t>https://neoma-bs.com/programmes/msc-finance-investment-and-wealth-management/</t>
  </si>
  <si>
    <t xml:space="preserve"> Ethics and sustainability in the real Estate Industry</t>
  </si>
  <si>
    <t>CFA track</t>
  </si>
  <si>
    <t>Finance, Investment &amp; Wealth Management (M2)</t>
  </si>
  <si>
    <t>Finance &amp; Big Data (M2)</t>
  </si>
  <si>
    <t>https://neoma-bs.com/programmes/advanced-master-finance-big-data/</t>
  </si>
  <si>
    <t>12 mois</t>
  </si>
  <si>
    <t>https://neoma-bs.com/programmes/msc-corporate-finance/</t>
  </si>
  <si>
    <t>Ethical and Sustainable Finance</t>
  </si>
  <si>
    <t>Advanced Master</t>
  </si>
  <si>
    <t>International Financial Analysis (M2)</t>
  </si>
  <si>
    <t>https://neoma-bs.com/programmes/advanced-master-international-financial-analysis/?cursus</t>
  </si>
  <si>
    <t>Markets and environment</t>
  </si>
  <si>
    <t>Burgundy School of Business (BSB)</t>
  </si>
  <si>
    <t>Climate change and corporate finance (M2)</t>
  </si>
  <si>
    <t>https://www.bsb-education.com/bsb-programmes/masters-of-science-msc/msc-climate-change-corporate-finance/</t>
  </si>
  <si>
    <t>Green Chrono Diagnosis</t>
  </si>
  <si>
    <t>Equity Report + M&amp;A Report version Green</t>
  </si>
  <si>
    <t>Green Equity and Green Bonds</t>
  </si>
  <si>
    <t>Economics and Climate Change</t>
  </si>
  <si>
    <t>Emissions Trading Systems</t>
  </si>
  <si>
    <t>Cleantech and Cleanfunds Challenge</t>
  </si>
  <si>
    <t>Green Investment Strategy &amp; Portfolio management</t>
  </si>
  <si>
    <t>Financing Climate Change Action</t>
  </si>
  <si>
    <t>Socially Responsible Investment and Financial Analysis</t>
  </si>
  <si>
    <t>CFA Certification</t>
  </si>
  <si>
    <t xml:space="preserve"> Realization, in groups, of a green strategic and financial diagnosis of a company quoted </t>
  </si>
  <si>
    <t>Corporate finance and investment banking (M2)</t>
  </si>
  <si>
    <t>https://www.bsb-education.com/bsb-programmes/masters-of-science-msc/msc-corporate-finance-and-investment-banking/</t>
  </si>
  <si>
    <t>Green Investment Strategy &amp; Portfolio Management</t>
  </si>
  <si>
    <t>Spécialisation finance d'entreprise (PGE)</t>
  </si>
  <si>
    <t>https://www.bsb-education.com/wp-content/uploads/2020/09/livret_finance_comptabilite_audit-expertise-conseil.pdf
et https://www.bsb-education.com/bsb-programmes/master-grande-ecole-post-prepa/#tab-programme</t>
  </si>
  <si>
    <t>Spécialisation banque et gestion de patrimoine (PGE)</t>
  </si>
  <si>
    <t>IESEG School of Management</t>
  </si>
  <si>
    <t>Master major in asset and risk management (PGE)</t>
  </si>
  <si>
    <t>https://www.ieseg.fr/en/programs/masters-science/grande-ecole-programme-5-years/master/</t>
  </si>
  <si>
    <t>Change management for sustainability strategies</t>
  </si>
  <si>
    <t>CFA Preparation</t>
  </si>
  <si>
    <t>Master major in financial management and control (PGE)</t>
  </si>
  <si>
    <t>Master major in financial transactions and corporate strategy (PGE)</t>
  </si>
  <si>
    <t>Bachelor</t>
  </si>
  <si>
    <t>International Business Program specialized in Fintech (Bachelor)</t>
  </si>
  <si>
    <t>https://www.ieseg.fr/en/programs/bachelor-international-business/program/</t>
  </si>
  <si>
    <t>https://www.ieseg.fr/en/programs/masters-science/msc-finance/</t>
  </si>
  <si>
    <t>4 semestres</t>
  </si>
  <si>
    <t>Sustainability, ESG, assessing portfolio performance for various climate change scenarios</t>
  </si>
  <si>
    <t>The course evolves around integrating sustainability issues into the financial decision making and discusses major drivers and constraints of transforming the financial system to a more sustainable one.
Students will learn to:
Assess companies’ social and environmental performance ;
Integrate ESG (environmental, social and governance) issues into financial analysis ;
Integrate ESG (environmental, social and governance) issues into portfolio management ;
Assess the portfolio performance for various climate change scenarios ;
Analyze sustainable financial products (including green bonds, sustainability-linked bonds).</t>
  </si>
  <si>
    <t>Banking, capital markets &amp; financial technology (Master)</t>
  </si>
  <si>
    <t>https://www.ieseg.fr/en/programs/masters-science/msc-banking-capital-markets/</t>
  </si>
  <si>
    <t>Sustainability, ESG, financial risks</t>
  </si>
  <si>
    <t>This course aims at providing students with an understanding of the implications of sustainability challenges on financial markets and how financial risks posed by Environmental, Social, and Governance (ESG) investing can be responded.</t>
  </si>
  <si>
    <t>Montpellier Business School</t>
  </si>
  <si>
    <t>Global Finance (Master)</t>
  </si>
  <si>
    <t>https://www.montpellier-bs.com/international/our-programmes/programmes-master-of-science/msc-global-finance/</t>
  </si>
  <si>
    <t>Global Finance (M2)</t>
  </si>
  <si>
    <t>Fintech &amp; Digital Finance (Master)</t>
  </si>
  <si>
    <t>https://www.montpellier-bs.com/international/our-programmes/programmes-master-of-science/msc-fintech-digital-finance/</t>
  </si>
  <si>
    <t>Fintech &amp; Digital Finance (M2)</t>
  </si>
  <si>
    <t>Sustainable and inclusive finance (Master)</t>
  </si>
  <si>
    <t>https://www.montpellier-bs.com/international/our-programmes/programmes-master-of-science/msc-sustainable-inclusive-finance/</t>
  </si>
  <si>
    <t>CSR &amp; Sustainability reporting</t>
  </si>
  <si>
    <t xml:space="preserve"> Ethics, responsible development and regulation</t>
  </si>
  <si>
    <t>ESG and Financial analysis</t>
  </si>
  <si>
    <t>Sustainable portfolio mgmt</t>
  </si>
  <si>
    <t>European Institutions &amp; Sustainability</t>
  </si>
  <si>
    <t>Financing of energy transition</t>
  </si>
  <si>
    <t>Green bonds</t>
  </si>
  <si>
    <t>Sustainable and inclusive finance</t>
  </si>
  <si>
    <t>Environmental accounting</t>
  </si>
  <si>
    <t>Sustainable and inclusive finance (M2)</t>
  </si>
  <si>
    <t>Financial and ESG analysis</t>
  </si>
  <si>
    <t>Sustainable portfolio management</t>
  </si>
  <si>
    <t>European Institutions and Sustainability</t>
  </si>
  <si>
    <t>Compliance and preparation for CFA &amp; AMF certificates</t>
  </si>
  <si>
    <t>Toulouse Business School</t>
  </si>
  <si>
    <t>Corporate finance &amp; advisory (M2)</t>
  </si>
  <si>
    <t>https://www.tbs-education.com/program/msc-corporate-finance-and-advisory/</t>
  </si>
  <si>
    <t>Corporate Finance : Advanced Topics</t>
  </si>
  <si>
    <t>ESG, business ethic, sustainability</t>
  </si>
  <si>
    <t>Research Methods</t>
  </si>
  <si>
    <t>Enjeux de quantification des phénomènes environnementaux en entreprise</t>
  </si>
  <si>
    <t>Equity research and investment management (M2)</t>
  </si>
  <si>
    <t>https://www.tbs-education.com/program/msc-equity-research-and-investment-management/</t>
  </si>
  <si>
    <t xml:space="preserve"> Ethics and Economics for CFA</t>
  </si>
  <si>
    <t>CFA</t>
  </si>
  <si>
    <t>ESG assessment</t>
  </si>
  <si>
    <t>Investment strategies</t>
  </si>
  <si>
    <t>ESG investment</t>
  </si>
  <si>
    <t>Banking and International Finance (M2)</t>
  </si>
  <si>
    <t>https://www.tbs-education.com/program/msc-banking-and-international-finance/</t>
  </si>
  <si>
    <t>Advanced corporate finance</t>
  </si>
  <si>
    <t>CSR</t>
  </si>
  <si>
    <t>Financial Markets</t>
  </si>
  <si>
    <t>ethical funds performance and ESG</t>
  </si>
  <si>
    <t>International perspective in Banking and Finance</t>
  </si>
  <si>
    <t>Crowdfunding, green finance</t>
  </si>
  <si>
    <t>Controlling and risk management (M2)</t>
  </si>
  <si>
    <t>https://www.tbs-education.com/program/msc-controlling-and-risk-management/</t>
  </si>
  <si>
    <t>Corporate Governance, reporting and Sustainability</t>
  </si>
  <si>
    <t>Objective: The course analyzes determinants and effects of international corporate governance and reporting practices and provides an introduction to professional and business ethics.</t>
  </si>
  <si>
    <t>Sustainable financial management with data analytics (M2)</t>
  </si>
  <si>
    <t>https://barcelona.tbs-education.com/program/msc-sustainable-financial-management/</t>
  </si>
  <si>
    <t>Management Accounting &amp; Control for Sustainability</t>
  </si>
  <si>
    <t>Sustainable management accounting, environmental accounting</t>
  </si>
  <si>
    <t>In this unit, you will have learned how to design, use and monitor the accounting management tools needed to carry out the strategic sustainable aims of the company. Sustainable Management Accounting  ; Environmental Accounting ; Accounting Information Systems</t>
  </si>
  <si>
    <t>Research Methods in Accounting &amp; Finance I</t>
  </si>
  <si>
    <t>Qualitative Research in Sustainable Accounting &amp; Finance</t>
  </si>
  <si>
    <t>This module will provide you with an overview of research methods in international financial management and control, and introduce you to academic writing through interactive workshops. Qualitative Research in Sustainable Accounting &amp; Finance ; Quantitative Research in Sustainable Accounting &amp; Finance</t>
  </si>
  <si>
    <t>Sustainable Financial Strategy</t>
  </si>
  <si>
    <t>Capital Structure &amp; Sustainable Firm Value
ESG Investing</t>
  </si>
  <si>
    <t>By the end of this module, you will be able to understand and implement key financial strategic decisions. Mergers, Acquisitions &amp; Private Equity ; Capital Structure &amp; Sustainable Firm Value ; ESG Investing</t>
  </si>
  <si>
    <t>Corporate Governance &amp; Sustainability</t>
  </si>
  <si>
    <t>Sustainability &amp; Integrated Reporting</t>
  </si>
  <si>
    <t>This module will equip you with the skills needed to analyze the determinants and understand the effects of international corporate governance practices on corporate finance issues. International Corporate Governance ; Boards Duties &amp; Business Ethics ; Sustainability &amp; Integrated Reporting</t>
  </si>
  <si>
    <t>ESG investing by CFA Certificate</t>
  </si>
  <si>
    <t>Investment management with a focus on integrating ESG factors</t>
  </si>
  <si>
    <t>Audit, control &amp; finance in an international environment (M2)</t>
  </si>
  <si>
    <t>https://www.tbs-education.fr/formation/msc-audit-controle-et-finance-en-environnement-international/</t>
  </si>
  <si>
    <t>International Banking &amp; Finance (Summer)</t>
  </si>
  <si>
    <t>https://fr.calameo.com/tbs-education/read/001821797fe3c4f594659</t>
  </si>
  <si>
    <t>Undergraduate</t>
  </si>
  <si>
    <t>25 heures</t>
  </si>
  <si>
    <t>Winter program</t>
  </si>
  <si>
    <t>New venture financing (Winter)</t>
  </si>
  <si>
    <t>https://fr.calameo.com/tbs-education/read/00182179721cc372ae161</t>
  </si>
  <si>
    <t>21 heures</t>
  </si>
  <si>
    <t>ESDES</t>
  </si>
  <si>
    <t>Finance et marchés (Master)</t>
  </si>
  <si>
    <t>https://f.hubspotusercontent30.net/hubfs/5107289/2021_Detailed%20course%20list/_Details_des_cours_FIMA.pdf?utm_medium=email&amp;_hsmi=99445435&amp;utm_content=99445435&amp;utm_source=hs_automation</t>
  </si>
  <si>
    <t>Gouvernance et analyse extra financière</t>
  </si>
  <si>
    <t>24 h</t>
  </si>
  <si>
    <t>Ce cours a pour objectif de familiariser les étudiants aux questions de gouvernance et d’analyse extrafinancière en traitant des cas pratiques d’entreprises cotées. L’étudiant, après analyse, devra donner son avis et jugement sur les aspects ESG.</t>
  </si>
  <si>
    <t xml:space="preserve">Gestion de portefeuille </t>
  </si>
  <si>
    <t>Passage de la certification AMF dans le cadre de ce cours</t>
  </si>
  <si>
    <t>Audit et finance d'entreprise (Master)</t>
  </si>
  <si>
    <t>https://www.esdes.fr/accueil/programmes/tous-les-programmes/cycle-master-audit-et-finance-dentreprise/
https://www.esdes.fr/pdf/2776/
https://f.hubspotusercontent30.net/hubfs/5107289/2021_Detailed%20course%20list/_Details_des_cours_AUFI.pdf?utm_medium=email&amp;_hsmi=99445477&amp;utm_content=99445477&amp;utm_source=hs_automation</t>
  </si>
  <si>
    <t>ESLSCA BS</t>
  </si>
  <si>
    <t>Finance (licence)</t>
  </si>
  <si>
    <t>https://www.eslsca.fr/en/bachelor/finance</t>
  </si>
  <si>
    <t>Corporate Social Responsability (CSR)</t>
  </si>
  <si>
    <t>Mastère</t>
  </si>
  <si>
    <t>Finance de marché - trading (Master)</t>
  </si>
  <si>
    <t>https://www.esgf.com/finance-marche</t>
  </si>
  <si>
    <t xml:space="preserve">Stratégie de financement à long terme </t>
  </si>
  <si>
    <t>Certification AMF</t>
  </si>
  <si>
    <t>Trading</t>
  </si>
  <si>
    <t>Préparation CFA</t>
  </si>
  <si>
    <t>Finance de marché - trading (M2)</t>
  </si>
  <si>
    <t>Finance d'entreprise (Master)</t>
  </si>
  <si>
    <t xml:space="preserve">https://www.esgf.com/finance-entreprise </t>
  </si>
  <si>
    <t>Finance d'entreprise (M2)</t>
  </si>
  <si>
    <t>Finance durable et gestion des risques climatiques (Master)</t>
  </si>
  <si>
    <t>https://www.esgf.com/finance-durable</t>
  </si>
  <si>
    <t>Marchés du carbone</t>
  </si>
  <si>
    <t>Transition énergétique et énergies renouvelables</t>
  </si>
  <si>
    <t>Economie circulaire et développement durable des entreprises</t>
  </si>
  <si>
    <t>Politiques et fiscalité environnementales</t>
  </si>
  <si>
    <t>Investissement socialement responsable, critères ESG et RSE</t>
  </si>
  <si>
    <t>Droits, normes et certifications environnementales</t>
  </si>
  <si>
    <t>Analyse et notation extra-financière</t>
  </si>
  <si>
    <t>Comptabilité socio-environnementale</t>
  </si>
  <si>
    <t>Blockchain &amp; finance verte</t>
  </si>
  <si>
    <t>Normes IFRS et reporting environnemental</t>
  </si>
  <si>
    <t>Contrôle de gestion et performance environnementale</t>
  </si>
  <si>
    <t>Gestion des risques environnementaux</t>
  </si>
  <si>
    <t>Audit comptable et RSE</t>
  </si>
  <si>
    <t>Communication financière et environnementale</t>
  </si>
  <si>
    <t>Financements verts</t>
  </si>
  <si>
    <t>Produits dérivés climatiques</t>
  </si>
  <si>
    <t>Gestion de portefeuille ISR et jeu boursier sur Bloomberg</t>
  </si>
  <si>
    <t>Établir la stratégie de financement à long terme d’une organisation</t>
  </si>
  <si>
    <t>Finance durable et gestion des risques climatiques (M2)</t>
  </si>
  <si>
    <t>Gestion de patrimoine et gestion privée (Master)</t>
  </si>
  <si>
    <t>https://www.esgf.com/gestion-de-patrimoine</t>
  </si>
  <si>
    <t>Réalisation du diagnostic patrimonial</t>
  </si>
  <si>
    <t>Gestion de patrimoine et gestion privée (M2)</t>
  </si>
  <si>
    <t>Big data et data science en finance (Master)</t>
  </si>
  <si>
    <t>https://www.esgf.com/big-data-data-science-finance</t>
  </si>
  <si>
    <t>Big data et data science en finance (M2)</t>
  </si>
  <si>
    <t>Banque et Relations Entreprises (Master)</t>
  </si>
  <si>
    <t>https://www.esgf.com/banque-relations-entreprises#node-1672</t>
  </si>
  <si>
    <t>Diagnostic patrimonial</t>
  </si>
  <si>
    <t>Banque et Relations Entreprises (M2)</t>
  </si>
  <si>
    <t>Audit et contrôle de gestion (Master)</t>
  </si>
  <si>
    <t>https://www.esgf.com/audit-controle-de-gestion</t>
  </si>
  <si>
    <t>Audit et contrôle de gestion (M2)</t>
  </si>
  <si>
    <t>Consulting financier (Master)</t>
  </si>
  <si>
    <t>https://www.esgf.com/consulting-financier#node-4674</t>
  </si>
  <si>
    <t>Stratégie de financement à long terme</t>
  </si>
  <si>
    <t>Consulting financier (M2)</t>
  </si>
  <si>
    <t>BTS</t>
  </si>
  <si>
    <t>Banque (BTS)</t>
  </si>
  <si>
    <t>https://www.esgf.com/bts-banque</t>
  </si>
  <si>
    <t>Financia Business School</t>
  </si>
  <si>
    <t>Finance (L3)</t>
  </si>
  <si>
    <t>https://financia-business-school.com/bachelor-finance-en-1-an.html</t>
  </si>
  <si>
    <t>Rennes School of Business</t>
  </si>
  <si>
    <t>Bachelor in management specialized in Finance (Bachelor)</t>
  </si>
  <si>
    <t>https://www.rennes-sb.com/programmes/undergraduate/bachelor-in-management/</t>
  </si>
  <si>
    <t>Financial data intelligence (M2)</t>
  </si>
  <si>
    <t>https://www.rennes-sb.com/programmes/postgraduate/msc/msc-financial-data-intelligence/</t>
  </si>
  <si>
    <t>Ethics and Socially Responsible Finance</t>
  </si>
  <si>
    <t>International Finance (M2)</t>
  </si>
  <si>
    <t>https://www.rennes-sb.com/programmes/postgraduate/msc/msc-international-finance/</t>
  </si>
  <si>
    <t>MBA</t>
  </si>
  <si>
    <t>MBA Spécialisé en Finance</t>
  </si>
  <si>
    <t>https://www.hec.edu/en/mba-programs/mba/learning-experience/specializations
MBA général : https://www.hec.edu/en/mba-programs/mba/learning-experience</t>
  </si>
  <si>
    <t>Professionnels</t>
  </si>
  <si>
    <t>Ethics &amp; Sustainability</t>
  </si>
  <si>
    <t>Executive MSc</t>
  </si>
  <si>
    <t>Finance</t>
  </si>
  <si>
    <t>https://www.hec.edu/fr/executive-education/executive-masteres/executive-msc-en-finance#objectifs</t>
  </si>
  <si>
    <t>Manager et cadre</t>
  </si>
  <si>
    <t>Executive MiM</t>
  </si>
  <si>
    <t>Global executive master in management - majeure finance</t>
  </si>
  <si>
    <t>https://www.hec.edu/fr/executive-education/executive-masteres/gemm-majeure-finance</t>
  </si>
  <si>
    <t>Certificats</t>
  </si>
  <si>
    <t xml:space="preserve">Prise en compte des mutations des marchés notamment avec la révolution digitale et la transition énergétique
</t>
  </si>
  <si>
    <t>Transition</t>
  </si>
  <si>
    <t xml:space="preserve">ICCF &amp; HEC </t>
  </si>
  <si>
    <t>Executive certificate</t>
  </si>
  <si>
    <t>International certificate in corporate finance</t>
  </si>
  <si>
    <t>https://www.hec.edu/en/executive-education/executive-certificates/iccfhec-paris-international-certificate-corporate-finance</t>
  </si>
  <si>
    <t>5 mois</t>
  </si>
  <si>
    <t>Finance d'entreprise (FC)</t>
  </si>
  <si>
    <t>https://www.hec.edu/fr/executive-education/certificats-executive/finance-d-entreprise</t>
  </si>
  <si>
    <t>12 jours</t>
  </si>
  <si>
    <t>ACCF &amp; HEC</t>
  </si>
  <si>
    <t>Advanced certificate in corporate finance</t>
  </si>
  <si>
    <t>https://www.hec.edu/fr/executive-education/certificats-executive/advanced-certificate-corporate-finance-accfr-hec-paris</t>
  </si>
  <si>
    <t>18 semaines</t>
  </si>
  <si>
    <t>Asset management</t>
  </si>
  <si>
    <t>https://www.hec.edu/fr/executive-education/certificats-executive/executive-certificate-asset-management</t>
  </si>
  <si>
    <t>Professionnels de la finance</t>
  </si>
  <si>
    <t>Valuation</t>
  </si>
  <si>
    <t>https://www.hec.edu/fr/executive-education/certificats-executive/executive-certificate-valuation</t>
  </si>
  <si>
    <t>Executive corporate finance Maroc</t>
  </si>
  <si>
    <t>https://www.hec.edu/fr/executive-education/certificats-executive/finance-maroc</t>
  </si>
  <si>
    <t>Dirigeant</t>
  </si>
  <si>
    <t>20 jours</t>
  </si>
  <si>
    <t>Programme court executive</t>
  </si>
  <si>
    <t>Maîtriser les fondamentaux de la finance</t>
  </si>
  <si>
    <t>https://www.hec.edu/fr/executive-education/programmes-courts-executive/maitriser-les-fondamentaux-de-la-finance</t>
  </si>
  <si>
    <t>Finance pour dirigeants (FC)</t>
  </si>
  <si>
    <t>https://www.hec.edu/fr/executive-education/programmes-courts-executive/finance-pour-dirigeants</t>
  </si>
  <si>
    <t>Executive Mastère spécialisé</t>
  </si>
  <si>
    <t>Financial management and management control</t>
  </si>
  <si>
    <t>https://executive-education.essec.edu/en/program/executive-diplomas/financial-management-and-management-control/program/</t>
  </si>
  <si>
    <t>47 jours / 12 mois</t>
  </si>
  <si>
    <t>Gérer les risques et financer l'entreprise</t>
  </si>
  <si>
    <t>https://executive-education.essec.edu/fr/programme/gestion-finance/gerer-les-risques-et-financer-entreprise/</t>
  </si>
  <si>
    <t>6 jours</t>
  </si>
  <si>
    <t>Gestion et finance : fondamentaux pour les non spécialistes</t>
  </si>
  <si>
    <t>https://executive-education.essec.edu/fr/programme/gestion-finance/gestion-et-finances-fondamentaux-pour-les-non-specialistes/</t>
  </si>
  <si>
    <t>Manager</t>
  </si>
  <si>
    <t>9 jours</t>
  </si>
  <si>
    <t>Finance pour non financiers</t>
  </si>
  <si>
    <t>https://www.escp.eu/programmes/open-programmes/finance-pour-non-financiers</t>
  </si>
  <si>
    <t>Finance d'entreprise</t>
  </si>
  <si>
    <t>https://www.escp.eu/programmes/open-programmes/certificat-finance-d-entreprise</t>
  </si>
  <si>
    <t>10 ou 15 jours</t>
  </si>
  <si>
    <t>International Finance (FC)</t>
  </si>
  <si>
    <t>https://www.escp.eu/programmes/open-programmes/certificate-international-finance</t>
  </si>
  <si>
    <t>Real Estate Finance and Investments</t>
  </si>
  <si>
    <t>https://www.escp.eu/programmes/open-programmes/certificate-real-estate-finance-and-investments</t>
  </si>
  <si>
    <t>40 heures</t>
  </si>
  <si>
    <t>Masterclass</t>
  </si>
  <si>
    <t>Negotiating wise agreements</t>
  </si>
  <si>
    <t>https://www.escp.eu/programmes/open-programmes/negotiating-wise-agreements</t>
  </si>
  <si>
    <t>2 jours</t>
  </si>
  <si>
    <t>Séminaire</t>
  </si>
  <si>
    <t>Management, contrôle interne et maîtrise des risques</t>
  </si>
  <si>
    <t>https://www.escp.eu/programmes/open-programmes/certificat-management-controle-interne-et-maitrise-des-risques</t>
  </si>
  <si>
    <t>10 jours</t>
  </si>
  <si>
    <t>Business Competence Programme</t>
  </si>
  <si>
    <t>https://www.escp.eu/programmes/open-programmes/business-competence-programme</t>
  </si>
  <si>
    <t>72 heures</t>
  </si>
  <si>
    <t>Exploring the Future of Business</t>
  </si>
  <si>
    <t>https://www.escp.eu/programmes/open-programmes/exploring-future-business</t>
  </si>
  <si>
    <t>3 jours</t>
  </si>
  <si>
    <t>Rethinking business in the Anthropocene Era</t>
  </si>
  <si>
    <t>Anthropocène</t>
  </si>
  <si>
    <t>Ingénierie Financière et Fiscale</t>
  </si>
  <si>
    <t>https://www.escp.eu/programmes/executive-masters/Executive-Mastere-specialise-ingenierie-financiere-et-fiscale</t>
  </si>
  <si>
    <t>Finance et gouvernance</t>
  </si>
  <si>
    <t>https://executive.em-lyon.com/Formations/Certificats/EMBOC03-Certificat-Online-Finance-et-Gouvernance</t>
  </si>
  <si>
    <t>90 heures</t>
  </si>
  <si>
    <t>Finance pour non financier</t>
  </si>
  <si>
    <t>https://executive.em-lyon.com/Formations/Certificats/FNF-Certificat-Finance-pour-non-financier</t>
  </si>
  <si>
    <t>Pilotage de la performance et datas</t>
  </si>
  <si>
    <t>https://executive.em-lyon.com/Formations/Certificats/PGMC4-Certificat-online-Pilotage-de-la-performance-et-datas</t>
  </si>
  <si>
    <t>27 heures</t>
  </si>
  <si>
    <t>Stratégie financière</t>
  </si>
  <si>
    <t>https://executive.edhec.edu/fr/formations-courtes-dirigeants/strategie-financiere</t>
  </si>
  <si>
    <t>Pilotage extra financiers</t>
  </si>
  <si>
    <t>enjeux durables, KPI extra financiers/RSE</t>
  </si>
  <si>
    <t>8/40</t>
  </si>
  <si>
    <t>Corporate Finance online</t>
  </si>
  <si>
    <t>https://online.edhec.edu/fr/programmes-formations-a-distance/master-finance-distance/</t>
  </si>
  <si>
    <t xml:space="preserve">Corporate Finance </t>
  </si>
  <si>
    <t>https://online.edhec.edu/fr/programmes-formations-a-distance/certificat-finance-entreprise/</t>
  </si>
  <si>
    <t>10 semaines</t>
  </si>
  <si>
    <t>Global MBA</t>
  </si>
  <si>
    <t>Specialised in International Finance</t>
  </si>
  <si>
    <t>https://mba.edhec.edu/specialisation-tracks-global-learning-expedition#london</t>
  </si>
  <si>
    <t>10 mois</t>
  </si>
  <si>
    <t>Manager en Gestion de Patrimoine Financier (Exec M2)</t>
  </si>
  <si>
    <t>https://www.skema-bs.fr/programmes/ems/programmes/ems-manager-en-gestion-de-patrimoine</t>
  </si>
  <si>
    <t>Investissements immobiliers : les enjeux de la décarbonation</t>
  </si>
  <si>
    <t>Analyse financière avancée</t>
  </si>
  <si>
    <t>https://executive.audencia.com/formations-courtes/finance-et-gestion/analyse-financiere-avancee/</t>
  </si>
  <si>
    <t>Attestation</t>
  </si>
  <si>
    <t>Finance et Gestion pour Cadres et Managers</t>
  </si>
  <si>
    <t>https://executive.audencia.com/formations-courtes/finance-et-gestion/certificat-finance-et-gestion/</t>
  </si>
  <si>
    <t>7 jours</t>
  </si>
  <si>
    <t>Piloter la performance financière de l'entreprise</t>
  </si>
  <si>
    <t>https://executive.audencia.com/formations-courtes/finance-et-gestion/certificat-piloter-la-performance-financiere-de-lentreprise/</t>
  </si>
  <si>
    <t>11 jours</t>
  </si>
  <si>
    <t>Finance pour dirigeants</t>
  </si>
  <si>
    <t>https://executive.audencia.com/formations-courtes/finance-et-gestion/finance-pour-dirigeants/</t>
  </si>
  <si>
    <t>Directeur Financier</t>
  </si>
  <si>
    <t>https://executive.audencia.com/diplomes-dirigeants-et-mba/formation-directeur-financier/</t>
  </si>
  <si>
    <t>50 jours / 15 mois</t>
  </si>
  <si>
    <t>RSE et stratégie</t>
  </si>
  <si>
    <t>Analyse financière et choix de financement</t>
  </si>
  <si>
    <t>https://executive.audencia.com/formations-courtes/finance-et-gestion/analyse-financiere-et-choix-financement/</t>
  </si>
  <si>
    <t>Piloter la gestion de l'entreprise</t>
  </si>
  <si>
    <t>https://formation.kedge.edu/programmes-courts-et-certifiants/piloter-la-gestion-l-entreprise</t>
  </si>
  <si>
    <t>Avoir une exp pro</t>
  </si>
  <si>
    <t>Se perfectionner dans le pilotage économique et financier de l'entreprise</t>
  </si>
  <si>
    <t>https://formation.kedge.edu/programmes-courts-et-certifiants/se-perfectionner-dans-le-pilotage-economique-et-financier</t>
  </si>
  <si>
    <t>Exp pro 3 ans min</t>
  </si>
  <si>
    <t>Strategy and finance</t>
  </si>
  <si>
    <t>https://neoma-bs.com/programmes/certification-strategy-and-finance/</t>
  </si>
  <si>
    <t>Finance - financial engineering</t>
  </si>
  <si>
    <t>https://www.eslsca.fr/en/mba/finance#</t>
  </si>
  <si>
    <t>Heterodox finance : Evaluate sustainable development scenarios to create value</t>
  </si>
  <si>
    <t>Les deux</t>
  </si>
  <si>
    <t>Finance &amp; Data performance</t>
  </si>
  <si>
    <t>https://www.eslsca.fr/en/mba/finance-data-performance</t>
  </si>
  <si>
    <t>Trading - Financial Markets</t>
  </si>
  <si>
    <t>https://www.eslsca.fr/en/mba/trading-finance-de-marche</t>
  </si>
  <si>
    <t>Finance, international trading and asset management - Climate derivatives and green finance</t>
  </si>
  <si>
    <t>Wealth management</t>
  </si>
  <si>
    <t>https://www.eslsca.fr/en/mba/wealth-management</t>
  </si>
  <si>
    <t>Finance - Audit and Management Control Specialization (MBA 2)</t>
  </si>
  <si>
    <t>https://www.eslsca.fr/en/mba/mba-finance-audit-and-management-control-specialization</t>
  </si>
  <si>
    <t>Heterodox Finance : green finance</t>
  </si>
  <si>
    <t>Training AMF</t>
  </si>
  <si>
    <t>international Business Law - Management and Finance Specialization</t>
  </si>
  <si>
    <t>https://www.eslsca.fr/en/mba/mba-international-business-law-management-and-finance-specialization</t>
  </si>
  <si>
    <t>Piloter une entreprise : RSE et fiscalité</t>
  </si>
  <si>
    <t>Finance - Financial Engineering Specialization</t>
  </si>
  <si>
    <t>https://www.eslsca.fr/en/mba/mba-finance-financial-engineering-specialization</t>
  </si>
  <si>
    <t>Maîtrise de la Conformité sur les marchés financiers</t>
  </si>
  <si>
    <t>https://executive-education.eslsca.fr/fr/produit/conformite/</t>
  </si>
  <si>
    <t>Maîtrise des opérations sur les marchés financiers</t>
  </si>
  <si>
    <t>https://executive-education.eslsca.fr/fr/produit/marches-financiers/</t>
  </si>
  <si>
    <t>Concevoir et monter des produits financiers</t>
  </si>
  <si>
    <t>https://executive-education.eslsca.fr/fr/produit/produits-financiers/</t>
  </si>
  <si>
    <t>Réglementation des marchés financiers</t>
  </si>
  <si>
    <t>RSE</t>
  </si>
  <si>
    <t>Comprendre les enjeux de la règlementation des marchés financiers, de la RSE, dans un objectif de construction d’une finance durable et éthique</t>
  </si>
  <si>
    <t>Certificat Trading : maîtriser l’analyse technique</t>
  </si>
  <si>
    <t>https://executive-education.eslsca.fr/fr/produit/maitriser-lanalyse-technique-sur-les-marches-financiers/</t>
  </si>
  <si>
    <t>Certificat Trading : maîtriser les fondamentaux de l'analyse financière</t>
  </si>
  <si>
    <t>1 jour</t>
  </si>
  <si>
    <t>Finance parcours banque</t>
  </si>
  <si>
    <t>https://financia-business-school.com/master-finance-parcours-banque.html</t>
  </si>
  <si>
    <t>Finance parcours expert des marchés financiers</t>
  </si>
  <si>
    <t>https://financia-business-school.com/master-finance-parcours-finance-de-marche.html</t>
  </si>
  <si>
    <t>Finance parcours compliance - expertise juridique et financière (M2)</t>
  </si>
  <si>
    <t>https://financia-business-school.com/mba1-expertise-juridique-et-financiere.html</t>
  </si>
  <si>
    <t>RSE et devoir de vigilance</t>
  </si>
  <si>
    <t>Finance parcours d'entreprise, fusion acquisition et banque d'affaire</t>
  </si>
  <si>
    <t>https://financia-business-school.com/mba1-analyse-des-marches-et-gestion-des-risques-financiers.html</t>
  </si>
  <si>
    <t>Finance et resources humaines</t>
  </si>
  <si>
    <t>https://financia-business-school.com/mba-finance-et-ressources-humaines.html</t>
  </si>
  <si>
    <t>Enjeux RSE &amp; santé au travail</t>
  </si>
  <si>
    <t>Green finance (Master)</t>
  </si>
  <si>
    <t>https://financia-business-school.com/mba-green-finance.html</t>
  </si>
  <si>
    <t>Économie de la transition environnementale</t>
  </si>
  <si>
    <t>Introduction au droit de l'environnement</t>
  </si>
  <si>
    <t>Financement spécialisé - Transition environnementale</t>
  </si>
  <si>
    <t>Financement spécialisé - Climatiques</t>
  </si>
  <si>
    <t>Objectifs de développement durable et son financement</t>
  </si>
  <si>
    <t>Responsabilité sociale et environnementale</t>
  </si>
  <si>
    <t>Droit de l'environnement</t>
  </si>
  <si>
    <t>Réglementation européenne de l'ESG - Conformité</t>
  </si>
  <si>
    <t>Mesurer la durabilité - Notation RSE</t>
  </si>
  <si>
    <t>Mesurer la RSE - Techniques d'audit</t>
  </si>
  <si>
    <t>Instruments financiers - Marché de l'énergie</t>
  </si>
  <si>
    <t>Instruments financiers - Marché du carbone</t>
  </si>
  <si>
    <t>Instruments financiers - Obligations vertes</t>
  </si>
  <si>
    <t>Instruments financiers - Gestion d'actifs ISR</t>
  </si>
  <si>
    <t>Finance islamique MBA (M2)</t>
  </si>
  <si>
    <t>https://financia-business-school.com/mba-finance-islamique.html</t>
  </si>
  <si>
    <t>Finance islamique</t>
  </si>
  <si>
    <t>https://financia-business-school.com/certificat-finance-islamique.html</t>
  </si>
  <si>
    <t>International Finance</t>
  </si>
  <si>
    <t>https://executive.rennes-sb.com/en/training/executive-msc-in-international-finance/</t>
  </si>
  <si>
    <t>Advanced finance</t>
  </si>
  <si>
    <t>https://executive.rennes-sb.com/en/training/advanced-finance/</t>
  </si>
  <si>
    <t>Nb de cours</t>
  </si>
  <si>
    <t>ICCF &amp; HEC</t>
  </si>
  <si>
    <t>Moyenne de Nb de cours</t>
  </si>
  <si>
    <t>Min de Nb de cours</t>
  </si>
  <si>
    <t>Organisme de formation</t>
  </si>
  <si>
    <t>Novethic</t>
  </si>
  <si>
    <t>Finance durable : les nouvelles règles du jeu</t>
  </si>
  <si>
    <t>https://www.novethic.fr/formations-finance-climat-investissement-responsable/finance-durable-webinar-formation-2.html</t>
  </si>
  <si>
    <t>Pas de pré-requis</t>
  </si>
  <si>
    <t>2h30</t>
  </si>
  <si>
    <t>Les moteurs de la finance durable</t>
  </si>
  <si>
    <t>Changement climatique, stratégie européenne sur la finance durable, Labels et cadre règlementaire français et européen</t>
  </si>
  <si>
    <t>La finance durable en pratique</t>
  </si>
  <si>
    <t>Concepts-clés finance durable ; Approches d'exclusion &amp; approches "contributives" ; Produits et thèmes porteurs</t>
  </si>
  <si>
    <t>Les nouveaux enjeux d'évaluation et de transparence</t>
  </si>
  <si>
    <t>Les outils pour évaluer les trajectoires ; Le fléchage des financements verts par la taxonomie européenne</t>
  </si>
  <si>
    <t>Neutralité carbone : de la fiction à la réalité</t>
  </si>
  <si>
    <t>https://www.novethic.fr/formations-finance-climat-investissement-responsable/finance-verte-webinar-formation-3.html</t>
  </si>
  <si>
    <t>Définitions et illustrations de concepts clés ; Positionnement des fonds bas carbone et stratégies Net Zero sur le marché de la finance durable</t>
  </si>
  <si>
    <t>Cadres règlementaires</t>
  </si>
  <si>
    <t>Volet climat de la taxonomie européenne des activités durables ; catégories de fonds durables orientés climat ; indices boursiers européens orientés performancees climatiques</t>
  </si>
  <si>
    <t>Méthodologies</t>
  </si>
  <si>
    <t>Référentiels des coalitions d'investisseurs ; initiatives de mesure des trajectoires climat des entreprises émettrices de carbones</t>
  </si>
  <si>
    <t>ESG : la montée du facteur social</t>
  </si>
  <si>
    <t>https://www.novethic.fr/formations-finance-climat-investissement-responsable/notation-esg-impact-webinar-formation-1.html</t>
  </si>
  <si>
    <t>Investisseurs et entreprises face à la double matérialité des risques ESG</t>
  </si>
  <si>
    <t>https://www.novethic.fr/formations-finance-climat-investissement-responsable/finance-impact-webinar-formation-4.html</t>
  </si>
  <si>
    <t>La double matérialité des risques pour les entreprises</t>
  </si>
  <si>
    <t>Concept de double matérialité ; CSRD ; approche EFRAG ; comparaison des cadres européens</t>
  </si>
  <si>
    <t>L'impact des risques ESG à l'échelle des portefeuilles</t>
  </si>
  <si>
    <t>PAI ou la logique de risques de la SFRD ; référentiel climatique de la TCFD</t>
  </si>
  <si>
    <t>Les risques biodiversité en finance</t>
  </si>
  <si>
    <t>https://www.novethic.fr/formations-finance-climat-investissement-responsable/finance-verte-webinar-formation-4.html</t>
  </si>
  <si>
    <t>Empreinte biodiversité : le poids de la menace</t>
  </si>
  <si>
    <t>Fragilisation des écosystèmes ; Valeur économique des services rendus par la nature ; initiatives et agendas internationaux</t>
  </si>
  <si>
    <t>Risques biodiversité pour les entreprises et les investisseurs </t>
  </si>
  <si>
    <t>risques économiques pour le secteur agro-alimentaire ; risques de perte en capital naturel ; engagements des entreprises ; stratégies des investisseurs</t>
  </si>
  <si>
    <t>Cadre réglementaire et mesure d’impact</t>
  </si>
  <si>
    <t>Obligations françaises en matière de reporting (Loi Climat), référentiels de mesure d’empreinte biodiversité</t>
  </si>
  <si>
    <t>Les concepts clés de la taxonomie européenne</t>
  </si>
  <si>
    <t>https://www.novethic.fr/formations-finance-climat-investissement-responsable/finance-verte-webinar-formation-2.html</t>
  </si>
  <si>
    <t>Fondamentaux de la taxonomie</t>
  </si>
  <si>
    <t>Cibles et enjeux ; démystifier le jargon</t>
  </si>
  <si>
    <t>Influence de la taxonomie sur le reporting d'entreprise</t>
  </si>
  <si>
    <t>Critères d'éligibilité technique à la taxonomie (seuils, normes, best performance)</t>
  </si>
  <si>
    <t>Bénéfices de la taxonomie pour la finance verte et ses limites</t>
  </si>
  <si>
    <t>Part verte des investissements ; Limites</t>
  </si>
  <si>
    <t>Disclosure, taxonomie, CSRD : nouveaux cadres pour les données ESG</t>
  </si>
  <si>
    <t>https://www.novethic.fr/formations-finance-climat-investissement-responsable/finance-durable-fondamentaux-2.html</t>
  </si>
  <si>
    <t>1 journée</t>
  </si>
  <si>
    <t>Les innovations du règlement Disclosure (SFDR)</t>
  </si>
  <si>
    <t>La place du SFDR dans le plan d'action européen ; les exigences de transparence pour les investisseurs ; nouvelle nomenclature des fonds verts ; la mesure d'impacts</t>
  </si>
  <si>
    <t>Le chainon manquant : les données ESG des entreprises</t>
  </si>
  <si>
    <t>Big Data ESG : limites des données publiées par les entreprises ; convergence des données financières et ESG à travers la double matérialité ; révision des cadres règlementaires (NFRD à CSDR) ; communication des entreprises sur leur risque climatique (TCFD)</t>
  </si>
  <si>
    <t>Codes et pratiques de la finance à impact</t>
  </si>
  <si>
    <t>https://www.novethic.fr/formations-finance-climat-investissement-responsable/finance-impact-fondamentaux.html</t>
  </si>
  <si>
    <t>Mesure d'impact et analyse ESG</t>
  </si>
  <si>
    <t>Définition ; cartographie des acteurs ; mesure</t>
  </si>
  <si>
    <t>L'impact dans les univers côté et non côté</t>
  </si>
  <si>
    <t>Principaux concepts d'analyse et leur périmètre ; benchmark des méthodologies d'analyse utilisées par les investisseurs ; Les ODD, référentiel de la mesure d'impact</t>
  </si>
  <si>
    <t>L'impact vu par les entreprises</t>
  </si>
  <si>
    <t>L'écosystème de l'impact (Bcorp, ESUS, entreprises à mission, etc.)</t>
  </si>
  <si>
    <t>Connaître les indicateurs d'impact</t>
  </si>
  <si>
    <t>Pratiques de reporting, labels financiers et impact</t>
  </si>
  <si>
    <t>Biodiversité, capital nature et finance verte</t>
  </si>
  <si>
    <t>https://www.novethic.fr/formations-finance-climat-investissement-responsable/finance-verte-fondamentaux-2.html</t>
  </si>
  <si>
    <t>Pressions sur la biodiversité : définition, acteurs, enjeux</t>
  </si>
  <si>
    <t>Introduction aux principes fondamentaux ; définitions, acteurs et agenda international</t>
  </si>
  <si>
    <t>Entreprises : risques sectoriels et initiatives</t>
  </si>
  <si>
    <t>Typologies des risques et secteurs les plus exposés ; business cases ; cadrage sur les principales initiatives)</t>
  </si>
  <si>
    <t>Les enjeux de la mesure</t>
  </si>
  <si>
    <t>La place de la biodiversité dans les grilles d'analyse ESG ; principaux outils de mesure et d'évaluation en cours de développement</t>
  </si>
  <si>
    <t>Capital naturel : la biodiversité vue de la finance</t>
  </si>
  <si>
    <t>Obligations réglementaires ; axer une stratégie d'investissement sur la biodiversité ; investir dans le Capital Naturel</t>
  </si>
  <si>
    <t>Finance verte et climat : enjeux, stratégies et outils</t>
  </si>
  <si>
    <t>https://www.novethic.fr/formations-finance-climat-investissement-responsable/finance-verte-fondamentaux.html</t>
  </si>
  <si>
    <t>Cadre général</t>
  </si>
  <si>
    <t>Les grands référentiels (Accord de Paris, TCFD) ; acteurs et initiatives indispensables</t>
  </si>
  <si>
    <t>Analyse et gestion des risques environnementaux</t>
  </si>
  <si>
    <t>Risques physiques, de transition, de responsabilité et systémiques ; cadres de reporting</t>
  </si>
  <si>
    <t>Les leviers réglementaires</t>
  </si>
  <si>
    <t>Les composantes climatiques du duo SFDR - CSRD ; les volets atténuation - adaptation de la taxonomie européenne ; les ajouts de l'article 29 de la Loi Energie Climat</t>
  </si>
  <si>
    <t>Les stratégies de portefeuilles "paris-aligned"</t>
  </si>
  <si>
    <t>Définitions "net zero", carbon neutrality ; leviers de décarbonation par classe d'actifs (allocation sectorielle, catégorisation des émetteurs, engagement actionnarial) ; taxonomie et nouveau benchmark</t>
  </si>
  <si>
    <t>Finance verte, quels produits pour quels objectis?</t>
  </si>
  <si>
    <t>Panorama des labels européens et du projet Ecolabel ; obligations vertes : fonctionnement, marché, déclinaisons et points de vigilance</t>
  </si>
  <si>
    <t>Le cadre social de la finance durable</t>
  </si>
  <si>
    <t>https://www.novethic.fr/formations-finance-climat-investissement-responsable/notation-esg-impact-fondamentaux.html</t>
  </si>
  <si>
    <t>Conseiller des placements durables</t>
  </si>
  <si>
    <t>https://www.novethic.fr/formations-finance-climat-investissement-responsable/finance-durable-atelier-pratique.html</t>
  </si>
  <si>
    <t>1/2 journée</t>
  </si>
  <si>
    <t>Notions essentielles</t>
  </si>
  <si>
    <t>Chiffres clés et tendances du marché des fonds durables France / Europe
Labels de finance durable intégrés à l’offre d’assurance vie (labels ISR, Greenfin et Finansol) ; Principales approches en finance durable : exclusions, intégration ESG, Best in class / Best effort, fonds thématiques, impact positif, engagement actionnarial ; Classification européenne des fonds durables (taxonomie et Articles 8 et 9 de la règlementation SFDR)</t>
  </si>
  <si>
    <t>Jeu de rôle conseiller-client</t>
  </si>
  <si>
    <t xml:space="preserve">Simulation du dialogue entre conseiller financier et client autour de fonds durables ; Eléments de jeu :  fonds durables inspirés par le marché et profils de clients types </t>
  </si>
  <si>
    <t>Evaluer la part verte d'un portefeuille avec la taxonomie</t>
  </si>
  <si>
    <t>https://www.novethic.fr/formations-finance-climat-investissement-responsable/finance-verte-atelier-pratique.html</t>
  </si>
  <si>
    <t>Rappels sur la taxonomie européenne</t>
  </si>
  <si>
    <t xml:space="preserve">Les 4 piliers de la taxonomie ; Fonctionnement des annexes techniques ; Exemples de bonnes pratiques de reportings d’entreprise </t>
  </si>
  <si>
    <t>Repérer la part verte des entreprises</t>
  </si>
  <si>
    <t xml:space="preserve">Essayez d’isoler les éco-activités d’entreprises fictives (CA, Capex) ; Choisissez la stratégie du fonds entre bas carbone, multithématique et aligné sur l’Accord de Paris ; Sélectionnez les entreprises conformes à votre stratégie </t>
  </si>
  <si>
    <t>Carbone 4 Académie</t>
  </si>
  <si>
    <t>Climat &amp; Finance</t>
  </si>
  <si>
    <t>https://www.carbone4.com/training/climate-and-finance</t>
  </si>
  <si>
    <t>12h</t>
  </si>
  <si>
    <t>Quel rôle pour la finance dans la lutte contre le changement climatique ?</t>
  </si>
  <si>
    <t xml:space="preserve">Comprendre l'émergence de la finance dans l'enjeu climatique ; Comprendre comment les activités financières contribuent au
réchauffement climatique ; Comprendre comment le climat impacte les activités financières
</t>
  </si>
  <si>
    <t>1h30</t>
  </si>
  <si>
    <t>Étude de cas pratique sur l’analyse des risques financiers liés au changement climatique</t>
  </si>
  <si>
    <t>Comprendre que l'empreinte carbone des investissements et des financements est l'indicateur de base pour évaluer le risque de transition
d’acteur financier ; Être capable de comprendre la méthodologie d'une empreinte carbone pour un cas simple d'entreprise ; Être capable de faire le calcul d’une empreinte carbone simple en autonomie Pouvoir décrire le fonctionnement de la séquestration de carbone</t>
  </si>
  <si>
    <t>1h31</t>
  </si>
  <si>
    <t>Comment la réglementation évolue pour structurer l'action de la finance pour le climat ?</t>
  </si>
  <si>
    <t>Comprendre la règlementation climat pour les acteurs financiers en France ; Comprendre la règlementation climat pour les acteurs financiers en Europe ; Saisir les points clés de la règlementation : CSRD (Corporate Sustainability Reporting Directive ; Saisir les points clés de la règlementation : SFDR (Sustainable Finance Disclosure Regulation) ; Comprendre la règlementation sur la Taxonomie Verte Européenne ; Comprendre d'autres nouveaux standards européens : le Green Bond européen, les benchmarks Pars-aligned et Climate transition benchmark</t>
  </si>
  <si>
    <t>1h32</t>
  </si>
  <si>
    <t>Étude de cas pratique d’application de la réglementation climat-finance</t>
  </si>
  <si>
    <t>Comprendre comment déterminer l'éligibilité à l'EcoLabel ; Être capable d'utiliser la Taxonomy Compass pour déterminer si une activité est alignée avec la Taxonomie européenne ou non ; Être capable de vérifier si un portefeuille d’investissement simple est éligible à l’EcoLabel ou non</t>
  </si>
  <si>
    <t>1h33</t>
  </si>
  <si>
    <t>Comment construire une stratégie d'investissement alignée avec l’Accord de Paris ?</t>
  </si>
  <si>
    <t>Comprendre ce que veut dire un " alignement avec les Accord de Paris " ; Comprendre la définition de neutralité carbone au niveau mondial et pour
une institution financière ; Comprendre les étapes clés de définition d'une stratégie d'alignement pour une institution financière ; Identifier les actions et instruments clés à utiliser pour mettre en œuvre une telle stratégie (ex : désinvestissement, allocation sectoriel, stock picking, engagement, index verts)</t>
  </si>
  <si>
    <t>1h34</t>
  </si>
  <si>
    <t>Étude de cas sur le déploiement d’une stratégie d'investissement climat</t>
  </si>
  <si>
    <t>Comprendre comment sont créés les scénarios de décarbonation sectoriels
alignés avec les Accords de Paris ; Être capable d’analyser une trajectoire de réduction d’émissions d’une
entreprise pour déterminer son alignement avec les Accords de Paris</t>
  </si>
  <si>
    <t>1h35</t>
  </si>
  <si>
    <t>Quelles métriques et outils pour suivre une stratégie d'investissement pour le climat ?</t>
  </si>
  <si>
    <t>Comprendre les recommandations de la TCFD (Task-Force on Climate related Financial Disclosure) ; Comprendre les métriques liées aux opportunités et risques de transition (ex : température de portefeuille) ; Comprendre les métriques liées aux opportunités et risques physique (ex : exposition d’actifs aux aléas climatiques)</t>
  </si>
  <si>
    <t>1h36</t>
  </si>
  <si>
    <t>Échanges libres avec Alain Grandjean</t>
  </si>
  <si>
    <t>Comprendre plus globalement comment les enjeux de la finance et du climat se situent dans notre économie et notre politique nationale et internationale</t>
  </si>
  <si>
    <t>1h37</t>
  </si>
  <si>
    <t>CDC Biodiversité</t>
  </si>
  <si>
    <t>Maîtriser l’outil et conduire des Évaluations d’Empreinte Biodiversité</t>
  </si>
  <si>
    <t>https://www.cdc-biodiversite.fr/evenement/formation-maitriser-loutil-et-conduire-des-evaluations-dempreinte-biodiversite/#</t>
  </si>
  <si>
    <t>14h</t>
  </si>
  <si>
    <t>Plongée dans les modules du GBS afin de maîtriser toutes les fonctionnalités de l’outil</t>
  </si>
  <si>
    <t>Apprendre à mener l’Évaluation d’Empreinte Biodiversité (EEB) de votre organisation ou de votre client avec le GBS et formuler des recommandations</t>
  </si>
  <si>
    <t>Cas pratique et concret</t>
  </si>
  <si>
    <t>SFAF</t>
  </si>
  <si>
    <t>Les essentiels de l'ESG</t>
  </si>
  <si>
    <t>https://www.sfaf.com/lacademie-sfaf/formation/26-les-essentiels-de-lesg/</t>
  </si>
  <si>
    <t>30h</t>
  </si>
  <si>
    <t>Introduction  à la finance durable</t>
  </si>
  <si>
    <t>Enjeux climatiques et environnementaux ; Plan vers une transition durable ; Reporting des données ESG</t>
  </si>
  <si>
    <t>5h</t>
  </si>
  <si>
    <t>Règlementation</t>
  </si>
  <si>
    <t>Plan d'action de l'Union Européenne ; Article 8 et 9 de la SFDR (Sustainability Finance Disclosure Regulation) ; Taxonomie ESG de l'UE</t>
  </si>
  <si>
    <t>Normes et principes</t>
  </si>
  <si>
    <t>La banque responsable ; Principes de l'investissement responsable ; Principes liées aux obligations "vertes" ; Concept de double matérialité</t>
  </si>
  <si>
    <t>Produits financiers verts</t>
  </si>
  <si>
    <t>Instruments financiers
Préts et obligations "vertes" ; Fonds d'investissement responsables ; Produits ESG en assurance ; Gestion patrimoniale et ESG</t>
  </si>
  <si>
    <t>10h</t>
  </si>
  <si>
    <t>Stratégies d'investissement</t>
  </si>
  <si>
    <t>Ecosystème de la finance durable ; Différentes stratégies d'investissement ESG ; Intégration des crtières ESG dans la cahine d'investissement ; Objectifs de l'investisseur final</t>
  </si>
  <si>
    <t>Gestion d'actifs : gestion traditionnelle</t>
  </si>
  <si>
    <t>https://www.sfaf.com/lacademie-sfaf/formation/31-gestion-dactifs-gestion-traditionnelle/</t>
  </si>
  <si>
    <t>7h</t>
  </si>
  <si>
    <t>Introduction</t>
  </si>
  <si>
    <t>L’univers de la gestion traditionnelle ; Taux de pénétration et croissance ; Société de gestion et origine ; Quelques tendances majeures
 ; acteurs de la gestion</t>
  </si>
  <si>
    <t>1h</t>
  </si>
  <si>
    <t>Classes d'actifs</t>
  </si>
  <si>
    <t>Classification simpliste : obligations et actions ; Classification réglementaire ; Différentes classes d’actifs ; Stratégies de gestion ; Allocation d’actifs : stratégique / tactique ; Multi-gestion et fonds de fonds</t>
  </si>
  <si>
    <t>Analyse et performance</t>
  </si>
  <si>
    <t>L’essentiel est dans le reporting et le DICI ; Indicateurs et ratios ; Attribution de performance ; Outils d’analyse</t>
  </si>
  <si>
    <t>2h</t>
  </si>
  <si>
    <t>Gestion passive et ETF</t>
  </si>
  <si>
    <t>Gestion indicielle ; Gestion ETF ou trackers ; ETF intelligents ou smart Beta</t>
  </si>
  <si>
    <t>Gestion socialement responsable</t>
  </si>
  <si>
    <t>Les gestions ISR / ESG ; Les types d’acteurs de la gestion ISR ; Le Label ISR</t>
  </si>
  <si>
    <t>Introduction à la gestion alternative</t>
  </si>
  <si>
    <t>Histoire des Hedge Funds ; Divergence et convergence</t>
  </si>
  <si>
    <t>Gestion d'actifs : gestion alternative et hedge funds</t>
  </si>
  <si>
    <t>https://www.sfaf.com/lacademie-sfaf/formation/27-gestion-dactifs-gestion-alternative-et-hedge-funds/</t>
  </si>
  <si>
    <t>Aucun pré-requis</t>
  </si>
  <si>
    <t>Enrichir l'analyse financière par les critères ESG</t>
  </si>
  <si>
    <t>https://www.sfaf.com/lacademie-sfaf/formation/8-enrichir-lanalyse-financiere-par-les-criteres-esg/</t>
  </si>
  <si>
    <t>Introduction à l'analyse financière</t>
  </si>
  <si>
    <t>Développement de la finance responsable</t>
  </si>
  <si>
    <t>Les données de la RSE</t>
  </si>
  <si>
    <t>Reporting RSE ; Etat de la réglementation ; Disponibilité, fiabilité, comparabilité des données ; Le traitement de l’information disponible</t>
  </si>
  <si>
    <t>Analyse de la gouvernance</t>
  </si>
  <si>
    <t>Equilibre des pouvoirs ; Fonctionnement du Conseil d’administration ; Structure de contrôle, de gestion des risques ; Structure de rémunération ; Ethique des affaires ; Gouvernance de la RSE Etude de cas</t>
  </si>
  <si>
    <t>Analyse du pilier environnemental</t>
  </si>
  <si>
    <t>Identification des enjeux, risques et opportunités ; Définition des critères d’analyse ; Analyse du modèle d’affaires en regard de ces enjeux ; Analyse des résultats Etude de cas</t>
  </si>
  <si>
    <t>Conseil en investissement durable</t>
  </si>
  <si>
    <t>https://www.sfaf.com/lacademie-sfaf/formation/33-conseil-en-investissement-durable/</t>
  </si>
  <si>
    <t>11h</t>
  </si>
  <si>
    <t>Notion de finance durable</t>
  </si>
  <si>
    <t>Pourquoi la finance durable ? ; Définitions et écosystème ; La gestion d'actifs et la finance durable ; Un marché en croissance ; Réglementation européenne ; L'information réglementée</t>
  </si>
  <si>
    <t>4h</t>
  </si>
  <si>
    <t>Analyse de fonds ISR</t>
  </si>
  <si>
    <t>Sourcing des données ESG ; Points de vue de l'analyste ou du gérant ; Méthodes d'analyse des piliers E, S et G ; La notation ESG des sociétés cotées</t>
  </si>
  <si>
    <t>Relation client et fonds ISR</t>
  </si>
  <si>
    <t>Stratégies de gestion dans les fonds ISR ; Profil ESG de mon client investisseur ; Spécificité des clients particuliers / institutionnels</t>
  </si>
  <si>
    <t>Evaluation d'entreprise : méthodes et outils</t>
  </si>
  <si>
    <t>https://www.sfaf.com/lacademie-sfaf/formation/28-evaluation-dentreprise-methodes-et-outils/</t>
  </si>
  <si>
    <t>Formation certifiante</t>
  </si>
  <si>
    <t>CIWM - Certified International Wealth Manager</t>
  </si>
  <si>
    <t>https://www.sfaf.com/lacademie-sfaf/formation/25-ciwm-certified-international-wealth-manager/</t>
  </si>
  <si>
    <t>Maîtrise des bases de mathématique financière</t>
  </si>
  <si>
    <t>Sans niveau</t>
  </si>
  <si>
    <t>350h</t>
  </si>
  <si>
    <t>AWM - Associate Wealth Manager</t>
  </si>
  <si>
    <t>https://www.sfaf.com/lacademie-sfaf/formation/24-awm-associate-wealth-manager/</t>
  </si>
  <si>
    <t>250h</t>
  </si>
  <si>
    <t>Gestion durable</t>
  </si>
  <si>
    <t>Investissement durable et socialement responsable</t>
  </si>
  <si>
    <t>100/250 heures</t>
  </si>
  <si>
    <t>Certification d'analyse ESG : Réaliser l'analyse extra-financière d'une entreprise</t>
  </si>
  <si>
    <t>https://www.sfaf.com/lacademie-sfaf/formation/34-certification-danalyse-esg/</t>
  </si>
  <si>
    <t>Avoir au minimum 6 mois d’expérience professionnelle dans les métiers de l’analyse financière ou extra financière</t>
  </si>
  <si>
    <t>100h</t>
  </si>
  <si>
    <t>Récents développements sur l'intégration de l'ESG dans l'analyse</t>
  </si>
  <si>
    <t>Finance durable, veille réglementaire, critères ESG, performance extra-financière</t>
  </si>
  <si>
    <t>5/100 heures</t>
  </si>
  <si>
    <t>A l'issue de cette formation, les candidats certifiés seront capables de :
A - Assurer une veille réglementaire et l’exploiter en vue de conseiller son client investisseur
B - Établir un rapport d’analyse extra-financière d’une entreprise
Les objectifs pédagogiques de la formation :
A1 – Identifier les défis à relever en matière de développement durable et la contribution de la finance durable
A2 – Exercer une veille réglementaire sur l’écosystème de la finance durable
A3 – Proposer une stratégie d’investissement responsable aux décideurs d’une entreprise
A4 – Conseiller sur les différentes classes d’actifs financiers spécifiques à la finance durable.
B1 : Sourcer les données extra-financières disponibles à partir du reporting des entreprises.
B2 : Identifier les risques et opportunités de l’entreprise sur les piliers E, S et G.
B3 : Analyser les données extra-financières pour en extraire des indicateurs de performance.
B4 : Évaluer l’entreprise sur sa performance financière en intégrant l’impact des critères ESG.
B5 : Rédiger un dossier de recherche extra-financière de qualité professionnelle</t>
  </si>
  <si>
    <t>Intégration des critères ESG dans l'analyse</t>
  </si>
  <si>
    <t>facteurs clés ESG, analyse pilier E</t>
  </si>
  <si>
    <t>15/100 heures</t>
  </si>
  <si>
    <t>Environnement légal et réglementaire en Europe</t>
  </si>
  <si>
    <t>Impacts de la réglementations européennes</t>
  </si>
  <si>
    <t>10/100 heures</t>
  </si>
  <si>
    <t>Stratégies d'intégration ESG</t>
  </si>
  <si>
    <t>investissement durable, stratégies ESG</t>
  </si>
  <si>
    <t>Produits financiers de l'investissement durable</t>
  </si>
  <si>
    <t>classes d'actifs durables, stratégie d'investissement ESG</t>
  </si>
  <si>
    <t>Reporting des données ESG</t>
  </si>
  <si>
    <t>Source des données ESG, concept de double matérialité</t>
  </si>
  <si>
    <t>Intégration des critères ESG dans l'évaluation</t>
  </si>
  <si>
    <t>ESG dans l'évaluation</t>
  </si>
  <si>
    <t>Processus de décision dans la chaine d'investissement</t>
  </si>
  <si>
    <t>Reporting performance ESG, engagement volontaire</t>
  </si>
  <si>
    <t>Méthodologie d'étude de cas d'analyse ESG</t>
  </si>
  <si>
    <t>Analyse extra-financière</t>
  </si>
  <si>
    <t>Les spécificités de la zone Asie - Pacifique dans l'analyse ESG</t>
  </si>
  <si>
    <t>Cadre réglementaire finance durable Asie Pacifique</t>
  </si>
  <si>
    <t>CESGA - Certification d'analyse ESG</t>
  </si>
  <si>
    <t>https://www.sfaf.com/lacademie-sfaf/formation/20-cesga-certification-danalyse-esg/</t>
  </si>
  <si>
    <t>Avoir au minimum 6 mois d’expérience professionnelle dans les métiers de l’analyse financière ou extra financière.</t>
  </si>
  <si>
    <t>Niveau 7 - Titre délivré par la Fédération Européenne des Sociétés d'Analystes Financiers (EFFAS)</t>
  </si>
  <si>
    <t>Fundamentals of ESG</t>
  </si>
  <si>
    <t>ESG, ESG Strategies, Empirical Evidence about ESG and Performance</t>
  </si>
  <si>
    <t>25h</t>
  </si>
  <si>
    <t>Data ESG Analysis</t>
  </si>
  <si>
    <t>Approaches of data analysis : Disclosure and Data source ; Concept and materiality ;ESG value drivers
ESG integration and analysis : Analysis of governance ; Analysis E and S ; Sectorial comparison ; Business model</t>
  </si>
  <si>
    <t>Foundamentals</t>
  </si>
  <si>
    <t>ESG in different asset classes ; ESG Reporting ; Investment process chain</t>
  </si>
  <si>
    <t>Data Analysis</t>
  </si>
  <si>
    <t>ESG integration and valuation</t>
  </si>
  <si>
    <t>CIIA - FOUNDATION (Partie N°1) Certified International Investment Analyst</t>
  </si>
  <si>
    <t>https://www.sfaf.com/lacademie-sfaf/formation/4-ciia-foundation-partie-n1/</t>
  </si>
  <si>
    <t xml:space="preserve">Bac+3 </t>
  </si>
  <si>
    <t>CIIA - NATIONAL (Partie N°2) Certified International Investment Analyst</t>
  </si>
  <si>
    <t>https://www.sfaf.com/lacademie-sfaf/formation/10-ciia-national-partie-n2/</t>
  </si>
  <si>
    <t>50h</t>
  </si>
  <si>
    <t>CIIA - FINAL (Partie N°3) Certified International Investment Analyst</t>
  </si>
  <si>
    <t>https://www.sfaf.com/lacademie-sfaf/formation/13-ciia-final-partie-n3/</t>
  </si>
  <si>
    <t>Niveau 7 Titre délivré par la Fédération Européenne des Sociétés d'Analystes Financiers (EFFAS)</t>
  </si>
  <si>
    <t>Portfolio Management</t>
  </si>
  <si>
    <t>Sustainable investment</t>
  </si>
  <si>
    <t>50/250 heures</t>
  </si>
  <si>
    <t>Demos</t>
  </si>
  <si>
    <t>Formation</t>
  </si>
  <si>
    <t>https://www.demos.fr/finance-pour-non-financiers-niveau-1</t>
  </si>
  <si>
    <t>21h</t>
  </si>
  <si>
    <t>L'Analyse Financière Orientée Crédit</t>
  </si>
  <si>
    <t>https://www.demos.fr/lanalyse-financiere-orientee-credit</t>
  </si>
  <si>
    <t>Analyse Financière : les Fondamentaux (niveau 1)</t>
  </si>
  <si>
    <t>https://www.demos.fr/analyse-financiere-niveau-1-les-fondamentaux</t>
  </si>
  <si>
    <t>Analyse financière : Techniques avancées (niveau 2)</t>
  </si>
  <si>
    <t>https://www.demos.fr/analyse-financiere-niveau-2-techniques-avancees</t>
  </si>
  <si>
    <t>Responsable Administratif et Financier (Parcours Pro)</t>
  </si>
  <si>
    <t>https://www.demos.fr/responsable-administratif-et-financier-parcours-pro-certifiant</t>
  </si>
  <si>
    <t>Expérience dans la fonction comptable et financière</t>
  </si>
  <si>
    <t>91 heures</t>
  </si>
  <si>
    <t>Finance pour Non Financiers (Niveau 1) - NExT Digital coaché</t>
  </si>
  <si>
    <t>https://www.demos.fr/finance-pour-non-financiers-niveau-1-digital-coache-elearningcoache</t>
  </si>
  <si>
    <t>Débutant ou expert en gestion et finance</t>
  </si>
  <si>
    <t>4h30</t>
  </si>
  <si>
    <t>Gérer la Trésorerie en Devises et Optimiser les Risques de Change</t>
  </si>
  <si>
    <t>https://www.demos.fr/gerer-la-tresorerie-en-devises-et-optimiser-les-risques-de-change</t>
  </si>
  <si>
    <t>Executive Mastère Spécialisé</t>
  </si>
  <si>
    <t>Expert en Gestion Patrimoniale et Financière</t>
  </si>
  <si>
    <t>https://www.demos.fr/executive-mastere-specialise-expert-en-gestion-patrimoniale-et-financiere</t>
  </si>
  <si>
    <t>Titre Expert en Gestion Patrimoniale et Financière</t>
  </si>
  <si>
    <t>522 heures</t>
  </si>
  <si>
    <t>ÉLABORER ET DEPLOYER UNE STRATEGIE DE PROSPECTION ET DE COMMUNICATION ADAPTEES AUX BESOINS DE SA CLIENTELE</t>
  </si>
  <si>
    <t>Contrôle de gestion et finance d'entreprise</t>
  </si>
  <si>
    <t>https://www.demos.fr/controle-de-gestion-et-finance-dentreprise</t>
  </si>
  <si>
    <t>Connaissances comptables</t>
  </si>
  <si>
    <t>45 heures</t>
  </si>
  <si>
    <t>Contrôle de gestion et finance d'entreprise - suite</t>
  </si>
  <si>
    <t>https://www.demos.fr/controle-de-gestion-et-finance-dentreprise-suite</t>
  </si>
  <si>
    <t>Cegos</t>
  </si>
  <si>
    <t>Executive Mastère</t>
  </si>
  <si>
    <t>Direction financière</t>
  </si>
  <si>
    <t>https://www.cegos.fr/formations/finance-tresorerie/executive-mastere-specialise-direction-financiere</t>
  </si>
  <si>
    <t>Bac+4 et 3 ans d'exp min</t>
  </si>
  <si>
    <t>360 heures</t>
  </si>
  <si>
    <t>Directeur financier</t>
  </si>
  <si>
    <t>https://www.cegos.fr/formations/finance-tresorerie/directeur-financier-2</t>
  </si>
  <si>
    <t>Certificat Cegos</t>
  </si>
  <si>
    <t>70 heures</t>
  </si>
  <si>
    <t>Marchés financiers - Niveau 1</t>
  </si>
  <si>
    <t>https://www.cegos.fr/formations/banque/marches-financiers-niveau-1</t>
  </si>
  <si>
    <t>Marchés financiers - Niveau 2</t>
  </si>
  <si>
    <t>https://www.cegos.fr/formations/banque/marches-financiers-niveau-2</t>
  </si>
  <si>
    <t>Les fondamentaux de la gestion de patrimoine</t>
  </si>
  <si>
    <t>https://www.cegos.fr/formations/banque/les-fondamentaux-de-la-gestion-de-patrimoine</t>
  </si>
  <si>
    <t>Tout savoir sur l'assurance vie</t>
  </si>
  <si>
    <t>https://www.cegos.fr/formations/banque/tout-savoir-sur-lassurance-vie</t>
  </si>
  <si>
    <t>Les fondamentaux de la gestion de portefeuille</t>
  </si>
  <si>
    <t>https://www.cegos.fr/formations/banque/les-fondamentaux-de-la-gestion-de-portefeuille</t>
  </si>
  <si>
    <t>Connaitre le fonctionnement des sociétés de gestion et des OPC</t>
  </si>
  <si>
    <t>L'investissement ISR</t>
  </si>
  <si>
    <t>Evaluer la performance de la gestion d'un portefeuille</t>
  </si>
  <si>
    <t>Les critères extra-financiers (ESG)</t>
  </si>
  <si>
    <t>Maitriser les paramètres d'un investissement immobilier patrimonial</t>
  </si>
  <si>
    <t>https://www.cegos.fr/formations/banque/maitriser-les-parametres-dun-investissement-immobilier-patrimonial</t>
  </si>
  <si>
    <t>Perfectionnement à la fiscalité du patrimoine</t>
  </si>
  <si>
    <t>https://www.cegos.fr/formations/banque/perfectionnement-a-la-fiscalite-du-patrimoine</t>
  </si>
  <si>
    <t>Les fondamentaux du Risk Management bancaire</t>
  </si>
  <si>
    <t>https://www.cegos.fr/formations/banque/les-fondamentaux-du-risk-management-bancaire</t>
  </si>
  <si>
    <t>L'essentiel de Bâle III</t>
  </si>
  <si>
    <t>https://www.cegos.fr/formations/banque/lessentiel-de-bale-iii</t>
  </si>
  <si>
    <t>Lutte anti-blanchiment et prévention du financement du terrorisme</t>
  </si>
  <si>
    <t>https://www.cegos.fr/formations/banque/lutte-anti-blanchiment-et-prevention-du-financement-du-terrorisme</t>
  </si>
  <si>
    <t>Prévenir le risque de fraude dans les établissements bancaires</t>
  </si>
  <si>
    <t>https://www.cegos.fr/formations/banque/prevenir-le-risque-de-fraude-dans-les-etablissements-bancaires</t>
  </si>
  <si>
    <t>Les Fondamentaux du contrôle interne en établissements bancaires et financiers</t>
  </si>
  <si>
    <t>https://www.cegos.fr/formations/banque/les-fondamentaux-du-controle-interne-en-etablissements-bancaires-et-financiers</t>
  </si>
  <si>
    <t>L'essentiel des financements structurés</t>
  </si>
  <si>
    <t>https://www.cegos.fr/formations/banque/lessentiel-des-financements-structures</t>
  </si>
  <si>
    <t>S’entraîner à l’analyse financière</t>
  </si>
  <si>
    <t>https://www.cegos.fr/formations/finance-tresorerie/sentrainer-a-lanalyse-financiere</t>
  </si>
  <si>
    <t>Pratiquer l'analyse financière</t>
  </si>
  <si>
    <t>https://www.cegos.fr/formations/finance-tresorerie/pratiquer-lanalyse-financiere</t>
  </si>
  <si>
    <t>Perfectionnement à l'analyse financière</t>
  </si>
  <si>
    <t>https://www.cegos.fr/formations/finance-tresorerie/perfectionnement-a-lanalyse-financiere</t>
  </si>
  <si>
    <t>Analyse financière du tableau de flux de trésorerie</t>
  </si>
  <si>
    <t>https://www.cegos.fr/formations/finance-tresorerie/analyse-financiere-du-tableau-de-flux-de-tresorerie</t>
  </si>
  <si>
    <t>Analyse financière des comptes consolidés et normes IFRS</t>
  </si>
  <si>
    <t>https://www.cegos.fr/formations/finance-tresorerie/analyse-financiere-des-comptes-consolides-et-normes-ifrs</t>
  </si>
  <si>
    <t>Évaluer une entreprise</t>
  </si>
  <si>
    <t>https://www.cegos.fr/formations/finance-tresorerie/evaluer-une-entreprise</t>
  </si>
  <si>
    <t>Évaluer une entreprise - Niveau 2</t>
  </si>
  <si>
    <t>https://www.cegos.fr/formations/finance-tresorerie/evaluer-une-entreprise-niveau-2</t>
  </si>
  <si>
    <t>Business plan financier</t>
  </si>
  <si>
    <t>https://www.cegos.fr/formations/finance-tresorerie/business-plan-financier</t>
  </si>
  <si>
    <t>Ingénierie financière des opérations sur capitaux propres</t>
  </si>
  <si>
    <t>https://www.cegos.fr/formations/finance-tresorerie/ingenierie-financiere-des-operations-sur-capitaux-propres</t>
  </si>
  <si>
    <t>https://www.cegos.fr/formations/direction-de-lentreprise-et-cadre-de-direction/finance-pour-dirigeants</t>
  </si>
  <si>
    <t>Finance et gestion pour managers</t>
  </si>
  <si>
    <t>https://www.cegos.fr/formations/finance-tresorerie/finance-et-gestion-pour-managers</t>
  </si>
  <si>
    <t>42 heures</t>
  </si>
  <si>
    <t>Finance pour non-financiers</t>
  </si>
  <si>
    <t>https://www.cegos.fr/formations/finance-tresorerie/finance-pour-non-financiers</t>
  </si>
  <si>
    <t>L'essentiel de la finance pour non-financiers</t>
  </si>
  <si>
    <t>https://www.cegos.fr/formations/finance-tresorerie/lessentiel-de-la-finance-pour-non-financiers</t>
  </si>
  <si>
    <t>Formation, certificat en option</t>
  </si>
  <si>
    <t>Responsable Administratif et Financier</t>
  </si>
  <si>
    <t>https://www.cegos.fr/formations/finance-tresorerie/responsable-administratif-et-financier-2</t>
  </si>
  <si>
    <t>56 heures</t>
  </si>
  <si>
    <t>Directeur financier : améliorer la performance de votre fonction</t>
  </si>
  <si>
    <t>https://www.cegos.fr/formations/finance-tresorerie/directeur-financier-ameliorer-la-performance-de-votre-fonction</t>
  </si>
  <si>
    <t>Financer son entreprise en période de crise</t>
  </si>
  <si>
    <t>https://www.cegos.fr/formations/finance-tresorerie/financer-son-entreprise-en-periode-de-crise</t>
  </si>
  <si>
    <t>Traiter les situations de surendettement des particuliers</t>
  </si>
  <si>
    <t>https://www.cegos.fr/formations/banque/traiter-les-situations-de-surendettement-des-particuliers</t>
  </si>
  <si>
    <t>First Finance</t>
  </si>
  <si>
    <t>Formation à la certification</t>
  </si>
  <si>
    <t>Certification AMF Finance durable</t>
  </si>
  <si>
    <t>https://www.first-finance.fr/formation/certification-amf-finance-durable/</t>
  </si>
  <si>
    <t>Certificat AMF Finance durable</t>
  </si>
  <si>
    <t>La finance durable et les principales notions</t>
  </si>
  <si>
    <t>Contexte historique, ESG, ISR, RSE</t>
  </si>
  <si>
    <t>Le cadre réglementaire français et européen</t>
  </si>
  <si>
    <t>Transparence, risques, catégories d'investissements urables, durabilité des activités, ESG, réglementation européenne et française</t>
  </si>
  <si>
    <t>Les entreprises et acteurs non financiers : les enjeux ESG</t>
  </si>
  <si>
    <t>RSE, ESG, notation et recherche extra-financière</t>
  </si>
  <si>
    <t>Les approches extra-financières dans le domaine de la gestion d'actifs</t>
  </si>
  <si>
    <t>Approches en gestion : intégration ESG, exclusion, best in class, in universe etc</t>
  </si>
  <si>
    <t>La commercialisation des produits liés à la finance durable</t>
  </si>
  <si>
    <t>Labels nationaux et européennes, greenfin, ISR, Ecolabel, Finansol, préférence des consommateurs en finance durable (MIF2, ESG), doctrine de l'AMF en matière de communication promotionnelle sur la finance durable pour prévenir le greenwashing</t>
  </si>
  <si>
    <t>Abus de marché : règles, enjeux, pratiques</t>
  </si>
  <si>
    <t>https://www.first-finance.fr/formation/abus-de-marche-regles-enjeux-pratiques-2/</t>
  </si>
  <si>
    <t>Bac+3 ou 3 ans d'exp en banque finance</t>
  </si>
  <si>
    <t>Introduction à la Value at Risk (VaR)</t>
  </si>
  <si>
    <t>https://www.first-finance.fr/formation/introduction-a-la-value-at-risk-var/</t>
  </si>
  <si>
    <t>https://www.first-finance.fr/formation/certification-amf/</t>
  </si>
  <si>
    <t>Certificat AMF</t>
  </si>
  <si>
    <t>Évaluation annuelle des connaissances et des compétences MIF2</t>
  </si>
  <si>
    <t>https://www.first-finance.fr/formation/evaluation-annuelle-des-connaissances-et-des-competences-mif2/</t>
  </si>
  <si>
    <t>1 à 5 heures</t>
  </si>
  <si>
    <t>Transition verte et finance durable</t>
  </si>
  <si>
    <t>https://www.first-finance.fr/formation/transition-verte-et-finance-durable-video-learning/</t>
  </si>
  <si>
    <t>Bac+3 ou 3 ans d'exp</t>
  </si>
  <si>
    <t>Décryptage des évolutions en cours</t>
  </si>
  <si>
    <t>Enjeux de la transition écologique, ordre de grandeur des besoins de financement</t>
  </si>
  <si>
    <t>Transition ESG et performance des entreprises</t>
  </si>
  <si>
    <t>Définir une activité verte, taonomie, actifs échoués</t>
  </si>
  <si>
    <t>Caractéristiques des nouveaux modèes économiques</t>
  </si>
  <si>
    <t>Nouveaux modèles économiques, ODD</t>
  </si>
  <si>
    <t>Transparence et reporting extra-financier</t>
  </si>
  <si>
    <t>Obligation de transparence, NFRDn SFRD, greenwashing, agences de notation extra-financière</t>
  </si>
  <si>
    <t xml:space="preserve">Culture Risques Bancaires </t>
  </si>
  <si>
    <t>https://www.first-finance.fr/formation/culture-risques-bancaires/</t>
  </si>
  <si>
    <t>10 heures</t>
  </si>
  <si>
    <t>Initiation à la banque de financement et d’investissement</t>
  </si>
  <si>
    <t>https://www.first-finance.fr/formation/initiation-a-la-banque-de-financement-et-dinvestissement/</t>
  </si>
  <si>
    <t>5 heures</t>
  </si>
  <si>
    <t>Introduction à l’Asset Management</t>
  </si>
  <si>
    <t>https://www.first-finance.fr/formation/introduction-a-lasset-management/</t>
  </si>
  <si>
    <t>Culture bancaire</t>
  </si>
  <si>
    <t>https://www.first-finance.fr/formation/culture-bancaire/</t>
  </si>
  <si>
    <t xml:space="preserve">Finance pour non-financiers </t>
  </si>
  <si>
    <t>https://www.first-finance.fr/formation/finance-pour-non-financiers/</t>
  </si>
  <si>
    <t>Introduction aux marchés financiers</t>
  </si>
  <si>
    <t>https://www.first-finance.fr/formation/introduction-aux-marches-financiers-2/</t>
  </si>
  <si>
    <t xml:space="preserve">Marchés de taux d’intérêt </t>
  </si>
  <si>
    <t>https://www.first-finance.fr/formation/marches-de-taux-dinteret/</t>
  </si>
  <si>
    <t>Marchés des changes</t>
  </si>
  <si>
    <t>https://www.first-finance.fr/formation/marches-des-changes/</t>
  </si>
  <si>
    <t>Efficacité et limites des principales sûretés</t>
  </si>
  <si>
    <t>https://www.first-finance.fr/formation/efficacite-et-limites-des-principales-suretes/</t>
  </si>
  <si>
    <t>Analyse financière</t>
  </si>
  <si>
    <t>https://www.first-finance.fr/formation/analyse-financiere/</t>
  </si>
  <si>
    <t>Certificat CFA en investissement ESG</t>
  </si>
  <si>
    <t>https://www.first-finance.fr/formation/certificat-cfa-en-investissement-esg/</t>
  </si>
  <si>
    <t>Introduction to ESG</t>
  </si>
  <si>
    <t>The ESG market</t>
  </si>
  <si>
    <t>Environmental factors</t>
  </si>
  <si>
    <t>Social factors</t>
  </si>
  <si>
    <t>Governance fators</t>
  </si>
  <si>
    <t>Engagement &amp; Stewardship</t>
  </si>
  <si>
    <t>ESG analysis valuation and integrtion</t>
  </si>
  <si>
    <t>ESG integrated portfolio construction &amp; management</t>
  </si>
  <si>
    <t>Investment mandates, portfolio analytics &amp; client reporting</t>
  </si>
  <si>
    <t>Collatéralisation</t>
  </si>
  <si>
    <t>https://www.first-finance.fr/formation/collateralisation/</t>
  </si>
  <si>
    <t>Gestion des risques opérationnels</t>
  </si>
  <si>
    <t>https://www.first-finance.fr/formation/gestion-des-risques-operationnels/</t>
  </si>
  <si>
    <t>Gestion du risque de liquidité 1 : principes et méthodes</t>
  </si>
  <si>
    <t>https://www.first-finance.fr/formation/gestion-du-risque-de-liquidite-1-principes-et-methodes/</t>
  </si>
  <si>
    <t>Cash management et paiements</t>
  </si>
  <si>
    <t>https://www.first-finance.fr/formation/cash-management-et-paiements/</t>
  </si>
  <si>
    <t>Fondamentaux du cash management</t>
  </si>
  <si>
    <t>https://www.first-finance.fr/formation/fondamentaux-du-cash-management/</t>
  </si>
  <si>
    <t>Corporate equity derivatives (utilisation des produits dérivés par les entreprises)</t>
  </si>
  <si>
    <t>https://www.first-finance.fr/formation/corporate-equity-derivatives-utilisation-des-produits-derives-par-les-entreprises/</t>
  </si>
  <si>
    <t>https://www.first-finance.fr/formation/finance-pour-non-financiers-2/</t>
  </si>
  <si>
    <t>Analyse financière – Niveau 1</t>
  </si>
  <si>
    <t>https://www.first-finance.fr/formation/analyse-financiere-niveau-1/</t>
  </si>
  <si>
    <t>Découverte de l’analyse financière</t>
  </si>
  <si>
    <t>https://www.first-finance.fr/formation/decouverte-de-lanalyse-financiere/</t>
  </si>
  <si>
    <t>Finance durable et gestion d’actifs : fondamentaux et marché</t>
  </si>
  <si>
    <t>https://www.first-finance.fr/formation/finance-durable-et-gestion-dactifs-fondamentaux-et-marche/</t>
  </si>
  <si>
    <t>Définitions de l'ISR</t>
  </si>
  <si>
    <t>Histoire de l'ISR, fondements doctrinaux, ISR, RSE, DD, risques ESE et enjeux ESG</t>
  </si>
  <si>
    <t>Pratques de la gestion ISR</t>
  </si>
  <si>
    <t>Exclusion, inégration, best in class, best of sector</t>
  </si>
  <si>
    <t>Marché de l'ISR en France, Europe, monde</t>
  </si>
  <si>
    <t>ISR dans la chaîne de valeur en gestion d'actifs, taille des marchés</t>
  </si>
  <si>
    <t>Inscrire l'ISR dans la stratégie d'investissement</t>
  </si>
  <si>
    <t>Exercer les droits de vote attachés à la détention des titres</t>
  </si>
  <si>
    <t>de l'activisme au dialogue, les outils de l'engagement actionnarial</t>
  </si>
  <si>
    <t>Gestion financière ISR</t>
  </si>
  <si>
    <t>Sélectivité, composition etc</t>
  </si>
  <si>
    <t>Exercices pratiques</t>
  </si>
  <si>
    <t>Verdir un portefeuille de titres, de prêts, de projet</t>
  </si>
  <si>
    <t>Les banques, rôle, environnement et enjeux</t>
  </si>
  <si>
    <t>https://www.first-finance.fr/formation/les-banques-role-environnement-et-enjeux/</t>
  </si>
  <si>
    <t>Risques de non-conformité, de cybercriminalité, climatiques</t>
  </si>
  <si>
    <t>https://www.first-finance.fr/formation/risques-de-non-conformite-de-cybercriminalite-climatiques/</t>
  </si>
  <si>
    <t>Connaissance globale du cadre réglementaire et du dispositif de gouvernance des risques</t>
  </si>
  <si>
    <t>1,5 jours</t>
  </si>
  <si>
    <t>Les risques climatiques et l'impact sur les risques financiers</t>
  </si>
  <si>
    <t>Obligations en matière de transition écologique, risques d'impact et risques de transition</t>
  </si>
  <si>
    <t>Actions 1 : fondamentaux du marché actions, cash et dérivés</t>
  </si>
  <si>
    <t>https://www.first-finance.fr/formation/actions-1-fondamentaux-du-marche-actions-cash-et-derives/</t>
  </si>
  <si>
    <t>Analyse des cash-flows – Niveau 1</t>
  </si>
  <si>
    <t>https://www.first-finance.fr/formation/analyse-des-cash-flows-niveau-1/</t>
  </si>
  <si>
    <t>OPCVM : mécanismes et utilisations</t>
  </si>
  <si>
    <t>https://www.first-finance.fr/formation/opcvm-mecanismes-et-utilisations/</t>
  </si>
  <si>
    <t>Analyse financière des comptes consolidés des sociétés immobilières</t>
  </si>
  <si>
    <t>https://www.first-finance.fr/formation/analyse-financiere-des-comptes-consolides-des-societes-immobilieres/</t>
  </si>
  <si>
    <t>Bac+3 ou 3 ans d'exp en banque finance ou immobilier</t>
  </si>
  <si>
    <t>Introduction au risk management</t>
  </si>
  <si>
    <t>https://www.first-finance.fr/formation/introduction-au-risk-management/</t>
  </si>
  <si>
    <t>Fondamentaux de la gestion privée</t>
  </si>
  <si>
    <t>https://www.first-finance.fr/formation/fondamentaux-de-la-gestion-privee/</t>
  </si>
  <si>
    <t>Calculs financiers sur EXCEL</t>
  </si>
  <si>
    <t>https://www.first-finance.fr/formation/calculs-financiers-sur-excel/</t>
  </si>
  <si>
    <t>https://www.first-finance.fr/formation/finance-islamique/</t>
  </si>
  <si>
    <t>Investissement Socialement Responsable : origines, méthodes et enjeux pour la gestion de fonds</t>
  </si>
  <si>
    <t>https://www.first-finance.fr/formation/investissement-socialement-responsable-origines-methodes-et-enjeux-pour-la-gestion-de-fonds/</t>
  </si>
  <si>
    <t>Une brève histoire de l'ISR</t>
  </si>
  <si>
    <t>ISR et RSE, risques ESE et enjeux ESG</t>
  </si>
  <si>
    <t>Le marché de l'ISR</t>
  </si>
  <si>
    <t>Le poids croissant de la finance verte dans la finance durable</t>
  </si>
  <si>
    <t>Les pratiques de gestion ISR</t>
  </si>
  <si>
    <t>Processus d'investissement : exclusion, intégration, best in class, best in sector</t>
  </si>
  <si>
    <t>Les outils de la notation ESG des émetteurs</t>
  </si>
  <si>
    <t>Analyse ESG, impacts ESG, scoring climatique et environnemental</t>
  </si>
  <si>
    <t>L'avenir de l'ISR</t>
  </si>
  <si>
    <t>Matérialité vs responsabilité,  performance ISR, enjeux et limites du plan d'actions finance durable de la commission européenne</t>
  </si>
  <si>
    <t>Organisation front to compta d’une banque de marché</t>
  </si>
  <si>
    <t>https://www.first-finance.fr/formation/organisation-front-to-compta-dune-banque-de-marche/</t>
  </si>
  <si>
    <t>Systèmes et moyens de paiement</t>
  </si>
  <si>
    <t>https://www.first-finance.fr/formation/systemes-et-moyens-de-paiement/</t>
  </si>
  <si>
    <t>Change 1 : produits cash et dérivés de change, mécanismes et utilisations</t>
  </si>
  <si>
    <t>https://www.first-finance.fr/formation/change-1-produits-cash-et-derives-de-change-mecanismes-et-utilisations/</t>
  </si>
  <si>
    <t>Conformité : pratique de RCSI / Compliance officer</t>
  </si>
  <si>
    <t>https://www.first-finance.fr/formation/conformite-pratique-de-rcsi-compliance-officer/</t>
  </si>
  <si>
    <t>Crédits syndiqués et rôle de l’agent</t>
  </si>
  <si>
    <t>https://www.first-finance.fr/formation/credits-syndiques-et-role-de-lagent/</t>
  </si>
  <si>
    <t>Évaluation de sociétés</t>
  </si>
  <si>
    <t>https://www.first-finance.fr/formation/evaluation-de-societes/</t>
  </si>
  <si>
    <t>Introduction aux techniques de financement d’entreprise</t>
  </si>
  <si>
    <t>https://www.first-finance.fr/formation/introduction-aux-techniques-de-financement-dentreprise/</t>
  </si>
  <si>
    <t>Métiers de la banque de financement et d’investissement</t>
  </si>
  <si>
    <t>https://www.first-finance.fr/formation/metiers-de-la-banque-de-financement-et-dinvestissement/</t>
  </si>
  <si>
    <t>Crypto-actifs : les fondamentaux par la pratique – niveau 1</t>
  </si>
  <si>
    <t>https://www.first-finance.fr/formation/crypto-actifs-les-fondamentaux-par-la-pratique-niveau-1/</t>
  </si>
  <si>
    <t>Finance durable : enjeux, stratégies d’investissement et outils</t>
  </si>
  <si>
    <t>https://www.first-finance.fr/formation/finance-durable-enjeux-strategies-dinvestissement-et-outils/</t>
  </si>
  <si>
    <t>Les investisseurs face aux risques climatiques et environnementaux</t>
  </si>
  <si>
    <t>L'Accord de Paris, ordre de grandeur du financement de la transition écologique, risque climatique et impact sur les portefeuilles d'investissements et bilan des institutions financières (stranded assets), finance verte</t>
  </si>
  <si>
    <t>Les dynamiques économique, institutionnelle et réglementaire autour de la finance verte</t>
  </si>
  <si>
    <t>Différents types d'actifs verts, perspectie institutionnelle, benchmark et rankings indépendants</t>
  </si>
  <si>
    <t>Mettre en place une stratégie d'investissements climatques/verts</t>
  </si>
  <si>
    <t>Impact climatique de ses portefeuilles : empreinte carbone, objectifs de réduction des émissions de GES, taxonomie verte, étudier l'impact</t>
  </si>
  <si>
    <t>Les conditions de développement de la finance verte</t>
  </si>
  <si>
    <t>Rôle des labels, surmonter la tragédie des horizons</t>
  </si>
  <si>
    <t>Les questions actuellement en débat</t>
  </si>
  <si>
    <t>Impact vs additionalité, climat et enjeux environnementaux</t>
  </si>
  <si>
    <t>Finance durable et entreprise : impacts, notations et scoring</t>
  </si>
  <si>
    <t>https://www.first-finance.fr/formation/finance-durable-et-entreprise-impacts-notations-et-scoring/</t>
  </si>
  <si>
    <t>Organiser sa gouvernance RSE</t>
  </si>
  <si>
    <t>Statut et régime, responsable RSE, conseil d'administration</t>
  </si>
  <si>
    <t>Définir sa stratégie de transition àpd materiality matrix et de son rating extra financier</t>
  </si>
  <si>
    <t>Materiality matrix, ESG, déclaration de performation extra financière, notation et recherche extra-financière</t>
  </si>
  <si>
    <t>Construire son ESG report avec les datas nécessaires et les milestones pour un monitoring de transition convaincante</t>
  </si>
  <si>
    <t>ESG, l'impact et ses indicateurs, reporting extra-financier, big data ESG et ses limites, évaluer une empreinte carbone, reporter sur la part verte des activités avec la taxonomie</t>
  </si>
  <si>
    <t>Introduction à la finance durable : définitions, environnement et acteurs</t>
  </si>
  <si>
    <t>https://www.first-finance.fr/formation/introduction-a-la-finance-durable-definitions-environnement-et-acteurs/</t>
  </si>
  <si>
    <t>Le champ de la finance verte</t>
  </si>
  <si>
    <t>Définitions et périmètre</t>
  </si>
  <si>
    <t>Contexte historique</t>
  </si>
  <si>
    <t>Ordres de grandeur du besoin de financement de la transition écologique</t>
  </si>
  <si>
    <t>Terminologies</t>
  </si>
  <si>
    <t>RSE, ESG, ISR</t>
  </si>
  <si>
    <t>Perspective institutionnelle</t>
  </si>
  <si>
    <t>Initiatives publiques au plan international (taxonomie), stratégie de la commission européenne pour la finance durable</t>
  </si>
  <si>
    <t>Référentiels publics</t>
  </si>
  <si>
    <t>ODD de l'ONU, labels portés par les pouvoirs publics</t>
  </si>
  <si>
    <t>Référentiels privés</t>
  </si>
  <si>
    <t>TCFD, UN PRI, engagements des investisseurs</t>
  </si>
  <si>
    <t>Risque climatique</t>
  </si>
  <si>
    <t>Risques climatiques, impact sur les portefeuilles, sur le bilan des institutions financières, stranded assets</t>
  </si>
  <si>
    <t>Ecosystème de la finance durable</t>
  </si>
  <si>
    <t>Banques, assureurs, entreprises, états, recherche extra-financière, acteurs non financiers</t>
  </si>
  <si>
    <t>Perspective économique</t>
  </si>
  <si>
    <t>Green funds, green bonds etc</t>
  </si>
  <si>
    <t>Perspective réglementaire</t>
  </si>
  <si>
    <t>Dispositifs nationaux, régionaux, internationaux</t>
  </si>
  <si>
    <t>Benchmark et rankings indépendants</t>
  </si>
  <si>
    <t>CDP, WWF, Climetrics</t>
  </si>
  <si>
    <t>L’intelligence artificielle appliquée à la finance</t>
  </si>
  <si>
    <t>first-finance.fr/formation/lintelligence-artificielle-appliquee-a-la-finance/</t>
  </si>
  <si>
    <t>Les différents types de swaps</t>
  </si>
  <si>
    <t>https://www.first-finance.fr/formation/les-differents-types-de-swaps/</t>
  </si>
  <si>
    <t>Banques centrales : gestion des bilans, taux pré et post-Covid – Impacts sur les marchés financiers</t>
  </si>
  <si>
    <t>https://www.first-finance.fr/formation/banques-centrales-gestion-des-bilans-taux-pre-et-post-covid-impacts-sur-les-marches-financiers/</t>
  </si>
  <si>
    <t>Gestion du risque de liquidité 2 : impacts de Bâle III</t>
  </si>
  <si>
    <t>https://www.first-finance.fr/formation/gestion-du-risque-de-liquidite-2-impacts-de-bale-iii/</t>
  </si>
  <si>
    <t>Investir en private equity</t>
  </si>
  <si>
    <t>https://www.first-finance.fr/formation/investir-en-private-equity/</t>
  </si>
  <si>
    <t>Notions de finance d'entreprise</t>
  </si>
  <si>
    <t>Investissements et financements immobiliers – aspects juridiques et fiscaux</t>
  </si>
  <si>
    <t>https://www.first-finance.fr/formation/investissements-et-financements-immobiliers-aspects-juridiques-et-fiscaux/</t>
  </si>
  <si>
    <t>Grands principes d'une opération immobilière au plan juridique et fiscal</t>
  </si>
  <si>
    <t>Risque environnemental (ICPE)</t>
  </si>
  <si>
    <t>La levée de fonds</t>
  </si>
  <si>
    <t>https://www.first-finance.fr/formation/la-levee-de-fonds/</t>
  </si>
  <si>
    <t>Connaissances en private equity</t>
  </si>
  <si>
    <t>La réglementation pour l’asset management en pratique</t>
  </si>
  <si>
    <t>https://www.first-finance.fr/formation/la-reglementation-pour-lasset-management-en-pratique/</t>
  </si>
  <si>
    <t>Restructuration de la dette et gestion préventive et collective du risque débiteur</t>
  </si>
  <si>
    <t>https://www.first-finance.fr/formation/restructuration-de-la-dette-et-gestion-preventive-et-collective-du-risque-debiteur/</t>
  </si>
  <si>
    <t>SIIC, OPCI, SCPI : mécanismes et utilisations</t>
  </si>
  <si>
    <t>https://www.first-finance.fr/formation/siic-opci-scpi-mecanismes-et-utilisations/</t>
  </si>
  <si>
    <t>Tout savoir sur le private equity</t>
  </si>
  <si>
    <t>https://www.first-finance.fr/formation/tout-savoir-sur-le-private-equity/</t>
  </si>
  <si>
    <t>Analyse financière appliquée aux précontentieux / affaires spéciales</t>
  </si>
  <si>
    <t>https://www.first-finance.fr/formation/analyse-financiere-appliquee-aux-precontentieux-affaires-speciales/</t>
  </si>
  <si>
    <t>Auditer un portefeuille de clients entreprises</t>
  </si>
  <si>
    <t>https://www.first-finance.fr/formation/auditer-un-portefeuille-de-clients-entreprises/</t>
  </si>
  <si>
    <t>ACCF@HEC Paris</t>
  </si>
  <si>
    <t>https://first-education-online.com/fr/certificat/accf-hec-paris/</t>
  </si>
  <si>
    <t>Executive Online Certificate</t>
  </si>
  <si>
    <t>24 semaines</t>
  </si>
  <si>
    <t>ICCF@HEC Paris</t>
  </si>
  <si>
    <t>https://first-education-online.com/fr/certificat/iccfhec-paris-international-certificate-in-corporate-finance/</t>
  </si>
  <si>
    <t>19 semaines</t>
  </si>
  <si>
    <t>ICCF@Columbia Business School</t>
  </si>
  <si>
    <t>https://first-education-online.com/fr/certificat/iccf-columbia-business-school/</t>
  </si>
  <si>
    <t>Finance de marché@First Finance Institute</t>
  </si>
  <si>
    <t>https://first-education-online.com/fr/certificat/finance-de-marche-first-finance-institute/</t>
  </si>
  <si>
    <t>12 semaines</t>
  </si>
  <si>
    <t>Économie et marchés de capitaux – Niveau 1</t>
  </si>
  <si>
    <t>https://www.first-finance.fr/formation/economie-et-marches-de-capitaux-niveau-1/</t>
  </si>
  <si>
    <t>Fondamentaux de l’asset management en immobilier</t>
  </si>
  <si>
    <t>https://www.first-finance.fr/formation/fondamentaux-de-lasset-management-en-immobilier/</t>
  </si>
  <si>
    <t>Développement durable et verdissement de l'immobilier</t>
  </si>
  <si>
    <t>Définition DD, zéro carbone, certificatifs d'économie d'énergie, bail vert, labels et certificats environnementaux</t>
  </si>
  <si>
    <t>Fondamentaux du financement immobilier</t>
  </si>
  <si>
    <t>https://www.first-finance.fr/formation/fondamentaux-du-financement-immobilier/</t>
  </si>
  <si>
    <t>Introduction aux marchés de matières premières</t>
  </si>
  <si>
    <t>https://www.first-finance.fr/formation/introduction-aux-marches-de-matieres-premieres/</t>
  </si>
  <si>
    <t>Marchés de l'énergie</t>
  </si>
  <si>
    <t>Histoire, caractéristiques et géopolitique des marchés pétroliers, gaziers et électriques</t>
  </si>
  <si>
    <t>Produits monétaires, obligations d’État et corporates : mécanismes et utilisations</t>
  </si>
  <si>
    <t>https://www.first-finance.fr/formation/produits-monetaires-obligations-detat-et-corporates-mecanismes-et-utilisations/</t>
  </si>
  <si>
    <t>Typologie du marché obligataire</t>
  </si>
  <si>
    <t>Trade finance : moyens de paiement et garanties</t>
  </si>
  <si>
    <t>https://www.first-finance.fr/formation/trade-finance-moyens-de-paiement-et-garanties/</t>
  </si>
  <si>
    <t>Connaissance et pratique des contrats cadre ISDA et FBF</t>
  </si>
  <si>
    <t>https://www.first-finance.fr/formation/connaissance-et-pratique-des-contrats-cadre-isda-et-fbf/</t>
  </si>
  <si>
    <t>Gestion Back office des OST</t>
  </si>
  <si>
    <t>https://www.first-finance.fr/formation/gestion-back-office-des-ost/</t>
  </si>
  <si>
    <t>Règlement – livraison national et international</t>
  </si>
  <si>
    <t>https://www.first-finance.fr/formation/reglement-livraison-national-et-international/</t>
  </si>
  <si>
    <t>Économie et marchés de capitaux – Niveau 2</t>
  </si>
  <si>
    <t>https://www.first-finance.fr/formation/economie-et-marches-de-capitaux-niveau-2/</t>
  </si>
  <si>
    <t>Soutenabilité</t>
  </si>
  <si>
    <t>Partage des ressources, enjeux énergétiques, alimentaires, CO2 climat</t>
  </si>
  <si>
    <t>Mathématiques financières 2 : valorisation et sensibilités des options</t>
  </si>
  <si>
    <t>https://www.first-finance.fr/formation/mathematiques-financieres-2-valorisation-et-sensibilites-des-options/</t>
  </si>
  <si>
    <t>Perfectionnement à l’approche risque clientèle professionnels</t>
  </si>
  <si>
    <t>https://www.first-finance.fr/formation/perfectionnement-a-lapproche-risque-clientele-professionnels/</t>
  </si>
  <si>
    <t>ALM 1 : fondamentaux de la gestion actif / passif bancaire</t>
  </si>
  <si>
    <t>https://www.first-finance.fr/formation/alm-1-fondamentaux-de-la-gestion-actif-passif-bancaire/</t>
  </si>
  <si>
    <t>Aspects financiers des Partenariats Public Privé (PPP)</t>
  </si>
  <si>
    <t>https://www.first-finance.fr/formation/aspects-financiers-des-partenariats-public-prive-ppp/</t>
  </si>
  <si>
    <t>Financements de matières premières</t>
  </si>
  <si>
    <t>https://www.first-finance.fr/formation/financements-de-matieres-premieres/</t>
  </si>
  <si>
    <t>Gestion des risques en Asset Management</t>
  </si>
  <si>
    <t>https://www.first-finance.fr/formation/gestion-des-risques-en-asset-management/</t>
  </si>
  <si>
    <t>Les clés de l’analyse technique</t>
  </si>
  <si>
    <t>https://www.first-finance.fr/formation/les-cles-de-lanalyse-technique/</t>
  </si>
  <si>
    <t>CAIA (Chartered Alternative Investment Analyst)</t>
  </si>
  <si>
    <t>https://www.first-finance.fr/formation/caia-chartered-alternative-investment-analyst/</t>
  </si>
  <si>
    <t>Préparation au FRM (Financial Risk Manager)</t>
  </si>
  <si>
    <t>https://www.first-finance.fr/formation/preparation-au-frm-financial-risk-manager/</t>
  </si>
  <si>
    <t>Analyser le conseil en investissement</t>
  </si>
  <si>
    <t>https://www.first-finance.fr/formation/analyser-le-conseil-en-investissement/</t>
  </si>
  <si>
    <t>4 jours</t>
  </si>
  <si>
    <t>Financement de projet</t>
  </si>
  <si>
    <t>https://www.first-finance.fr/formation/financement-de-projet/</t>
  </si>
  <si>
    <t>Repo et Collateral Management</t>
  </si>
  <si>
    <t>https://www.first-finance.fr/formation/repo-et-collateral-management/</t>
  </si>
  <si>
    <t>Covered bonds européens, obligations foncières, SFH françaises</t>
  </si>
  <si>
    <t>https://www.first-finance.fr/formation/covered-bonds-europeens-obligations-foncieres-sfh-francaises/</t>
  </si>
  <si>
    <t>Fusions / acquisitions : mécanismes et mise en œuvre</t>
  </si>
  <si>
    <t>https://www.first-finance.fr/formation/fusions-acquisitions-mecanismes-et-mise-en-oeuvre/</t>
  </si>
  <si>
    <t>Pratique des produits structurés</t>
  </si>
  <si>
    <t>https://www.first-finance.fr/formation/pratique-des-produits-structures/</t>
  </si>
  <si>
    <t>Analyse crédit des institutions financières</t>
  </si>
  <si>
    <t>https://www.first-finance.fr/formation/analyse-credit-des-institutions-financieres/</t>
  </si>
  <si>
    <t>Analyse de la réglementation prudentielle : de Bâle III et CRR à CRR2 et Bâle IV</t>
  </si>
  <si>
    <t>https://www.first-finance.fr/formation/analyse-de-la-reglementation-prudentielle-de-bale-iii-et-crr-a-crr2-et-bale-iv/</t>
  </si>
  <si>
    <t>Analyse financière et valorisation des actions</t>
  </si>
  <si>
    <t>https://www.first-finance.fr/formation/analyse-financiere-et-valorisation-des-actions/</t>
  </si>
  <si>
    <t>Besoins et contraintes des investisseurs institutionnels en asset management</t>
  </si>
  <si>
    <t>https://www.first-finance.fr/formation/besoins-et-contraintes-des-investisseurs-institutionnels-en-asset-management/</t>
  </si>
  <si>
    <t>Change 2 : swaps et options de change, valorisation et sensibilités</t>
  </si>
  <si>
    <t>https://www.first-finance.fr/formation/change-2-swaps-et-options-de-change-valorisation-et-sensibilites/</t>
  </si>
  <si>
    <t>Dérivés sur énergie</t>
  </si>
  <si>
    <t>https://www.first-finance.fr/formation/derives-sur-energie/</t>
  </si>
  <si>
    <t>Bac+3 ou 3 ans d'expérience en banque finance</t>
  </si>
  <si>
    <t>Dette verte : produits, mécanismes et utilisation</t>
  </si>
  <si>
    <t>https://www.first-finance.fr/formation/dette-verte-produits-mecanismes-et-utilisation/</t>
  </si>
  <si>
    <t>Green Bonds</t>
  </si>
  <si>
    <t>Principes, mécanismes</t>
  </si>
  <si>
    <t>La revue externe</t>
  </si>
  <si>
    <t>Intérêt, acteurs</t>
  </si>
  <si>
    <t>Les autres produits de dette "verte"</t>
  </si>
  <si>
    <t>Bonds, loans</t>
  </si>
  <si>
    <t>Le cadre réglementaire</t>
  </si>
  <si>
    <t>Taxonomie, disclosure, benchmark</t>
  </si>
  <si>
    <t>Les enjeuyx de la dette verte</t>
  </si>
  <si>
    <t>Utilisations, marché, labels</t>
  </si>
  <si>
    <t>Equity Capital Markets (ECM)</t>
  </si>
  <si>
    <t>https://www.first-finance.fr/formation/equity-capital-markets-ecm/</t>
  </si>
  <si>
    <t>Finance durable : labels, standards, benchmarks et réglementations, green claims</t>
  </si>
  <si>
    <t>https://www.first-finance.fr/formation/finance-durable-labels-standards-benchmarks-et-reglementations-green-claims/</t>
  </si>
  <si>
    <t>Le rôle des labels</t>
  </si>
  <si>
    <t>labels, standars, problématiques</t>
  </si>
  <si>
    <t>L'harmonisation et l'accroissement de la transparence</t>
  </si>
  <si>
    <t>Disclosure, Reporting</t>
  </si>
  <si>
    <t>La durabilité des activités d'un point de vue environnemental</t>
  </si>
  <si>
    <t>Règlement européen, taxonomie, marché</t>
  </si>
  <si>
    <t>L'impact sur la réglementation européenne et française existante</t>
  </si>
  <si>
    <t>Evolutions réglementation, transparence, critères "ESG"</t>
  </si>
  <si>
    <t>Finance durable et gestion d’actifs : stratégie d’investissements climatiques et décarbonisation des portefeuilles</t>
  </si>
  <si>
    <t>https://www.first-finance.fr/formation/finance-durable-et-gestion-dactifs-strategie-dinvestissements-climatiques-et-decarbonisation-des-portefeuilles/</t>
  </si>
  <si>
    <t>Impact climatique des portefeuilles</t>
  </si>
  <si>
    <t>Empreinte carbone, émissions</t>
  </si>
  <si>
    <t>Taxonomie "verte"</t>
  </si>
  <si>
    <t>Qualifications, "solutions-oriented investments"</t>
  </si>
  <si>
    <t>Reporting sur l'impact</t>
  </si>
  <si>
    <t>Additionnalité environnementale</t>
  </si>
  <si>
    <t>Rôle des auditeurs externes</t>
  </si>
  <si>
    <t>"Third Party Verification, Certification</t>
  </si>
  <si>
    <t>Les engagements des investisseurs institutionnels</t>
  </si>
  <si>
    <t>Les bonnes et mauvaises pratiques du reporting environnemental</t>
  </si>
  <si>
    <t>Les bonnes pratiques des actionnaires pour transformer les entreprises</t>
  </si>
  <si>
    <t>Exercice pratique : décarboniser un portefeuille</t>
  </si>
  <si>
    <t>Taxonomie, part verte, stratégie</t>
  </si>
  <si>
    <t>FRTB : Déploiement du nouveau modèle de risques de marché</t>
  </si>
  <si>
    <t>https://www.first-finance.fr/formation/frtb-deploiement-du-nouveau-modele-de-risques-de-marche/</t>
  </si>
  <si>
    <t>High Yield</t>
  </si>
  <si>
    <t>https://www.first-finance.fr/formation/high-yield/</t>
  </si>
  <si>
    <t>Impacts réglementaires sur l’activité bancaire</t>
  </si>
  <si>
    <t>https://www.first-finance.fr/formation/impacts-reglementaires-sur-l-activite-bancaire/</t>
  </si>
  <si>
    <t>Les évolutions réglementaires liées aux métiers de la gestion d’actifs</t>
  </si>
  <si>
    <t>https://www.first-finance.fr/formation/les-evolutions-reglementaires-liees-aux-metiers-de-la-gestion-dactifs/</t>
  </si>
  <si>
    <t>Un trend de fond : ESG et les différents labels européens</t>
  </si>
  <si>
    <t>Obligations des sociétés, SFRD</t>
  </si>
  <si>
    <t>Origination obligataire</t>
  </si>
  <si>
    <t>https://www.first-finance.fr/formation/origination-obligataire/</t>
  </si>
  <si>
    <t>P&amp;L : mesure et contrôle des résultats des activités de marché</t>
  </si>
  <si>
    <t>https://www.first-finance.fr/formation/pl-mesure-et-controle-des-resultats-des-activites-de-marche/</t>
  </si>
  <si>
    <t>Pratique du Risk management</t>
  </si>
  <si>
    <t>https://www.first-finance.fr/formation/pratique-du-risk-management/</t>
  </si>
  <si>
    <t>Produits cash, dérivés et structurés de taux indexés sur inflation</t>
  </si>
  <si>
    <t>https://www.first-finance.fr/formation/produits-cash-derives-et-structures-de-taux-indexes-sur-inflation/</t>
  </si>
  <si>
    <t>Risk management sur opérations de marché 2 : techniques avancées d’évaluation des risques</t>
  </si>
  <si>
    <t>https://www.first-finance.fr/formation/risk-management-sur-operations-de-marche-2-techniques-avancees-devaluation-des-risques/</t>
  </si>
  <si>
    <t>Risque de contrepartie sur opérations de marché</t>
  </si>
  <si>
    <t>https://www.first-finance.fr/formation/risque-de-contrepartie-sur-operations-de-marche/</t>
  </si>
  <si>
    <t>Techniques avancées en financement de projet</t>
  </si>
  <si>
    <t>https://www.first-finance.fr/formation/techniques-avancees-en-financement-de-projet/</t>
  </si>
  <si>
    <t>CFA Préparation au CFA® (Chartered Financial Analyst)</t>
  </si>
  <si>
    <t>https://www.first-finance.fr/formation/cfa/</t>
  </si>
  <si>
    <t xml:space="preserve">Certification CFA </t>
  </si>
  <si>
    <t>50 heures</t>
  </si>
  <si>
    <t>Actions 2 : mécanismes et utilisations des options et des produits structurés actions</t>
  </si>
  <si>
    <t>https://www.first-finance.fr/formation/actions-2-mecanismes-et-utilisations-des-options-et-des-produits-structures-actions/</t>
  </si>
  <si>
    <t>ALM 2 : outils et pratiques avancés de la gestion actif / passif bancaire</t>
  </si>
  <si>
    <t>https://www.first-finance.fr/formation/alm-2-outils-et-pratiques-avances-de-la-gestion-actif-passif-bancaire/</t>
  </si>
  <si>
    <t>Comptabilisation des opérations de crédit-bail et de location simple pour les loueurs, normes françaises et internationales (IFRS 16)</t>
  </si>
  <si>
    <t>https://www.first-finance.fr/formation/comptabilisation-des-operations-de-credit-bail-et-de-location-simple-pour-les-loueurs-normes-francaises-et-internationales-ifrs-16/</t>
  </si>
  <si>
    <t>Crypto-actifs : les fondamentaux par la pratique – Niveau 2</t>
  </si>
  <si>
    <t>https://www.first-finance.fr/formation/crypto-actifs-les-fondamentaux-par-la-pratique-niveau-2/</t>
  </si>
  <si>
    <t>Développement d’applications financières en VBA pour EXCEL™ – Niveau 2</t>
  </si>
  <si>
    <t>https://www.first-finance.fr/formation/developpement-dapplications-financieres-en-vba-pour-excel-niveau-2/</t>
  </si>
  <si>
    <t>Financements immobiliers structurés : choix du montage et optimisation de la structure</t>
  </si>
  <si>
    <t>https://www.first-finance.fr/formation/financements-immobiliers-structures-choix-du-montage-et-optimisation-de-la-structure/</t>
  </si>
  <si>
    <t>Gestion ALM des compagnies d’assurance</t>
  </si>
  <si>
    <t>https://www.first-finance.fr/formation/gestion-alm-des-compagnies-dassurance/</t>
  </si>
  <si>
    <t>Investissements immobiliers : montages et techniques de valorisation</t>
  </si>
  <si>
    <t>https://www.first-finance.fr/formation/investissements-immobiliers-montages-et-techniques-de-valorisation/</t>
  </si>
  <si>
    <t>Machine learning pour la finance</t>
  </si>
  <si>
    <t>https://www.first-finance.fr/formation/machine-learning-pour-la-finance/</t>
  </si>
  <si>
    <t>Mesure de performance en gestion de portefeuille</t>
  </si>
  <si>
    <t>https://www.first-finance.fr/formation/mesure-de-performance-en-gestion-de-portefeuille/</t>
  </si>
  <si>
    <t>Modélisation avancée en financement de projet</t>
  </si>
  <si>
    <t>https://www.first-finance.fr/formation/modelisation-avancee-en-financement-de-projet/</t>
  </si>
  <si>
    <t>Modélisation financière – Dette et Capital</t>
  </si>
  <si>
    <t>https://www.first-finance.fr/formation/modelisation-financiere-dette-et-capital/</t>
  </si>
  <si>
    <t>Modélisation financière – Valorisation</t>
  </si>
  <si>
    <t>https://www.first-finance.fr/formation/modelisation-financiere-valorisation/</t>
  </si>
  <si>
    <t>Modélisation financière des LBO</t>
  </si>
  <si>
    <t>https://www.first-finance.fr/formation/modelisation-financiere-des-lbo/</t>
  </si>
  <si>
    <t>Modélisation financière des M&amp;A</t>
  </si>
  <si>
    <t>https://www.first-finance.fr/formation/modelisation-financiere-des-ma/</t>
  </si>
  <si>
    <t>Produits structurés de taux : montages et utilisations</t>
  </si>
  <si>
    <t>https://www.first-finance.fr/formation/produits-structures-de-taux-montages-et-utilisations/</t>
  </si>
  <si>
    <t>Techniques avancées de gestion de portefeuille</t>
  </si>
  <si>
    <t>https://www.first-finance.fr/formation/techniques-avancees-de-gestion-de-portefeuille/</t>
  </si>
  <si>
    <t>Techniques avancées de modélisation financière d’actifs ou de portefeuilles d’actifs immobiliers</t>
  </si>
  <si>
    <t>https://www.first-finance.fr/formation/techniques-avancees-de-modelisation-financiere-dactifs-ou-de-portefeuilles-dactifs-immobiliers/</t>
  </si>
  <si>
    <t>Actions 3 : valorisation et sensibilités des options et des produits structurés actions</t>
  </si>
  <si>
    <t>https://www.first-finance.fr/formation/actions-3-valorisation-et-sensibilites-des-options-et-des-produits-structures-actions/</t>
  </si>
  <si>
    <t>Change 3 : produits structurés de change</t>
  </si>
  <si>
    <t>https://www.first-finance.fr/formation/change-3-produits-structures-de-change/</t>
  </si>
  <si>
    <t>Credit Value Adjustment</t>
  </si>
  <si>
    <t>https://www.first-finance.fr/formation/credit-value-adjustment/</t>
  </si>
  <si>
    <t>Financements structurés d’actifs</t>
  </si>
  <si>
    <t>https://www.first-finance.fr/formation/financements-structures-dactifs/</t>
  </si>
  <si>
    <t>Obligations convertibles : pricing et gestion</t>
  </si>
  <si>
    <t>https://www.first-finance.fr/formation/obligations-convertibles-pricing-et-gestion/</t>
  </si>
  <si>
    <t>Produits de volatilité et de corrélation : valorisation et sensibilités</t>
  </si>
  <si>
    <t>https://www.first-finance.fr/formation/produits-de-volatilite-et-de-correlation-valorisation-et-sensibilites/</t>
  </si>
  <si>
    <t>Produits dérivés et structurés de crédit : pricing et gestion</t>
  </si>
  <si>
    <t>https://www.first-finance.fr/formation/produits-derives-et-structures-de-credit-pricing-et-gestion/</t>
  </si>
  <si>
    <t>Produits structurés hybrides : montages et utilisations</t>
  </si>
  <si>
    <t>https://www.first-finance.fr/formation/produits-structures-hybrides-montages-et-utilisations/</t>
  </si>
  <si>
    <t>Project Bonds : financement de projet et marchés obligataires</t>
  </si>
  <si>
    <t>https://www.first-finance.fr/formation/project-bonds-financement-de-projet-et-marches-obligataires/</t>
  </si>
  <si>
    <t>Swaps non génériques et swaps exotiques : valorisation et sensibilités</t>
  </si>
  <si>
    <t>https://www.first-finance.fr/formation/swaps-non-generiques-et-swaps-exotiques-valorisation-et-sensibilites/</t>
  </si>
  <si>
    <t>Options de taux classiques et exotiques : techniques avancées de valorisation et de calcul de sensibilités</t>
  </si>
  <si>
    <t>https://www.first-finance.fr/formation/options-de-taux-classiques-et-exotiques-techniques-avancees-de-valorisation-et-de-calcul-de-sensibilites/</t>
  </si>
  <si>
    <t>Fondamentaux de l’immobilier</t>
  </si>
  <si>
    <t>https://www.first-finance.fr/formation/fondamentaux-de-limmobilier/</t>
  </si>
  <si>
    <t xml:space="preserve">Développement durable </t>
  </si>
  <si>
    <t>Labels, certifications, engagement</t>
  </si>
  <si>
    <t>Fondamentaux de la comptabilité et de l’analyse financière</t>
  </si>
  <si>
    <t>https://www.first-finance.fr/formation/fondamentaux-de-la-comptabilite-et-de-lanalyse-financiere/</t>
  </si>
  <si>
    <t>Fondamentaux des marchés financiers – Préparation au certificat Finance de marché@First Finance Institute</t>
  </si>
  <si>
    <t>https://www.first-finance.fr/formation/fondamentaux-des-marches-financiers-preparation-au-certificat-finance-de-marche-first-finance-institute/</t>
  </si>
  <si>
    <t>Fondamentaux du corporate finance</t>
  </si>
  <si>
    <t>https://www.first-finance.fr/formation/fondamentaux-du-corporate-finance/</t>
  </si>
  <si>
    <t>Gestion Back office des opérations de marché</t>
  </si>
  <si>
    <t>https://www.first-finance.fr/formation/gestion-back-office-des-operations-de-marche/</t>
  </si>
  <si>
    <t>Les produits dérivés : futures, swaps et options</t>
  </si>
  <si>
    <t>https://www.first-finance.fr/formation/les-produits-derives-futures-swaps-et-options/</t>
  </si>
  <si>
    <t>Produits dérivés de taux : mécanismes et utilisations</t>
  </si>
  <si>
    <t>https://www.first-finance.fr/formation/produits-derives-de-taux-mecanismes-et-utilisations/</t>
  </si>
  <si>
    <t>Fondamentaux de la gestion alternative – hedge funds</t>
  </si>
  <si>
    <t>https://www.first-finance.fr/formation/fondamentaux-de-la-gestion-alternative-hedge-funds/</t>
  </si>
  <si>
    <t>Fondamentaux de la gestion de portefeuille</t>
  </si>
  <si>
    <t>https://www.first-finance.fr/formation/fondamentaux-de-la-gestion-de-portefeuille/</t>
  </si>
  <si>
    <t>Comptabilisation des opérations de marché</t>
  </si>
  <si>
    <t>https://www.first-finance.fr/formation/comptabilisation-des-operations-de-marche/</t>
  </si>
  <si>
    <t>Développement d’applications financières en VBA pour EXCEL™ – Niveau 1</t>
  </si>
  <si>
    <t>https://www.first-finance.fr/formation/developpement-dapplications-financieres-en-vba-pour-excel-niveau-1/</t>
  </si>
  <si>
    <t>Risk management sur opérations de marché 1 : évaluation des risques</t>
  </si>
  <si>
    <t>https://www.first-finance.fr/formation/risk-management-sur-operations-de-marche-1-evaluation-des-risques/</t>
  </si>
  <si>
    <t>Suivi et contrôle des risques pour l’asset management</t>
  </si>
  <si>
    <t>https://www.first-finance.fr/formation/suivi-et-controle-des-risques-pour-lasset-management/</t>
  </si>
  <si>
    <t>Analyse financière : outil d’évaluation des risques de crédit et de financement</t>
  </si>
  <si>
    <t>https://www.first-finance.fr/formation/analyse-financiere-outil-devaluation-des-risques-de-credit-et-de-financement/</t>
  </si>
  <si>
    <t>Analyse crédit corporate : méthodes et pratiques</t>
  </si>
  <si>
    <t>https://www.first-finance.fr/formation/analyse-credit-corporate-methodes-et-pratiques/</t>
  </si>
  <si>
    <t>Fondamentaux du risque de crédit</t>
  </si>
  <si>
    <t>https://www.first-finance.fr/formation/fondamentaux-du-risque-de-credit/</t>
  </si>
  <si>
    <t>LBO et private equity</t>
  </si>
  <si>
    <t>https://www.first-finance.fr/formation/lbo-et-private-equity/</t>
  </si>
  <si>
    <t>Mathématiques Financières 1 : valorisation et sensibilités des obligations et des swaps</t>
  </si>
  <si>
    <t>https://www.first-finance.fr/formation/mathematiques-financieres-1-valorisation-et-sensibilites-des-obligations-et-des-swaps/</t>
  </si>
  <si>
    <t>Swaps de taux : valorisation et sensibilités</t>
  </si>
  <si>
    <t>https://www.first-finance.fr/formation/swaps-de-taux-valorisation-et-sensibilites/</t>
  </si>
  <si>
    <t>Titrisation : ABS, ABCP, MBS et CDO</t>
  </si>
  <si>
    <t>https://www.first-finance.fr/formation/titrisation-abs-abcp-mbs-et-cdo/</t>
  </si>
  <si>
    <t>Fondamentaux du Risk Management</t>
  </si>
  <si>
    <t>https://www.first-finance.fr/formation/fondamentaux-du-risk-management/</t>
  </si>
  <si>
    <t>Obligations classiques (État et corporates) : pricing et gestion</t>
  </si>
  <si>
    <t>https://www.first-finance.fr/formation/obligations-classiques-etat-et-corporates-pricing-et-gestion/</t>
  </si>
  <si>
    <t>Gestion obligataire</t>
  </si>
  <si>
    <t>https://www.first-finance.fr/formation/gestion-obligataire/</t>
  </si>
  <si>
    <t>Mesure et gestion du risque de modèle associé aux produits exotiques et structurés</t>
  </si>
  <si>
    <t>https://www.first-finance.fr/formation/mesure-et-gestion-du-risque-de-modele-associe-aux-produits-exotiques-et-structures/</t>
  </si>
  <si>
    <t>Capacité Professionnelle en Assurance</t>
  </si>
  <si>
    <t>https://www.first-finance.fr/formation/capacite-professionnelle-en-assurance-habilitation-150h/</t>
  </si>
  <si>
    <t>150 heures</t>
  </si>
  <si>
    <t>Conseiller l’entreprise et son dirigeant dans un environnement bancaire</t>
  </si>
  <si>
    <t>https://www.first-finance.fr/formation/conseiller-lentreprise-et-son-dirigeant/</t>
  </si>
  <si>
    <t>Bac+3 ou 3 ans d'expérience en banque</t>
  </si>
  <si>
    <t>&gt; 15 jours</t>
  </si>
  <si>
    <t>Actualité fiscale des entreprises et rebond commercial</t>
  </si>
  <si>
    <t>https://www.first-finance.fr/formation/actualite-fiscale-des-entreprises-et-rebond-commercial/</t>
  </si>
  <si>
    <t>3 heures</t>
  </si>
  <si>
    <t>Directive Crédit Immobilier</t>
  </si>
  <si>
    <t>https://www.first-finance.fr/formation/directive-credit-immobilier-dci-7h/</t>
  </si>
  <si>
    <t>Directive sur la Distribution d’Assurances</t>
  </si>
  <si>
    <t>https://www.first-finance.fr/formation/formation-directive-sur-la-distribution-dassurances-dda/</t>
  </si>
  <si>
    <t>15 heures</t>
  </si>
  <si>
    <t>Directive Crédit Immobilier – DCI 14h ou 40h</t>
  </si>
  <si>
    <t>https://www.first-finance.fr/formation/directive-credit-immobilier-dci-14h-ou-40h/</t>
  </si>
  <si>
    <t>14 ou 40 heures</t>
  </si>
  <si>
    <t>Connaître et comprendre l’assurance de biens (IARD)</t>
  </si>
  <si>
    <t>https://www.first-finance.fr/formation/connaitre-et-comprendre-lassurance-de-biens-iard/</t>
  </si>
  <si>
    <t>Connaître et comprendre l’assurance de personnes</t>
  </si>
  <si>
    <t>https://www.first-finance.fr/formation/connaitre-et-comprendre-lassurance-de-personnes/</t>
  </si>
  <si>
    <t>Les fondamentaux des mécanismes retraites</t>
  </si>
  <si>
    <t>https://www.first-finance.fr/formation/les-fondamentaux-des-mecanismes-retraites/</t>
  </si>
  <si>
    <t>IFRS 17</t>
  </si>
  <si>
    <t>https://www.first-finance.fr/formation/ifrs-17/</t>
  </si>
  <si>
    <t>Analyse financière de comptes consolidés d’entreprise</t>
  </si>
  <si>
    <t>https://www.first-finance.fr/formation/analyse-financiere-de-comptes-consolides-dentreprise/</t>
  </si>
  <si>
    <t>Analyse financière de comptes d’entreprises</t>
  </si>
  <si>
    <t>https://www.first-finance.fr/formation/analyse-financiere-de-comptes-dentreprises/</t>
  </si>
  <si>
    <t>Analyse financière des TNS</t>
  </si>
  <si>
    <t>https://www.first-finance.fr/formation/analyse-financiere-des-tns/</t>
  </si>
  <si>
    <t>Détection avancée du risque entreprise</t>
  </si>
  <si>
    <t>https://www.first-finance.fr/formation/detection-avancee-du-risque-entreprise/</t>
  </si>
  <si>
    <t>L’analyse financière des comptes des professionnels</t>
  </si>
  <si>
    <t>https://www.first-finance.fr/formation/lanalyse-financiere-des-comptes-des-professionnels/</t>
  </si>
  <si>
    <t>L’assurance-vie, une réponse aux problématiques patrimoniales</t>
  </si>
  <si>
    <t>https://www.first-finance.fr/formation/lassurance-vie-une-reponse-aux-problematiques-patrimoniales/</t>
  </si>
  <si>
    <t>L’environnement juridique, fiscal et social du professionnel, un outil de conquête et de fidélisation</t>
  </si>
  <si>
    <t>https://www.first-finance.fr/formation/lenvironnement-juridique-fiscal-et-social-du-professionnel-un-outil-de-conquete-et-de-fidelisation/</t>
  </si>
  <si>
    <t>LBO : analyse des principaux risques pour la banque</t>
  </si>
  <si>
    <t>https://www.first-finance.fr/formation/lbo-analyse-des-principaux-risques-pour-la-banque/</t>
  </si>
  <si>
    <t>Les garanties : étendues et effets juridiques</t>
  </si>
  <si>
    <t>https://www.first-finance.fr/formation/les-garanties-etendues-et-effets-juridiques/</t>
  </si>
  <si>
    <t>Transmission d’entreprise et gestion de patrimoine</t>
  </si>
  <si>
    <t>https://www.first-finance.fr/formation/transmission-dentreprise-et-gestion-de-patrimoine/</t>
  </si>
  <si>
    <t>Exploiter l’actualité fiscale dans la construction des stratégies patrimoniales</t>
  </si>
  <si>
    <t>https://www.first-finance.fr/formation/exploiter-lactualite-fiscale-dans-la-construction-des-strategies-patrimoniales/</t>
  </si>
  <si>
    <t>Aborder l’international avec un dirigeant d’entreprise</t>
  </si>
  <si>
    <t>https://www.first-finance.fr/formation/aborder-linternational-avec-un-dirigeant-dentreprise/</t>
  </si>
  <si>
    <t>Orienter l’épargne financière des clients dans le respect du devoir de conseil</t>
  </si>
  <si>
    <t>https://www.first-finance.fr/formation/orienter-lepargne-financiere-des-clients-dans-le-respect-du-devoir-de-conseil/</t>
  </si>
  <si>
    <t>Les successions, régimes patrimoniaux, filiation, donations et assurance-vie</t>
  </si>
  <si>
    <t>https://www.first-finance.fr/formation/les-successions-regimes-patrimoniaux-filiation-donations-et-assurance-vie/</t>
  </si>
  <si>
    <t>Family Business : enjeux, pérennisation, transmission</t>
  </si>
  <si>
    <t>https://www.first-finance.fr/formation/family-business-enjeux-perennisation-transmission/</t>
  </si>
  <si>
    <t>Financement du commerce international</t>
  </si>
  <si>
    <t>https://www.first-finance.fr/formation/financement-du-commerce-international/</t>
  </si>
  <si>
    <t>Gestion de patrimoine : de la détention à la transmission de biens</t>
  </si>
  <si>
    <t>https://www.first-finance.fr/formation/gestion-de-patrimoine-de-la-detention-a-la-transmission-de-biens/</t>
  </si>
  <si>
    <t>Responsabilité civile : droit et assurance</t>
  </si>
  <si>
    <t>https://www.first-finance.fr/formation/responsabilite-civile-droit-et-assurance/</t>
  </si>
  <si>
    <t>Améliorer sa posture commerciale en environnement banque privée</t>
  </si>
  <si>
    <t>https://www.first-finance.fr/formation/ameliorer-sa-posture-commerciale-en-environnement-banque-privee/</t>
  </si>
  <si>
    <t>Perfectionnement à l’approche financement et risques</t>
  </si>
  <si>
    <t>https://www.first-finance.fr/formation/perfectionnement-a-lapproche-financement-et-risques/</t>
  </si>
  <si>
    <t>Cash management pour les entreprises</t>
  </si>
  <si>
    <t>https://www.first-finance.fr/formation/cash-management/</t>
  </si>
  <si>
    <t>Construire une allocation d’actifs – Fondamentaux des marchés</t>
  </si>
  <si>
    <t>https://www.first-finance.fr/formation/construire-une-allocation-dactifs-fondamentaux-des-marches/</t>
  </si>
  <si>
    <t>Mécanismes techniques, financiers et comptables des compagnies d’assurance-vie</t>
  </si>
  <si>
    <t>https://www.first-finance.fr/formation/mecanismes-techniques-financiers-et-comptables-des-compagnies-dassurance-vie/</t>
  </si>
  <si>
    <t>Gagner la préférence client en banque privée</t>
  </si>
  <si>
    <t>https://www.first-finance.fr/formation/gagner-la-preference-client-en-banque-privee/</t>
  </si>
  <si>
    <t>Analyse des cash-flows – Niveau 2</t>
  </si>
  <si>
    <t>https://www.first-finance.fr/formation/analyse-des-cash-flows-niveau-2/</t>
  </si>
  <si>
    <t>Conformité et déontologie financière</t>
  </si>
  <si>
    <t>https://www.first-finance.fr/formation/conformite-et-deontologie-financiere/</t>
  </si>
  <si>
    <t>Gestion et restructuration des prêts immobiliers commerciaux non-performants</t>
  </si>
  <si>
    <t>https://www.first-finance.fr/formation/gestion-et-restructuration-des-prets-immobiliers-commerciaux-non-performants/</t>
  </si>
  <si>
    <t>Comptes consolidés et normes IFRS</t>
  </si>
  <si>
    <t>https://www.first-finance.fr/formation/comptes-consolides-et-normes-ifrs/</t>
  </si>
  <si>
    <t>Solvabilité II : dernières évolutions et mise en œuvre pratique de la Directive</t>
  </si>
  <si>
    <t>https://www.first-finance.fr/formation/solvabilite-ii-dernieres-evolutions-et-mise-en-oeuvre-pratique-de-la-directive/</t>
  </si>
  <si>
    <t>WeFigure</t>
  </si>
  <si>
    <t>Marché de capitaux actions et dettes (ECM/DCM)</t>
  </si>
  <si>
    <t>https://www.we-figure.com/seminaires/marche-de-capitaux-actions-et-dettes-ecm-dcm</t>
  </si>
  <si>
    <t>Financement d'acquisition &amp; LBO</t>
  </si>
  <si>
    <t>https://www.we-figure.com/seminaires/financement-dacquisition-lbo</t>
  </si>
  <si>
    <t>Fusions &amp; acquisitions</t>
  </si>
  <si>
    <t>https://www.we-figure.com/seminaires/fusions-acquisitions</t>
  </si>
  <si>
    <t>Le marché des actions</t>
  </si>
  <si>
    <t>https://www.we-figure.com/seminaires/le-marche-des-actions</t>
  </si>
  <si>
    <t>https://www.we-figure.com/seminaires/financement-de-projet</t>
  </si>
  <si>
    <t>Comprendre, identifier, savoir mesurer et gérer un risque de change</t>
  </si>
  <si>
    <t>https://www.we-figure.com/seminaires/risque-de-change</t>
  </si>
  <si>
    <t>Comprendre, identifier, savoir mesurer et gérer un risque de taux</t>
  </si>
  <si>
    <t>https://www.we-figure.com/seminaires/comprendre-identifier-savoir-mesurer-et-gerer-un-risque-de-taux</t>
  </si>
  <si>
    <t>Les produits dérivés complexes et les structurés ou comment s'exposer à une performance non directionnelle</t>
  </si>
  <si>
    <t>https://www.we-figure.com/seminaires/les-produits-derives-complexes</t>
  </si>
  <si>
    <t>Affacturage</t>
  </si>
  <si>
    <t>https://www.we-figure.com/seminaires/affacturage</t>
  </si>
  <si>
    <t>Mathématiques financières</t>
  </si>
  <si>
    <t>https://www.we-figure.com/seminaires/mathematiques-financieres</t>
  </si>
  <si>
    <t>Appréhender les marchés financiers : leurs produits, techniques et acteurs</t>
  </si>
  <si>
    <t>https://www.we-figure.com/seminaires/apprehender-marches-financiers</t>
  </si>
  <si>
    <t>Trade finance - maîtrise</t>
  </si>
  <si>
    <t>https://www.we-figure.com/seminaires/trade-finance-perfectionnement</t>
  </si>
  <si>
    <t>Trade finance - initiation</t>
  </si>
  <si>
    <t>https://www.we-figure.com/seminaires/trade-finance-acquisition</t>
  </si>
  <si>
    <t>Gestion des risques financiers et techniques de couverture</t>
  </si>
  <si>
    <t>https://www.we-figure.com/seminaires/risques-financiers-techniques</t>
  </si>
  <si>
    <t>Comprendre l'organisation et les métiers des banques de financement et d'investissement / CIB</t>
  </si>
  <si>
    <t>https://www.we-figure.com/seminaires/banques-de-financement-et-dinvestissement</t>
  </si>
  <si>
    <t>Comprendre les produits structurés et savoir construire une performance sous forme de formule</t>
  </si>
  <si>
    <t>https://www.we-figure.com/seminaires/les-produits-structures</t>
  </si>
  <si>
    <t>Valorisation d'entreprise : maîtrise</t>
  </si>
  <si>
    <t>https://www.we-figure.com/seminaires/valorisation-dentreprise-maitrise</t>
  </si>
  <si>
    <t>Valorisation d'entreprise : expertise</t>
  </si>
  <si>
    <t>https://www.we-figure.com/seminaires/valorisation-dentreprise-perfectionnement</t>
  </si>
  <si>
    <t>Analyse financière prévisionnelle</t>
  </si>
  <si>
    <t>https://www.we-figure.com/seminaires/analyse-financiere-previsionnelle</t>
  </si>
  <si>
    <t>https://www.we-figure.com/seminaires/fonds-propres-et-risques-bancaires</t>
  </si>
  <si>
    <t>0.5 jour</t>
  </si>
  <si>
    <t>Crypto-actifs &amp; blockchain</t>
  </si>
  <si>
    <t>https://www.we-figure.com/seminaires/crypto-actifs-blockchain</t>
  </si>
  <si>
    <t>Les défis à venir</t>
  </si>
  <si>
    <t>Impact énergétique</t>
  </si>
  <si>
    <t>Initiation à la data</t>
  </si>
  <si>
    <t>https://www.we-figure.com/seminaires/initiation-a-la-data</t>
  </si>
  <si>
    <t>L'investissement socialement responsable</t>
  </si>
  <si>
    <t>https://www.we-figure.com/seminaires/linvestissement-socialement-responsable</t>
  </si>
  <si>
    <t xml:space="preserve">Les moteurs et enjeux de la finance durable </t>
  </si>
  <si>
    <t>développement durable, risques de transition, écosystème</t>
  </si>
  <si>
    <t xml:space="preserve">Comment mesurer la performance et le risque extra financier ? </t>
  </si>
  <si>
    <t>Définitions, informations, analyse</t>
  </si>
  <si>
    <t xml:space="preserve">Comment intégrer l'analyse extra financière à un processus d'investissement </t>
  </si>
  <si>
    <t>allocation, processus d'investissement extra-financier</t>
  </si>
  <si>
    <t>L'encadrement des pratiques d'investissement ESG</t>
  </si>
  <si>
    <t>lutte contre le greenwashing, labelsn transparence</t>
  </si>
  <si>
    <t>Reporting extra-financier, indicateurs climat et mesures d'impact</t>
  </si>
  <si>
    <t>https://www.we-figure.com/seminaires/reporting-extra-financier</t>
  </si>
  <si>
    <t>Reporting financier et reporting extra-financier</t>
  </si>
  <si>
    <t>tyrannie des horizons et risque climat</t>
  </si>
  <si>
    <t>Les grandes thématiques</t>
  </si>
  <si>
    <t>climat/environnement</t>
  </si>
  <si>
    <t>Identifier les risques ESG</t>
  </si>
  <si>
    <t>risques physiques, de transition, KPI</t>
  </si>
  <si>
    <t>Piloter le risque climat</t>
  </si>
  <si>
    <t>mesurer l'empreinte carbone, scope 1,2,3, scenarii climat</t>
  </si>
  <si>
    <t>Préparation à l'examen de certification AMF Finance durable</t>
  </si>
  <si>
    <t>https://www.we-figure.com/seminaires/preparation-a-lexamen-de-certification-amf-finance-durable</t>
  </si>
  <si>
    <t>Finance durable et les principales notions</t>
  </si>
  <si>
    <t>Ccontexte, terminologies, écosystème</t>
  </si>
  <si>
    <t xml:space="preserve">Le cadre réglementaire français et européen </t>
  </si>
  <si>
    <t>transparence, durabilité, réglementation</t>
  </si>
  <si>
    <t>Les entreprises et les acteurs non financiers : les enjeux ESG</t>
  </si>
  <si>
    <t>double matérialité, RSE, devoir de vigilance</t>
  </si>
  <si>
    <t>les approches extra financières dans le domaine de la gestion d'actifs</t>
  </si>
  <si>
    <t xml:space="preserve">approches (ESG, fonds à impact), AMF, politique </t>
  </si>
  <si>
    <t xml:space="preserve">La commercialisation des produits liés à la finance durable </t>
  </si>
  <si>
    <t>labels, consommateurs, AMF, finance sociale et solidaire</t>
  </si>
  <si>
    <t>Naviguer à travers les réglementations - Perspectives pratiques - Niveau III</t>
  </si>
  <si>
    <t>https://www.we-figure.com/seminaires/naviguer-a-travers-les-reglementations-perspectives-pratiques-niveau-iii</t>
  </si>
  <si>
    <t>Paysage réglementaire de la gestion d'actifs - Niveau II</t>
  </si>
  <si>
    <t>https://www.we-figure.com/seminaires/paysage-reglementaire-de-la-gestion-dactifs-niveau-ii</t>
  </si>
  <si>
    <t>Concepts juridiques et réglementaires clés en gestion d'actifs - Niveau I</t>
  </si>
  <si>
    <t>https://www.we-figure.com/seminaires/gestion-dactifs-reglementaires</t>
  </si>
  <si>
    <t>Mise en place un programme de conformité anticorruption conforme à la loi sapin II et efficace</t>
  </si>
  <si>
    <t>https://www.we-figure.com/seminaires/conformite-anticorruption</t>
  </si>
  <si>
    <t>Connaissance des activités de gestion d'actifs : produits, techniques et acteurs</t>
  </si>
  <si>
    <t>https://www.we-figure.com/seminaires/activite-gestion-actifs</t>
  </si>
  <si>
    <t>Asset management en immobilier - Niveau II</t>
  </si>
  <si>
    <t>https://www.we-figure.com/seminaires/management-immobilier</t>
  </si>
  <si>
    <t>Asset management en immobilier - Niveau I</t>
  </si>
  <si>
    <t>https://www.we-figure.com/seminaires/asset-management-immobilier</t>
  </si>
  <si>
    <t>Bärchen Education</t>
  </si>
  <si>
    <t>Préparation au CFA Level 1, 2 et 3</t>
  </si>
  <si>
    <t>https://www.barchen.fr/formations-reglementaires/preparation-au-cfar-level-i-amf444?term_referer=234</t>
  </si>
  <si>
    <t>non indiqué</t>
  </si>
  <si>
    <t>Préparation au CFA</t>
  </si>
  <si>
    <t>Certification AMF pour les étudiants de nos écoles partenaires</t>
  </si>
  <si>
    <t>https://www.barchen.fr/formations-reglementaires/la-certification-amf-pour-les-etudiants?term_referer=234</t>
  </si>
  <si>
    <t>3-6 mois</t>
  </si>
  <si>
    <t>Gestion collective / Gestion pour compte de tiers</t>
  </si>
  <si>
    <t>La finance durable et ses enjeux</t>
  </si>
  <si>
    <t>https://www.barchen.fr/formations-reglementaires/certification-amf-finance-durable-amf27?term_referer=234</t>
  </si>
  <si>
    <t>3 mois</t>
  </si>
  <si>
    <t>Marché monétaire au quotidien</t>
  </si>
  <si>
    <t>https://www.barchen.fr/formations/marche-monetaire-au-quotidien-516?term_referer=432</t>
  </si>
  <si>
    <t>Construction de courbes Swaps, Pricing et Transition IBOR</t>
  </si>
  <si>
    <t>https://www.barchen.fr/formations/construction-de-courbes-swaps-pricing-et-transition-ibor-517?term_referer=432</t>
  </si>
  <si>
    <t>Gérer un book de swaps</t>
  </si>
  <si>
    <t>https://www.barchen.fr/formations/gerer-un-book-de-swaps-519?term_referer=432</t>
  </si>
  <si>
    <t>Le marché obligataire</t>
  </si>
  <si>
    <t>https://www.barchen.fr/formations/le-marche-obligataire-607?term_referer=432</t>
  </si>
  <si>
    <t>Les financements obligataires</t>
  </si>
  <si>
    <t>https://www.barchen.fr/formations/les-financements-obligataires-1163?term_referer=432</t>
  </si>
  <si>
    <t>Les obligations High Yield</t>
  </si>
  <si>
    <t>https://www.barchen.fr/formations/les-obligations-high-yield-136?term_referer=432</t>
  </si>
  <si>
    <t>Pricing et modélisation des swaps et options de taux</t>
  </si>
  <si>
    <t>https://www.barchen.fr/formations/pricing-et-modelisation-des-swaps-et-options-de-taux-526?term_referer=432</t>
  </si>
  <si>
    <t>Pricing et modélisation des Constant Maturity Swaps - CMS</t>
  </si>
  <si>
    <t>https://www.barchen.fr/formations/pricing-et-modelisation-des-cms-281?term_referer=432</t>
  </si>
  <si>
    <t>Variance swaps et volatilité</t>
  </si>
  <si>
    <t>https://www.barchen.fr/formations/variance-swaps-et-volatilite-155?term_referer=432</t>
  </si>
  <si>
    <t>Les produits dérivés de taux</t>
  </si>
  <si>
    <t>https://www.barchen.fr/formations/les-produits-derives-de-taux-522?term_referer=432</t>
  </si>
  <si>
    <t>Structurés de taux : montages et utilisations</t>
  </si>
  <si>
    <t>https://www.barchen.fr/formations/structures-de-taux-montages-et-utilisations-523?term_referer=432</t>
  </si>
  <si>
    <t>Pricing et modélisation des structurés de taux</t>
  </si>
  <si>
    <t>https://www.barchen.fr/formations/pricing-et-modelisation-des-structures-de-taux-282?term_referer=432</t>
  </si>
  <si>
    <t>Obligations convertibles : les fondamentaux</t>
  </si>
  <si>
    <t>https://www.barchen.fr/formations/obligations-convertibles-520?term_referer=432</t>
  </si>
  <si>
    <t>Pricing et modélisation des obligations convertibles</t>
  </si>
  <si>
    <t>https://www.barchen.fr/formations/pricing-et-modelisation-des-obligations-convertibles-608?term_referer=432</t>
  </si>
  <si>
    <t>Produits indexés sur l'inflation</t>
  </si>
  <si>
    <t>https://www.barchen.fr/formations/produits-indexes-sur-linflation-521?term_referer=432</t>
  </si>
  <si>
    <t>Les Green Bonds</t>
  </si>
  <si>
    <t>https://www.barchen.fr/formations/les-green-bonds-640?term_referer=432</t>
  </si>
  <si>
    <t>Historique et organisation du marché</t>
  </si>
  <si>
    <t>acteurs, émissions, statistiques</t>
  </si>
  <si>
    <t>Best Practice &amp; standardisation</t>
  </si>
  <si>
    <t>Green bonds, climate bonds, certifications, labels</t>
  </si>
  <si>
    <t>Aspect économique et financier</t>
  </si>
  <si>
    <t>chiffres, emetteurs, cotation</t>
  </si>
  <si>
    <t>Asset and Liability Management (ALM) bancaire : les fondamentaux</t>
  </si>
  <si>
    <t>https://www.barchen.fr/formations/alm-bancaire-1-gerer-un-bilan-au-quotidien-363?term_referer=432</t>
  </si>
  <si>
    <t>Asset and Liability Management (ALM) bancaire : techniques avancées</t>
  </si>
  <si>
    <t>https://www.barchen.fr/formations/alm-bancaire-2-mise-en-oeuvre-des-concepts-alm-364?term_referer=432</t>
  </si>
  <si>
    <t>Marchés actions au quotidien</t>
  </si>
  <si>
    <t>https://www.barchen.fr/formations/marches-actions-au-quotidien-359?term_referer=311</t>
  </si>
  <si>
    <t>Les produits dérivés sur actions et indices</t>
  </si>
  <si>
    <t>https://www.barchen.fr/formations/les-produits-derives-sur-actions-et-indices-360?term_referer=311</t>
  </si>
  <si>
    <t>Exchange Traded Funds - ETF : montages et utilisations</t>
  </si>
  <si>
    <t>https://www.barchen.fr/formations/etf-montages-et-utilisations-en-gestion-302?term_referer=311</t>
  </si>
  <si>
    <t>Produits structurés sur actions : les fondamentaux</t>
  </si>
  <si>
    <t>https://www.barchen.fr/formations/structures-actions-montages-et-utilisations-357?term_referer=311</t>
  </si>
  <si>
    <t>Les CCPs et le clearing des dérivés</t>
  </si>
  <si>
    <t>https://www.barchen.fr/formations/les-ccps-et-le-clearing-des-derives-1537?term_referer=311</t>
  </si>
  <si>
    <t>Fondamentaux de l'analyse chartiste et technique</t>
  </si>
  <si>
    <t>https://www.barchen.fr/formations/chartisme-1-540?term_referer=311</t>
  </si>
  <si>
    <t>Les règles de place des principales bourses</t>
  </si>
  <si>
    <t>https://www.barchen.fr/formations/les-regles-de-place-des-principales-bourses-partager-700165?term_referer=311</t>
  </si>
  <si>
    <t>Expérience pratique sur le sujet</t>
  </si>
  <si>
    <t>Analyse crédit : les fondamentaux</t>
  </si>
  <si>
    <t>https://www.barchen.fr/formations/les-fondamentaux-de-lanalyse-credit-1542?term_referer=312</t>
  </si>
  <si>
    <t>La notation de crédit</t>
  </si>
  <si>
    <t>https://www.barchen.fr/formations/la-notation-de-credit-1131?term_referer=312</t>
  </si>
  <si>
    <t>Risque de crédit : mesure et gestion</t>
  </si>
  <si>
    <t>https://www.barchen.fr/formations/mesure-et-gestion-du-risque-de-credit-183?term_referer=312</t>
  </si>
  <si>
    <t>solides connaissances et expériences en crédit, avec une aisance sur excel et les outils statistiques de base</t>
  </si>
  <si>
    <t>Titrisation : les fondamentaux</t>
  </si>
  <si>
    <t>https://www.barchen.fr/formations/titrisation-372?term_referer=312</t>
  </si>
  <si>
    <t>Dérivés de crédit : les fondamentaux</t>
  </si>
  <si>
    <t>https://www.barchen.fr/formations/derives-de-credit-1-mecanismes-et-utilisations-373?term_referer=312</t>
  </si>
  <si>
    <t>Pricing et gestion des dérivés de crédit</t>
  </si>
  <si>
    <t>https://www.barchen.fr/formations/derives-de-credit-2-pricing-et-gestion-375?term_referer=312</t>
  </si>
  <si>
    <t>solides connaissances et expériences sur le sujet.</t>
  </si>
  <si>
    <t>Structurés de crédit : montages et utilisations</t>
  </si>
  <si>
    <t>https://www.barchen.fr/formations/structures-de-credit-montages-et-utilisations-167?term_referer=312</t>
  </si>
  <si>
    <t>Analyse financière d'une banque</t>
  </si>
  <si>
    <t>https://www.barchen.fr/formations/analyse-financiere-dune-banque-541?term_referer=312</t>
  </si>
  <si>
    <t>Financement mezzanine et dette privée</t>
  </si>
  <si>
    <t>https://www.barchen.fr/formations/financement-mezzanine-et-dette-privee-319?term_referer=312</t>
  </si>
  <si>
    <t>Dérivés et structurés de change</t>
  </si>
  <si>
    <t>https://www.barchen.fr/formations/derives-et-structures-de-change-365?term_referer=313</t>
  </si>
  <si>
    <t>Risques de change et de taux d'intérêt : analyse et gestion</t>
  </si>
  <si>
    <t>https://www.barchen.fr/formations/risques-de-change-et-de-taux-dinteret-analyse-et-gestion-1395?term_referer=313</t>
  </si>
  <si>
    <t>Connaissances de base des produits dérivés</t>
  </si>
  <si>
    <t>Marchés financiers des matières premières</t>
  </si>
  <si>
    <t>https://www.barchen.fr/formations/marches-financiers-des-matieres-premieres-366?term_referer=313</t>
  </si>
  <si>
    <t>Marchés financiers : les fondamentaux</t>
  </si>
  <si>
    <t>https://www.barchen.fr/formations/comprendre-les-marches-financiers-593?term_referer=314</t>
  </si>
  <si>
    <t>Calculs financiers : les fondamentaux</t>
  </si>
  <si>
    <t>https://www.barchen.fr/formations/fondamentaux-des-calculs-financiers-1139?term_referer=314</t>
  </si>
  <si>
    <t>Mathématiques financières pour les produits de taux : les fondamentaux</t>
  </si>
  <si>
    <t>https://www.barchen.fr/formations/calcul-actuariel-pricing-dobligations-et-de-swaps-524?term_referer=314</t>
  </si>
  <si>
    <t>Produits dérivés : les fondamentaux</t>
  </si>
  <si>
    <t>https://www.barchen.fr/formations/produits-derives-1-mecanismes-et-utilisations-495?term_referer=314</t>
  </si>
  <si>
    <t xml:space="preserve"> Programmer en VBA pour vos applications en finance</t>
  </si>
  <si>
    <t>https://www.barchen.fr/formations/programmer-en-vba-590?term_referer=314</t>
  </si>
  <si>
    <t>Avoir un bon niveau de pratique sur Excel</t>
  </si>
  <si>
    <t>Pricing et risk management des options vanilles</t>
  </si>
  <si>
    <t>https://www.barchen.fr/formations/pricing-et-risk-management-des-options-vanilles-494?term_referer=314</t>
  </si>
  <si>
    <t>Pricing et risk management des options exotiques</t>
  </si>
  <si>
    <t>https://www.barchen.fr/formations/pricing-et-risk-management-des-options-exotiques-493?term_referer=314</t>
  </si>
  <si>
    <t>Credit Valuation Adjustment (CVA)</t>
  </si>
  <si>
    <t>https://www.barchen.fr/formations/credit-valuation-adjustment-cva-415?term_referer=314</t>
  </si>
  <si>
    <t>Techniques quantitatives du Risk Management</t>
  </si>
  <si>
    <t>https://www.barchen.fr/formations/risk-management-2-approche-quantitative-414?term_referer=314</t>
  </si>
  <si>
    <t>Mesure et gestion du risque de marché</t>
  </si>
  <si>
    <t>https://www.barchen.fr/formations/mesure-et-gestion-du-risque-de-marche-416?term_referer=314</t>
  </si>
  <si>
    <t>une aisance sur les matières quantitatives et une expérience en lien avec la gestion ou le risque de marché</t>
  </si>
  <si>
    <t>Certification Autorité des Marchés Financiers (AMF)</t>
  </si>
  <si>
    <t>https://www.barchen.fr/formations/certification-amf-503?term_referer=315</t>
  </si>
  <si>
    <t>Les financements structurés</t>
  </si>
  <si>
    <t>https://www.barchen.fr/formations/les-financements-structures-580?term_referer=315</t>
  </si>
  <si>
    <t>Avoir des notions de financement</t>
  </si>
  <si>
    <t>Le financement des opérations de promotion immobilière</t>
  </si>
  <si>
    <t>https://www.barchen.fr/formations/mesurer-le-risque-de-financement-des-operations-de-promotion-immobiliere-340?term_referer=315</t>
  </si>
  <si>
    <t>de solides connaissances et expériences sur le sujet.</t>
  </si>
  <si>
    <t>Dette privée, dette mezzanine et crédit</t>
  </si>
  <si>
    <t>https://www.barchen.fr/formations/dette-privee-dette-mezzanine-et-credit-1575?term_referer=315</t>
  </si>
  <si>
    <t>Financement de projet : les fondamentaux</t>
  </si>
  <si>
    <t>https://www.barchen.fr/formations/les-fondamentaux-du-financement-de-projet-581?term_referer=315</t>
  </si>
  <si>
    <t>Evolution des banques et nouveaux outils de financement</t>
  </si>
  <si>
    <t>https://www.barchen.fr/formations/evolution-des-banques-et-nouveaux-outils-de-financement-594?term_referer=315</t>
  </si>
  <si>
    <t>Risk management : les fondamentaux</t>
  </si>
  <si>
    <t>https://www.barchen.fr/formations/risk-management-1-fondamentaux-420?term_referer=240</t>
  </si>
  <si>
    <t>Mesure et gestion du risque de liquidité</t>
  </si>
  <si>
    <t>https://www.barchen.fr/formations/mesure-et-gestion-du-risque-de-liquidite-185?term_referer=240</t>
  </si>
  <si>
    <t>Mesure et gestion du risque opérationnel</t>
  </si>
  <si>
    <t>https://www.barchen.fr/formations/mesure-et-gestion-du-risque-operationnel-186?term_referer=240</t>
  </si>
  <si>
    <t>une expérience bancaire</t>
  </si>
  <si>
    <t>Gestion middle et back office des dérivés OTC</t>
  </si>
  <si>
    <t>https://www.barchen.fr/formations/gestion-middle-et-back-office-des-derives-otc-177?term_referer=240</t>
  </si>
  <si>
    <t>Gestion Back Office des Titres</t>
  </si>
  <si>
    <t>https://www.barchen.fr/formations/gestion-back-office-des-titres-406?term_referer=240</t>
  </si>
  <si>
    <t>Gestion Back Office des produits dérivés</t>
  </si>
  <si>
    <t>https://www.barchen.fr/formations/gestion-back-office-des-produits-derives-412?term_referer=240</t>
  </si>
  <si>
    <t>Gestion du collatéral</t>
  </si>
  <si>
    <t>https://www.barchen.fr/formations/gestion-du-collateral-178?term_referer=240</t>
  </si>
  <si>
    <t>Gestion des cessions temporaires, Prêt – Emprunt et Repo</t>
  </si>
  <si>
    <t>https://www.barchen.fr/formations/gestion-des-cessions-temporaires-pret-emprunt-et-repo-409?term_referer=240</t>
  </si>
  <si>
    <t xml:space="preserve">CSDR : impacts opérationnels
</t>
  </si>
  <si>
    <t>https://www.barchen.fr/formations/csdr-impacts-operationnels-653?term_referer=240</t>
  </si>
  <si>
    <t>Gestion alternative</t>
  </si>
  <si>
    <t>https://www.barchen.fr/formations/gestion-alternative-556?term_referer=316</t>
  </si>
  <si>
    <t>Multigestion alternative : l'analyse et la sélection de hedge funds</t>
  </si>
  <si>
    <t>https://www.barchen.fr/formations/multigestion-alternative-lanalyse-et-la-selection-de-hedge-funds-561?term_referer=316</t>
  </si>
  <si>
    <t>Réglementation des fonds d'investissement alternatifs</t>
  </si>
  <si>
    <t>https://www.barchen.fr/formations/reglementation-des-fonds-dinvestissement-alternatifs-263?term_referer=316</t>
  </si>
  <si>
    <t>Les dettes alternatives en Europe</t>
  </si>
  <si>
    <t>https://www.barchen.fr/formations/les-dettes-alternatives-en-europe-578?term_referer=316</t>
  </si>
  <si>
    <t>Les dérivés complexes</t>
  </si>
  <si>
    <t>https://www.barchen.fr/formations/produits-derives-2-derives-complexes-492?term_referer=316</t>
  </si>
  <si>
    <t>Executive Master</t>
  </si>
  <si>
    <t>Finance Quantitative (ex DIFIQ) - Niveau 1</t>
  </si>
  <si>
    <t>https://www.barchen.fr/formations/executive-master-en-finance-quantitative-ex-difiq-niveau-1-1838-0?term_referer=316</t>
  </si>
  <si>
    <t>Avoir au minimum un BAC +4 
Avoir 1 an d'expérience professionnelle
Etre en poste au moment de l'inscription
L'Admission est soumise à un test de positionnement et une étude de candidature</t>
  </si>
  <si>
    <t>80 heures</t>
  </si>
  <si>
    <t>Finance Quantitative (ex DIFIQ) - Niveau 2</t>
  </si>
  <si>
    <t>https://www.barchen.fr/formations/executive-master-en-finance-quantitative-ex-difiq-niveau-2-1839-0?term_referer=316</t>
  </si>
  <si>
    <t>Avoir au minimum un BAC +4 
Avoir 1 an d'expérience professionnelle
Avoir réussi l'examen du niveau 1
L'Admission est soumise à un test de positionnement et une étude de candidature</t>
  </si>
  <si>
    <t>Finance Quantitative (ex DIFIQ) - Niveau 3</t>
  </si>
  <si>
    <t>https://www.barchen.fr/formations/executive-master-en-finance-quantitative-ex-difiq-niveau-3-1840-0?term_referer=316</t>
  </si>
  <si>
    <t>Avoir au minimum un BAC +4 
Avoir 1 an d'expérience professionnelle
Avoir réussi l'examen du niveau 2
L'Admission est soumise à un test de positionnement et une étude de candidature</t>
  </si>
  <si>
    <t>Les financements immobiliers structurés</t>
  </si>
  <si>
    <t>https://www.barchen.fr/formations/les-financements-immobiliers-structures-601?term_referer=316</t>
  </si>
  <si>
    <t>Marché des obligations catastrophes - CAT Bonds</t>
  </si>
  <si>
    <t>https://www.barchen.fr/formations/le-marche-des-cat-bonds-1545?term_referer=316</t>
  </si>
  <si>
    <t>Risk Premia</t>
  </si>
  <si>
    <t>https://www.barchen.fr/formations/risk-premia-1584?term_referer=316</t>
  </si>
  <si>
    <t>Gestion du risque sur les marchés financiers : les fondamentaux</t>
  </si>
  <si>
    <t>https://www.barchen.fr/formations/lessentiel-des-marches-financiers-1143?term_referer=241</t>
  </si>
  <si>
    <t>Gestion des risques de la banque</t>
  </si>
  <si>
    <t>https://www.barchen.fr/formations/gestion-des-risques-de-la-banque-1242?term_referer=241</t>
  </si>
  <si>
    <t xml:space="preserve"> Mesure et gestion du risque de marché</t>
  </si>
  <si>
    <t>https://www.barchen.fr/formations/mesure-et-gestion-du-risque-de-marche-416?term_referer=241</t>
  </si>
  <si>
    <t>Fundamental Review of the Trading Book (FRTB)</t>
  </si>
  <si>
    <t>https://www.barchen.fr/formations/frtb-fundamental-review-trading-book-1866?term_referer=241</t>
  </si>
  <si>
    <t>CSDR : impacts opérationnels</t>
  </si>
  <si>
    <t>https://www.barchen.fr/formations/csdr-impacts-operationnels-653?term_referer=241</t>
  </si>
  <si>
    <t>Investissement socialement responsable : les fondamentaux</t>
  </si>
  <si>
    <t>https://www.barchen.fr/formations/comprendre-linvestissement-responsable-296?term_referer=249</t>
  </si>
  <si>
    <t>Gestion en croissance continue : principe et acteurs</t>
  </si>
  <si>
    <t>Gestion ISR</t>
  </si>
  <si>
    <t>Intégration ESG, différents types de gestion ISR</t>
  </si>
  <si>
    <t>Reporting extra-financier</t>
  </si>
  <si>
    <t>Cadre règlementaire</t>
  </si>
  <si>
    <t>Asset Management (ex DIPAM) - Niveau 1</t>
  </si>
  <si>
    <t>https://www.barchen.fr/formations/executive-master-en-asset-management-ex-dipam-niveau-1-1604?term_referer=248</t>
  </si>
  <si>
    <t>Avoir au minimum un BAC +4 
Avoir 1 an d'expérience professionnelle
L'Admission est soumise à un test de positionnement et une étude de candidature</t>
  </si>
  <si>
    <t>Asset Management (ex DIPAM) - Niveau 2</t>
  </si>
  <si>
    <t>https://www.barchen.fr/formations/executive-master-en-asset-management-ex-dipam-niveau-2-1605?term_referer=248</t>
  </si>
  <si>
    <t>Asset Management (ex DIPAM) - Niveau 3</t>
  </si>
  <si>
    <t>https://www.barchen.fr/formations/executive-master-en-asset-management-ex-dipam-niveau-3-1657?term_referer=248</t>
  </si>
  <si>
    <t>Préparation Investment Foundations</t>
  </si>
  <si>
    <t>https://www.barchen.fr/formations/investment-foundations-r-691?term_referer=248</t>
  </si>
  <si>
    <t>Examen Investment Foundations</t>
  </si>
  <si>
    <t>22 heures 30</t>
  </si>
  <si>
    <t xml:space="preserve"> Préparation Associate Professional Risk Manager</t>
  </si>
  <si>
    <t>https://www.barchen.fr/formations/aprm-associate-professional-risk-manager-644?term_referer=248</t>
  </si>
  <si>
    <t>Examen Associate Professional Risk Managet</t>
  </si>
  <si>
    <t>Fonds et sociétés de gestion : les fondamentaux</t>
  </si>
  <si>
    <t>https://www.barchen.fr/formations/comprendre-les-societes-de-gestion-et-les-fonds-545?term_referer=249</t>
  </si>
  <si>
    <t>Gestion sous mandat</t>
  </si>
  <si>
    <t>https://www.barchen.fr/formations/gestion-sous-mandat-546?term_referer=249</t>
  </si>
  <si>
    <t>Gestion privée : les fondamentaux</t>
  </si>
  <si>
    <t>https://www.barchen.fr/formations/comprendre-la-gestion-privee-562?term_referer=249</t>
  </si>
  <si>
    <t>Analyse actions</t>
  </si>
  <si>
    <t>https://www.barchen.fr/formations/analyse-actions-531?term_referer=249</t>
  </si>
  <si>
    <t>Construction de portefeuille</t>
  </si>
  <si>
    <t>https://www.barchen.fr/formations/construction-de-portefeuille-700158?term_referer=249</t>
  </si>
  <si>
    <t>Mesure et attribution de performance : les fondamentaux</t>
  </si>
  <si>
    <t>https://www.barchen.fr/formations/gestion-de-portefeuille-niveau-1-mesure-de-performance-558?term_referer=249</t>
  </si>
  <si>
    <t>Mesure de performance en gestion : perfectionnement</t>
  </si>
  <si>
    <t>https://www.barchen.fr/formations/mesure-de-performance-en-gestion-niveau-2-560?term_referer=249</t>
  </si>
  <si>
    <t>Techniques de gestion en approche top-down</t>
  </si>
  <si>
    <t>https://www.barchen.fr/formations/techniques-de-gestion-en-approche-top-down-700156?term_referer=249</t>
  </si>
  <si>
    <t>Le Marketing des Organismes de Placement Collectif (OPC)</t>
  </si>
  <si>
    <t>https://www.barchen.fr/formations/le-marketing-des-opc-551?term_referer=249</t>
  </si>
  <si>
    <t>Techniques de gestion des risques en portefeuille</t>
  </si>
  <si>
    <t>https://www.barchen.fr/formations/produits-structures-et-derives-en-gestion-550?term_referer=249</t>
  </si>
  <si>
    <t>La Gestion active</t>
  </si>
  <si>
    <t>https://www.barchen.fr/formations/la-gestion-active-1560?term_referer=249</t>
  </si>
  <si>
    <t>Private Equity : les fondamentaux</t>
  </si>
  <si>
    <t>https://www.barchen.fr/formations/fondamentaux-du-private-equity-563?term_referer=249</t>
  </si>
  <si>
    <t>Multigestion : l'analyse et la sélection de fonds</t>
  </si>
  <si>
    <t>https://www.barchen.fr/formations/multigestion-lanalyse-et-la-selection-de-fonds-544?term_referer=249</t>
  </si>
  <si>
    <t>Gestion de la dette : assurer le suivi du portefeuille d'emprunts</t>
  </si>
  <si>
    <t>https://www.barchen.fr/formations/gestion-de-la-dette-assurer-le-suivi-du-portefeuille-demprunts-1588?term_referer=249</t>
  </si>
  <si>
    <t>Analyse technique approfondie - Advanced Level</t>
  </si>
  <si>
    <t>https://www.barchen.fr/formations/chartisme-2-295?term_referer=250</t>
  </si>
  <si>
    <t>Analyse économique et décisions d'investissement</t>
  </si>
  <si>
    <t>https://www.barchen.fr/formations/analyse-economique-et-decisions-dinvestissement-534?term_referer=250</t>
  </si>
  <si>
    <t>Gestion d'actifs : les fondamentaux</t>
  </si>
  <si>
    <t>https://www.barchen.fr/formations/comprendre-la-gestion-dactifs-1422?term_referer=250</t>
  </si>
  <si>
    <t>Règles et développement des investissements socialement responsables (ISR)</t>
  </si>
  <si>
    <t>https://www.barchen.fr/formations/regles-et-developpement-des-investissements-socialement-responsables-1614?term_referer=250</t>
  </si>
  <si>
    <t>Stratégie ISR, indicateur ESG</t>
  </si>
  <si>
    <t>Droit ESG souple</t>
  </si>
  <si>
    <t>Principes, instruments</t>
  </si>
  <si>
    <t>Droit ESG contraignant</t>
  </si>
  <si>
    <t>Traités</t>
  </si>
  <si>
    <t>Législation RSE/ISR</t>
  </si>
  <si>
    <t>Premières obligations légales</t>
  </si>
  <si>
    <t>Conformité ESG/ISR gestionnaires d'actifs</t>
  </si>
  <si>
    <t>Labels et reportings</t>
  </si>
  <si>
    <t>Conformité ESG/ISR investisseurs institutionnels et banques</t>
  </si>
  <si>
    <t>Réglementation et reportings</t>
  </si>
  <si>
    <t>Entreprises non cotées : un enjeu pour la gestion d'actifs</t>
  </si>
  <si>
    <t>https://www.barchen.fr/formations/investir-dans-les-entreprises-non-cotees-un-enjeu-pour-la-gestion-dactifs-549?term_referer=250</t>
  </si>
  <si>
    <t>Conformité bancaire et sécurité financière</t>
  </si>
  <si>
    <t>https://www.barchen.fr/formations/conformite-et-securite-financiere-163?term_referer=247</t>
  </si>
  <si>
    <t>Approche de la fonction de responsable conformité</t>
  </si>
  <si>
    <t>https://www.barchen.fr/formations/approche-de-la-fonction-de-responsable-conformite-160?term_referer=247</t>
  </si>
  <si>
    <t>Gestion d'actif : évolutions réglementaires</t>
  </si>
  <si>
    <t>https://www.barchen.fr/formations/gestion-dactif-evolutions-reglementaires-700163?term_referer=247</t>
  </si>
  <si>
    <t>Gestion du passif des fonds de pension</t>
  </si>
  <si>
    <t>https://www.barchen.fr/formations/gestion-du-passif-des-fonds-de-pension-1419?term_referer=247</t>
  </si>
  <si>
    <t>Gestion Back Office des OPC</t>
  </si>
  <si>
    <t>https://www.barchen.fr/formations/gestion-back-office-des-opc-404?term_referer=247</t>
  </si>
  <si>
    <t>Règlement / Livraison des titres</t>
  </si>
  <si>
    <t>https://www.barchen.fr/formations/reglement-livraison-des-titres-408?term_referer=247</t>
  </si>
  <si>
    <t>Le dépositaire d'OPC</t>
  </si>
  <si>
    <t>https://www.barchen.fr/formations/le-depositaire-dopc-1429?term_referer=247</t>
  </si>
  <si>
    <t>Ratios réglementaires et contrôles des OPC</t>
  </si>
  <si>
    <t>https://www.barchen.fr/formations/opc-quels-controles-quels-ratios-1430?term_referer=247</t>
  </si>
  <si>
    <t>Data privacy protection</t>
  </si>
  <si>
    <t>https://www.barchen.fr/formations/data-privacy-protection-162?term_referer=247</t>
  </si>
  <si>
    <t>Fonction risques en Asset Management</t>
  </si>
  <si>
    <t>https://www.barchen.fr/formations/fonction-risques-en-asset-management-partager-700162?term_referer=247</t>
  </si>
  <si>
    <t>Conformité et déontologie en société de gestion</t>
  </si>
  <si>
    <t>https://www.barchen.fr/formations/conformite-et-deontologie-en-societe-de-gestion-158?term_referer=247</t>
  </si>
  <si>
    <t>La Politique de Sécurité du Système d'Information (PSSI)</t>
  </si>
  <si>
    <t>https://www.barchen.fr/formations/la-politique-de-securite-du-systeme-dinformation-pssi-368?term_referer=247</t>
  </si>
  <si>
    <t>Lutte anti-blanchiment et financement du terrorisme (LCB-FT)</t>
  </si>
  <si>
    <t>https://www.barchen.fr/formations/le-blanchiment-et-le-financement-du-terrorisme-260?term_referer=247</t>
  </si>
  <si>
    <t>Abus de marché</t>
  </si>
  <si>
    <t>https://www.barchen.fr/formations/abus-de-marche-construire-un-dispositif-adapte-257?term_referer=247</t>
  </si>
  <si>
    <t>Contrôle interne du Back Office Titres</t>
  </si>
  <si>
    <t>https://www.barchen.fr/formations/controle-interne-du-back-office-titres-179?term_referer=251</t>
  </si>
  <si>
    <t>Distribution et gestion des Organismes de Placement Collectifs - OPC</t>
  </si>
  <si>
    <t>https://www.barchen.fr/formations/distribution-et-gestion-des-opc-272?term_referer=251</t>
  </si>
  <si>
    <t>Mécanismes et Gestion Middle office des dérivés OTC Complexes</t>
  </si>
  <si>
    <t>https://www.barchen.fr/formations/mecanismes-et-gestion-middle-office-des-derives-otc-complexes-partager-304?term_referer=251</t>
  </si>
  <si>
    <t>Techniques comptables pour organisme de placement collectif (OPC)</t>
  </si>
  <si>
    <t>https://www.barchen.fr/formations/techniques-comptables-pour-opc-621?term_referer=251</t>
  </si>
  <si>
    <t>Les réglementations sur les dérivés OTC et les impacts Middle Office</t>
  </si>
  <si>
    <t>https://www.barchen.fr/formations/les-reglementations-sur-les-derives-otc-et-les-impacts-middle-office-700164?term_referer=251</t>
  </si>
  <si>
    <t>La réglementation européenne sur les opérations de marché : dérivés, repos et prêt-emprunt titres</t>
  </si>
  <si>
    <t>https://www.barchen.fr/formations/la-reglementation-europeenne-sur-les-operations-de-marche-derives-repos-et-pret-emprunt?term_referer=251</t>
  </si>
  <si>
    <t>Les réglementations US et Asiatiques sur les Dérivés OTC et les impacts Middle Office</t>
  </si>
  <si>
    <t>https://www.barchen.fr/formations/les-reglementations-us-et-asiatiques-sur-les-derives-otc-et-les-impacts-middle-office?term_referer=251</t>
  </si>
  <si>
    <t>Securities services : mode d'emploi</t>
  </si>
  <si>
    <t>https://www.barchen.fr/formations/securities-services-mode-demploi-510?term_referer=251</t>
  </si>
  <si>
    <t>Finance Carbone</t>
  </si>
  <si>
    <t>https://www.barchen.fr/formations/finance-carbone-699?term_referer=251</t>
  </si>
  <si>
    <t>Finance Carbone et régulation</t>
  </si>
  <si>
    <t>Les différents marchés/types de quotas d'émission</t>
  </si>
  <si>
    <t>Qualification juridique des quotas de GES</t>
  </si>
  <si>
    <t>Problématique et solution retenue</t>
  </si>
  <si>
    <t>Quota et trading sur instruments financiers</t>
  </si>
  <si>
    <t>Quota : Quel marché ? Instrument financier ?</t>
  </si>
  <si>
    <t>Actualités Finance Carbone</t>
  </si>
  <si>
    <t>Lois et régulations</t>
  </si>
  <si>
    <t>Droit des produits dérivés</t>
  </si>
  <si>
    <t>https://www.barchen.fr/formations/droit-des-produits-derives-306?term_referer=251</t>
  </si>
  <si>
    <t>Les placements privés</t>
  </si>
  <si>
    <t>https://www.barchen.fr/formations/les-placements-prives-279?term_referer=246</t>
  </si>
  <si>
    <t>Due diligence d'actifs immobiliers</t>
  </si>
  <si>
    <t>https://www.barchen.fr/formations/due-diligence-dactifs-immobiliers-603-0?term_referer=246</t>
  </si>
  <si>
    <t>Actualité fiscale de la gestion de patrimoine</t>
  </si>
  <si>
    <t>https://www.barchen.fr/formations/actualite-fiscale-du-patrimoine-1453?term_referer=252</t>
  </si>
  <si>
    <t>Pratique du conseil patrimonial</t>
  </si>
  <si>
    <t>Club Actualité fiscale du patrimoine</t>
  </si>
  <si>
    <t>https://www.barchen.fr/formations/club-actualite-fiscale-du-patrimoine-1450?term_referer=252</t>
  </si>
  <si>
    <t>Actualité des principales solutions patrimoniales</t>
  </si>
  <si>
    <t>https://www.barchen.fr/formations/actualite-des-principales-solutions-patrimoniales-1462?term_referer=252</t>
  </si>
  <si>
    <t>Pratique du conseil patrimonial et holding</t>
  </si>
  <si>
    <t>Les dérivés action en gestion de portefeuille</t>
  </si>
  <si>
    <t>https://www.barchen.fr/formations/utilisation-des-derives-action-en-gestion-de-portefeuille-358?term_referer=252</t>
  </si>
  <si>
    <t>Les Organismes de Placement Collectif en Valeurs Mobilières (OPCVM)</t>
  </si>
  <si>
    <t>https://www.barchen.fr/formations/les-opcvm-554?term_referer=252</t>
  </si>
  <si>
    <t>Ingénierie patrimoniale</t>
  </si>
  <si>
    <t>https://www.barchen.fr/formations/parcours-ingenierie-patrimoniale-700019?term_referer=254</t>
  </si>
  <si>
    <t>Accompagnement d'un client particulier dans la réalisation de son bilan patrimonial</t>
  </si>
  <si>
    <t>https://www.barchen.fr/formations/certificat-conseiller-investissement-et-patrimonial-approfondissement-1834?term_referer=254</t>
  </si>
  <si>
    <t>Niveau d'études au moins équivalent à un BAC+2
Expérience professionnelle dans le domaine de la certification d'au moins 2 ans
Avoir obtenu la certification AMF</t>
  </si>
  <si>
    <t>Certification Lefebvre Dalloz</t>
  </si>
  <si>
    <t>Conseiller Investissement et Patrimonial - Expertise</t>
  </si>
  <si>
    <t>https://www.barchen.fr/formations/certificat-conseiller-investissement-et-patrimonial-expertise-1841?term_referer=254</t>
  </si>
  <si>
    <t>13 jours</t>
  </si>
  <si>
    <t>Transmission de patrimoine familial</t>
  </si>
  <si>
    <t>https://www.barchen.fr/formations/parcours-transmission-de-patrimoine-familial-44247?term_referer=254</t>
  </si>
  <si>
    <t>3,5 jours</t>
  </si>
  <si>
    <t>Préparation Associate Professional Risk Manager</t>
  </si>
  <si>
    <t>https://www.barchen.fr/formations/aprm-associate-professional-risk-manager-644?term_referer=254</t>
  </si>
  <si>
    <t>examen Associate Professional Risk Manager</t>
  </si>
  <si>
    <t>Fiscalité des particuliers</t>
  </si>
  <si>
    <t>https://www.barchen.fr/formations/fiscalite-du-particulier-389?term_referer=255</t>
  </si>
  <si>
    <t>Impôt sur le revenu</t>
  </si>
  <si>
    <t>https://www.barchen.fr/formations/impot-sur-le-revenu-1456?term_referer=255</t>
  </si>
  <si>
    <t>Connaissances en matière de fiscalité personnelle</t>
  </si>
  <si>
    <t>Fiscalité des valeurs mobilières</t>
  </si>
  <si>
    <t>https://www.barchen.fr/formations/fiscalite-des-valeurs-mobilieres-173?term_referer=255</t>
  </si>
  <si>
    <t>Connaissances en matière de fiscalité générale</t>
  </si>
  <si>
    <t>Le régime fiscal des locations meublées professionnelles et non-professionnelles</t>
  </si>
  <si>
    <t>https://www.barchen.fr/formations/fonction-risques-en-asset-management-partager-1433?term_referer=255</t>
  </si>
  <si>
    <t>IFI : comment le réduire ? Comment le déclarer ?</t>
  </si>
  <si>
    <t>https://www.barchen.fr/formations/ifi-comment-le-reduire-comment-le-declarer-1458?term_referer=255</t>
  </si>
  <si>
    <t>Fiscalité du divorce</t>
  </si>
  <si>
    <t>https://www.barchen.fr/formations/fiscalite-du-divorce-12987?term_referer=255</t>
  </si>
  <si>
    <t>Connaissances en matière de fiscalité du divorce</t>
  </si>
  <si>
    <t>Fiscalité des successions</t>
  </si>
  <si>
    <t>https://www.barchen.fr/formations/fiscalite-des-successions-12996?term_referer=255</t>
  </si>
  <si>
    <t>Connaissances en matière de droit de successions</t>
  </si>
  <si>
    <t>Successions internationales : aspects fiscaux</t>
  </si>
  <si>
    <t>https://www.barchen.fr/formations/successions-internationales-aspects-fiscaux-23373?term_referer=255</t>
  </si>
  <si>
    <t>Gestion de patrimoine : les fondamentaux</t>
  </si>
  <si>
    <t>https://www.barchen.fr/formations/fondamentaux-de-la-gestion-de-patrimoine-430?term_referer=256</t>
  </si>
  <si>
    <t>Panorama des schémas patrimoniaux</t>
  </si>
  <si>
    <t>https://www.barchen.fr/formations/panorama-des-schemas-patrimoniaux-1444?term_referer=256</t>
  </si>
  <si>
    <t>Réaliser un bilan patrimonial : méthodologie et pratique pour l'analyse et la préconisation</t>
  </si>
  <si>
    <t>https://www.barchen.fr/formations/faire-un-bilan-patrimonial-391?term_referer=256</t>
  </si>
  <si>
    <t>Gestion de patrimoine : comment alléger la pression fiscale</t>
  </si>
  <si>
    <t>https://www.barchen.fr/formations/gestion-de-patrimoine-comment-alleger-la-pression-fiscale-1446?term_referer=256</t>
  </si>
  <si>
    <t>Epargne financière : les fondamentaux</t>
  </si>
  <si>
    <t>https://www.barchen.fr/formations/epargne-financiere-les-fondamentaux-700159?term_referer=256</t>
  </si>
  <si>
    <t>Approche avancée de l'épargne financière</t>
  </si>
  <si>
    <t>https://www.barchen.fr/formations/epargne-financiere-niveau-2-381?term_referer=256</t>
  </si>
  <si>
    <t>Bien conseiller l'Assurance vie en gestion privée</t>
  </si>
  <si>
    <t>https://www.barchen.fr/formations/bien-conseiller-lassurance-vie-en-gestion-privee-1571?term_referer=256</t>
  </si>
  <si>
    <t>Assurance-vie : aspects juridiques et fiscaux</t>
  </si>
  <si>
    <t>https://www.barchen.fr/formations/assurance-vie-aspects-juridiques-et-fiscaux-43758?term_referer=256</t>
  </si>
  <si>
    <t>Investir et défiscaliser : l'immobilier locatif</t>
  </si>
  <si>
    <t>https://www.barchen.fr/formations/limmobilier-de-placement-339?term_referer=256</t>
  </si>
  <si>
    <t>SCI : outil de gestion patrimoniale</t>
  </si>
  <si>
    <t>https://www.barchen.fr/formations/optimisez-le-patrimoine-immobilier-de-vos-clients-sci-1226?term_referer=256</t>
  </si>
  <si>
    <t>Holding patrimoniale</t>
  </si>
  <si>
    <t>https://www.barchen.fr/formations/holding-patrimoniale-1448?term_referer=256</t>
  </si>
  <si>
    <t>Solides connaissances en pratique sociétaire et fiscalité directe</t>
  </si>
  <si>
    <t>Patrimoine du chef d'entreprise : outils de gestion et leviers d'optimisation</t>
  </si>
  <si>
    <t>https://www.barchen.fr/formations/patrimoine-du-chef-dentreprise-outils-de-gestion-et-leviers-doptimisation-1443?term_referer=256</t>
  </si>
  <si>
    <t>Optimiser le statut fiscal et social des dirigeants et mandataires sociaux</t>
  </si>
  <si>
    <t>https://www.barchen.fr/formations/evolutions-reglementaires-en-gestion-dactif-1451?term_referer=256</t>
  </si>
  <si>
    <t>Solides connaissances de l'impôt sur le revenu</t>
  </si>
  <si>
    <t>Conseiller et accompagner son client</t>
  </si>
  <si>
    <t>https://www.barchen.fr/formations/conseiller-et-accompagner-son-client-700161?term_referer=256</t>
  </si>
  <si>
    <t>Activités libérales : se structurer</t>
  </si>
  <si>
    <t>https://www.barchen.fr/formations/activites-liberales-se-structurer-2810?term_referer=256</t>
  </si>
  <si>
    <t>connaissance des sociétés civiles professionnelles (SCP) et des sociétés civiles de moyens (SCM)</t>
  </si>
  <si>
    <t>Accompagner ses clients professions libérales, artisans et commerçants dans leurs projets patrimoniaux</t>
  </si>
  <si>
    <t>https://www.barchen.fr/formations/accompagnez-vos-clients-professions-liberales-artisans-et-commercants-dans-leurs-projets?term_referer=256</t>
  </si>
  <si>
    <t>Droit des successions</t>
  </si>
  <si>
    <t>https://www.barchen.fr/formations/parcours-droit-des-successions-44246?term_referer=257</t>
  </si>
  <si>
    <t>Droit du patrimoine</t>
  </si>
  <si>
    <t>https://www.barchen.fr/formations/droit-du-patrimoine-partager-421?term_referer=257</t>
  </si>
  <si>
    <t>Pratique des liquidations en droit de la famille</t>
  </si>
  <si>
    <t>https://www.barchen.fr/formations/parcours-pratique-des-liquidations-en-droit-de-la-famille-44245?term_referer=257</t>
  </si>
  <si>
    <t>Régimes matrimoniaux, PACS, union libre</t>
  </si>
  <si>
    <t>https://www.barchen.fr/formations/regimes-matrimoniaux-pacs-union-libre-581008?term_referer=257</t>
  </si>
  <si>
    <t>Droit du divorce et de la séparation</t>
  </si>
  <si>
    <t>https://www.barchen.fr/formations/parcours-droit-du-divorce-et-de-la-separation-44244?term_referer=257</t>
  </si>
  <si>
    <t>Les personnes protégées</t>
  </si>
  <si>
    <t>https://www.barchen.fr/formations/les-personnes-protegees-497?term_referer=257</t>
  </si>
  <si>
    <t>Droit international de la famille</t>
  </si>
  <si>
    <t>https://www.barchen.fr/formations/parcours-droit-international-de-la-famille-44248?term_referer=257</t>
  </si>
  <si>
    <t>Connaissances en droit des successions</t>
  </si>
  <si>
    <t>Liquidation de la succession</t>
  </si>
  <si>
    <t>https://www.barchen.fr/formations/liquidation-de-la-succession-12994?term_referer=257</t>
  </si>
  <si>
    <t>Gestion du patrimoine d'une famille recomposée</t>
  </si>
  <si>
    <t>https://www.barchen.fr/formations/gerer-le-patrimoine-dune-famille-recomposee-435?term_referer=257</t>
  </si>
  <si>
    <t>Aspects patrimoniaux de la cession de l'entreprise</t>
  </si>
  <si>
    <t>https://www.barchen.fr/formations/aspects-patrimoniaux-de-la-cession-de-lentreprise-515?term_referer=258</t>
  </si>
  <si>
    <t>Transmettre l'entreprise familiale</t>
  </si>
  <si>
    <t>https://www.barchen.fr/formations/transmettre-lentreprise-familiale-1460?term_referer=258</t>
  </si>
  <si>
    <t>Pacte Dutreil : optimiser la transmission de l'entreprise familiale</t>
  </si>
  <si>
    <t>https://www.barchen.fr/formations/pacte-dutreil-optimiser-la-transmission-de-lentreprise-familiale-1461?term_referer=258</t>
  </si>
  <si>
    <t>Devenir Compliance Officer - Cursus Beyond Compliance</t>
  </si>
  <si>
    <t>https://www.barchen.fr/formations/parcours-devenir-compliance-officer-cursus-beyond-compliance-600996?term_referer=244</t>
  </si>
  <si>
    <t>6 mois</t>
  </si>
  <si>
    <t>La plateforme de formation digitale Beyond Compliance</t>
  </si>
  <si>
    <t>https://www.barchen.fr/formations/la-plateforme-de-formation-digitale-beyond-compliance-700982?term_referer=244</t>
  </si>
  <si>
    <t>Directive sur la Distribution d'Assurances (DDA)</t>
  </si>
  <si>
    <t>https://www.barchen.fr/formations/parcours-directive-sur-la-distribution-dassurances-dda-700176?term_referer=244</t>
  </si>
  <si>
    <t>30 heures</t>
  </si>
  <si>
    <t>Finance durable</t>
  </si>
  <si>
    <t>1h45</t>
  </si>
  <si>
    <t>Délégué à la protection des données personnelles (DPO/DPD)</t>
  </si>
  <si>
    <t>https://www.barchen.fr/formations/parcours-delegue-la-protection-des-donnees-personnelles-dpodpd-600579?term_referer=244</t>
  </si>
  <si>
    <t>Directive sur le Crédit Immobilier (DCI)</t>
  </si>
  <si>
    <t>https://www.barchen.fr/formations/parcours-directive-sur-le-credit-immobilier-dci-1961?term_referer=244</t>
  </si>
  <si>
    <t>19 heures</t>
  </si>
  <si>
    <t>DCI - Lutte contre le blanchiment dans l'immobilier</t>
  </si>
  <si>
    <t>https://www.barchen.fr/formations/dci-lutte-contre-le-blanchiment-dans-limmobilier-1932?term_referer=245</t>
  </si>
  <si>
    <t>La directive sur la distribution d'assurance (DDA) - Assurance emprunteur</t>
  </si>
  <si>
    <t>https://www.barchen.fr/formations/dda-conseiller-lassurance-emprunteur-1881?term_referer=245</t>
  </si>
  <si>
    <t>DDA - Mise en pratique de la Directive sur la Distribution d’Assurance</t>
  </si>
  <si>
    <t>https://www.barchen.fr/formations/dda-mise-en-pratique-de-dda-1897?term_referer=245</t>
  </si>
  <si>
    <t>Panorama de la réglementation bancaire</t>
  </si>
  <si>
    <t>https://www.barchen.fr/formations/panorama-de-la-reglementation-bancaire-2043?term_referer=245</t>
  </si>
  <si>
    <t>Réglementation Foreign Account Tax Compliance Act - FATCA</t>
  </si>
  <si>
    <t>https://www.barchen.fr/formations/reglementation-fatca-259?term_referer=245</t>
  </si>
  <si>
    <t>Actualité réglementaire des marchés financiers</t>
  </si>
  <si>
    <t>https://www.barchen.fr/formations/lactualite-reglementaire-des-marches-financiers-255?term_referer=245</t>
  </si>
  <si>
    <t>Dispositif Lutte Contre le Blanchiment et le Financement du Terrorisme</t>
  </si>
  <si>
    <t>https://www.barchen.fr/formations-reglementaires/lutte-contre-le-blanchiment-et-le-financement-du-terrorisme?term_referer=245</t>
  </si>
  <si>
    <t>Dispositif MIF2 : Solidifier et compléter ses connaissance</t>
  </si>
  <si>
    <t>https://www.barchen.fr/formations-reglementaires/mif2?term_referer=245</t>
  </si>
  <si>
    <t>Dispositif Abus de marché</t>
  </si>
  <si>
    <t>https://www.barchen.fr/formations-reglementaires/formation-abus-de-marche?term_referer=245</t>
  </si>
  <si>
    <t>IOBSP Niveau 2</t>
  </si>
  <si>
    <t>https://www.barchen.fr/formations-reglementaires/preparation-la-certification-iobsp?term_referer=225</t>
  </si>
  <si>
    <t>Contrat d’assurance par voie électronique : conclusion, exécution, sécurisation</t>
  </si>
  <si>
    <t>https://www.barchen.fr/formations/contrat-dassurance-par-voie-electronique-conclusion-execution-securisation-44408?term_referer=221</t>
  </si>
  <si>
    <t>Gestion des sinistres et contrats d'assurance</t>
  </si>
  <si>
    <t>https://www.barchen.fr/formations/gestion-des-sinistres-et-contrats-dassurance-12898?term_referer=221</t>
  </si>
  <si>
    <t>Évaluation et réparation du préjudice corporel : méthodes de calcul et recours des tiers payeurs</t>
  </si>
  <si>
    <t>https://www.barchen.fr/formations/evaluation-et-reparation-du-prejudice-corporel-methodes-de-calcul-et-recours-des-tiers?term_referer=221</t>
  </si>
  <si>
    <t>Réparation du préjudice corporel : principes généraux et procédures</t>
  </si>
  <si>
    <t>https://www.barchen.fr/formations/reparation-du-prejudice-corporel-principes-generaux-et-procedures-43756?term_referer=221</t>
  </si>
  <si>
    <t>Les risques du crédit aux particuliers</t>
  </si>
  <si>
    <t>https://www.barchen.fr/formations/maitriser-les-risques-de-credit-aux-particuliers-451?term_referer=222</t>
  </si>
  <si>
    <t>Techniques de financement : les fondamentaux</t>
  </si>
  <si>
    <t>https://www.barchen.fr/formations/fondamentaux-des-techniques-de-financement-403?term_referer=222</t>
  </si>
  <si>
    <t>Financement bancaire : négociation, documentation pré-contractuelle et documents de sûretés</t>
  </si>
  <si>
    <t>https://www.barchen.fr/formations/financement-bancaire-negociation-documentation-pre-contractuelle-et-documents-de-suretes?term_referer=222</t>
  </si>
  <si>
    <t>Crédit à la consommation : aspects contractuels et information de l'emprunteur</t>
  </si>
  <si>
    <t>https://www.barchen.fr/formations/credit-la-consommation-aspects-contractuels-et-information-de-lemprunteur-12462?term_referer=222</t>
  </si>
  <si>
    <t>Crédit immobilier : aspects contractuels et information de l'emprunteur</t>
  </si>
  <si>
    <t>https://www.barchen.fr/formations/credit-immobilier-aspects-contractuels-et-information-de-lemprunteur-12728?term_referer=222</t>
  </si>
  <si>
    <t>Bourse : opérations en gestion collective</t>
  </si>
  <si>
    <t>https://www.barchen.fr/formations/comprendre-les-operations-de-bourse-et-les-opc-592?term_referer=224</t>
  </si>
  <si>
    <t>Relation Client</t>
  </si>
  <si>
    <t>https://www.barchen.fr/formations/relation-client-40997?term_referer=223</t>
  </si>
  <si>
    <t>La négociation commerciale bancaire</t>
  </si>
  <si>
    <t>https://www.barchen.fr/formations/la-negociation-commerciale-bancaire-niveau-1-440?term_referer=223</t>
  </si>
  <si>
    <t>Techniques de l'entretien de vente</t>
  </si>
  <si>
    <t>https://www.barchen.fr/formations/techniques-de-lentretien-de-vente-40014?term_referer=223</t>
  </si>
  <si>
    <t>Attitude commerciale impactante</t>
  </si>
  <si>
    <t>https://www.barchen.fr/formations/attitude-commerciale-impactante-90767?term_referer=223</t>
  </si>
  <si>
    <t>Satisfaction client et gestion des situations difficiles</t>
  </si>
  <si>
    <t>https://www.barchen.fr/formations/satisfaction-client-et-gestion-des-situations-difficiles-41078?term_referer=223</t>
  </si>
  <si>
    <t>Communiquer efficacement en toute situation</t>
  </si>
  <si>
    <t>https://www.barchen.fr/formations/communiquer-efficacement-en-toute-situation-581052?term_referer=223</t>
  </si>
  <si>
    <t>Le crédit bail immobilier</t>
  </si>
  <si>
    <t>https://www.barchen.fr/formations/le-credit-bail-immobilier-215?term_referer=229</t>
  </si>
  <si>
    <t>Business plan : élaboration et présentation</t>
  </si>
  <si>
    <t>https://www.barchen.fr/formations/business-plan-elaboration-et-presentation-2445?term_referer=229</t>
  </si>
  <si>
    <t>Financement d’une start-up</t>
  </si>
  <si>
    <t>https://www.barchen.fr/formations/financement-dune-start-3146?term_referer=229</t>
  </si>
  <si>
    <t>Evaluation d'entreprise</t>
  </si>
  <si>
    <t>https://www.barchen.fr/formations/evaluation-dentreprise-1356?term_referer=229</t>
  </si>
  <si>
    <t>Gestion de trésorerie : techniques et méthodes</t>
  </si>
  <si>
    <t>https://www.barchen.fr/formations/gestion-de-tresorerie-techniques-et-methodes-1394?term_referer=229</t>
  </si>
  <si>
    <t>Gestion de trésorerie d'un groupe de sociétés</t>
  </si>
  <si>
    <t>https://www.barchen.fr/formations/gestion-de-tresorerie-dun-groupe-de-societes-1399?term_referer=230</t>
  </si>
  <si>
    <t>Les mécanismes du LBO et l'environnement du Private Equity</t>
  </si>
  <si>
    <t>https://www.barchen.fr/formations/les-mecanismes-du-lbo-et-lenvironnement-du-private-equity-1685?term_referer=230</t>
  </si>
  <si>
    <t>Les opérations de LBO</t>
  </si>
  <si>
    <t>https://www.barchen.fr/formations/les-operations-de-lbo-1162?term_referer=230</t>
  </si>
  <si>
    <t>Chargés d'affaires pro et entreprises : améliorer ses négociations</t>
  </si>
  <si>
    <t>https://www.barchen.fr/formations/charges-daffaires-pro-et-entreprises-ameliorez-vos-negociations-446?term_referer=228</t>
  </si>
  <si>
    <t>Asset and Liability Management (ALM) en Assurance : les fondamentaux</t>
  </si>
  <si>
    <t>https://www.barchen.fr/formations/alm-assurance-les-fondamentaux-362?term_referer=218</t>
  </si>
  <si>
    <t>Solvabilité 2 - Solvency II</t>
  </si>
  <si>
    <t>https://www.barchen.fr/formations/solvabilite-2-application-pour-les-assurances-502?term_referer=218</t>
  </si>
  <si>
    <t>Solvabilité 2 : gestion quantitative appliquée</t>
  </si>
  <si>
    <t>https://www.barchen.fr/formations/solvabilite-2-gestion-quantitative-appliquee-157?term_referer=218</t>
  </si>
  <si>
    <t>Droit des assurances : les fondamentaux</t>
  </si>
  <si>
    <t>https://www.barchen.fr/formations/droit-des-assurances-les-fondamentaux-513035?term_referer=218</t>
  </si>
  <si>
    <t>La directive sur la distribution d'assurance (DDA) - Comprendre l’environnement de l’assurance</t>
  </si>
  <si>
    <t>https://www.barchen.fr/formations/dda-comprendre-lenvironnement-de-lassurance-1939?term_referer=286</t>
  </si>
  <si>
    <t>Conformité</t>
  </si>
  <si>
    <t>https://www.barchen.fr/formations/conformite-700160?term_referer=309</t>
  </si>
  <si>
    <t>IOBSP - Crédit consommation et crédit de trésorerie</t>
  </si>
  <si>
    <t>https://www.barchen.fr/formations/parcours-iobsp-credit-consommation-et-credit-de-tresorerie-1687?term_referer=309</t>
  </si>
  <si>
    <t>78h</t>
  </si>
  <si>
    <t>Les normes IFRS appliquées au secteur de l'assurance</t>
  </si>
  <si>
    <t>https://www.barchen.fr/formations/les-normes-ifrs-appliquees-au-secteur-de-lassurance-2036?term_referer=309</t>
  </si>
  <si>
    <t>Compliance dans la banque</t>
  </si>
  <si>
    <t>https://www.barchen.fr/formations/compliance-dans-la-banque-1750?term_referer=309</t>
  </si>
  <si>
    <t>Dispositif de contrôle interne et maîtrise des risques opérationnels</t>
  </si>
  <si>
    <t>https://www.barchen.fr/formations/dispositif-de-controle-interne-et-maitrise-des-risques-operationnels-370?term_referer=309</t>
  </si>
  <si>
    <t>Comptabilité de la réassurance et coassurance (Solvency 2)</t>
  </si>
  <si>
    <t>https://www.barchen.fr/formations/comptabilite-de-la-reassurance-et-coassurance-solvency-2-3072?term_referer=309</t>
  </si>
  <si>
    <t>Organisation et animation d'un dispositif de conformité</t>
  </si>
  <si>
    <t>https://www.barchen.fr/formations/lorganisation-et-lanimation-du-dispositif-de-conformite-369?term_referer=309</t>
  </si>
  <si>
    <t>Audit des Salles de Marchés</t>
  </si>
  <si>
    <t>https://www.barchen.fr/formations/audit-des-salles-de-marches-371?term_referer=309</t>
  </si>
  <si>
    <t>Analyse des sanctions des régulateurs</t>
  </si>
  <si>
    <t>https://www.barchen.fr/formations/analyse-des-sanctions-des-regulateurs-164?term_referer=309</t>
  </si>
  <si>
    <t>Big data en banque et assurance</t>
  </si>
  <si>
    <t>https://www.barchen.fr/formations/big-data-en-banque-et-assurance-23389?term_referer=309</t>
  </si>
  <si>
    <t xml:space="preserve"> Fundamental Review of the Trading Book (FRTB)</t>
  </si>
  <si>
    <t>https://www.barchen.fr/formations/frtb-fundamental-review-trading-book-1866?term_referer=309</t>
  </si>
  <si>
    <t>Les manquements et délits d'initiés</t>
  </si>
  <si>
    <t>https://www.barchen.fr/formations/les-manquements-et-delits-dinities-256?term_referer=309</t>
  </si>
  <si>
    <t>Compliance Officer / Spécialisation Assurance</t>
  </si>
  <si>
    <t>https://www.barchen.fr/formations/parcours-compliance-officer-specialisation-assurance-43711?term_referer=309</t>
  </si>
  <si>
    <t>Compliance Officer / Spécialisation Banque</t>
  </si>
  <si>
    <t>https://www.barchen.fr/formations/parcours-compliance-officer-specialisation-banque-43710?term_referer=309</t>
  </si>
  <si>
    <t>Contrat d'assurance : les clauses sensibles</t>
  </si>
  <si>
    <t>https://www.barchen.fr/formations/contrat-dassurance-les-clauses-sensibles-12891?term_referer=310</t>
  </si>
  <si>
    <t>Assurance responsabilité civile entreprise (RCE)</t>
  </si>
  <si>
    <t>https://www.barchen.fr/formations/assurance-responsabilite-civile-entreprise-rce-12896?term_referer=310</t>
  </si>
  <si>
    <t>Assurance multirisques professionnelle</t>
  </si>
  <si>
    <t>https://www.barchen.fr/formations/assurance-multirisques-professionnelle-12883?term_referer=310</t>
  </si>
  <si>
    <t>Les garanties spécifiques à l’activité du client</t>
  </si>
  <si>
    <t>risques environnementaux</t>
  </si>
  <si>
    <t>Assurance construction (niveau 1)</t>
  </si>
  <si>
    <t>https://www.barchen.fr/formations/assurance-construction-niveau-1-12701?term_referer=310</t>
  </si>
  <si>
    <t>Assurance construction (niveau 2)</t>
  </si>
  <si>
    <t>https://www.barchen.fr/formations/assurance-construction-niveau-2-12686?term_referer=310</t>
  </si>
  <si>
    <t>Copropriété et Assurance Construction</t>
  </si>
  <si>
    <t>https://www.barchen.fr/formations/copropriete-et-assurance-construction-600623?term_referer=310</t>
  </si>
  <si>
    <t>Assurances et gestion d’immeubles : gérer ses contrats et garantir la couverture des risques</t>
  </si>
  <si>
    <t>https://www.barchen.fr/formations/assurances-et-gestion-dimmeubles-gerer-ses-contrats-et-garantir-la-couverture-des?term_referer=310</t>
  </si>
  <si>
    <t>Assurance-vie : les fondamentaux</t>
  </si>
  <si>
    <t>https://www.barchen.fr/formations/les-fondamentaux-de-lassurance-vie-237?term_referer=217</t>
  </si>
  <si>
    <t>Comptabilité des compagnies d'assurance</t>
  </si>
  <si>
    <t>https://www.barchen.fr/formations/comptabilite-des-compagnies-dassurance-1684?term_referer=309</t>
  </si>
  <si>
    <t>Juriscampus</t>
  </si>
  <si>
    <t>Capacité</t>
  </si>
  <si>
    <t>Investissement et patrimoine</t>
  </si>
  <si>
    <t>https://www.juriscampus.fr/formations-en-gestion-de-patrimoine/inscrivez-vous-a-la-capacite-en-investissement-et-patrimoine/</t>
  </si>
  <si>
    <t>65h</t>
  </si>
  <si>
    <t>Assistant en gestion de patrimoine</t>
  </si>
  <si>
    <t>https://www.juriscampus.fr/formations-en-gestion-de-patrimoine/inscrivez-vous-au-brevet-superieur-d-assistant-en-gestion-de-patrimoine/</t>
  </si>
  <si>
    <t>330h sur 6 mois</t>
  </si>
  <si>
    <t>Diplôme</t>
  </si>
  <si>
    <t>Conseiller en gestion de patrimoine</t>
  </si>
  <si>
    <t>https://www.juriscampus.fr/formations-en-gestion-de-patrimoine/inscrivez-vous-au-diplome-de-conseiller-en-gestion-de-patrimoine/</t>
  </si>
  <si>
    <t>Bac+2 ou 3 ans d'expérience en gestion de patrimoine</t>
  </si>
  <si>
    <t>BAC+3/4</t>
  </si>
  <si>
    <t>500h sur 10 mois</t>
  </si>
  <si>
    <t>Expert en Optimisation et Transmission du Patrimoine</t>
  </si>
  <si>
    <t>https://www.juriscampus.fr/formations-en-gestion-de-patrimoine/inscrivez-vous-au-diplome-dexpert-en-optimisation-et-transmission-du-patrimoine/</t>
  </si>
  <si>
    <t>BAC +4 ; BAC +2 &amp; d'une expérience significative en gestion de patrimoine ;Titulaire du certficat de conseiller en gestion de patrimoine</t>
  </si>
  <si>
    <t>BAC+5</t>
  </si>
  <si>
    <t>300h</t>
  </si>
  <si>
    <t>Droit du Patrimoine parcours type Ingénierie du Patrimoine – Diagnostic et Stratégies Patrimoniales</t>
  </si>
  <si>
    <t>https://www.juriscampus.fr/formations-en-gestion-de-patrimoine/inscrivez-vous-au-master-m2-mention-droit-du-patrimoine-parcours-type-ingenierie-du-patrimoine-diagnostic-et-strategies-patrimoniales/</t>
  </si>
  <si>
    <t>455h</t>
  </si>
  <si>
    <t>Executive master</t>
  </si>
  <si>
    <t>Patrimoine Professionnel et Gestion Privée</t>
  </si>
  <si>
    <t>https://www.emppgp.fr/</t>
  </si>
  <si>
    <t>BAC+4/5</t>
  </si>
  <si>
    <t>307 heures</t>
  </si>
  <si>
    <t>Gestion et Allocation d'Actifs Patrimoniaux</t>
  </si>
  <si>
    <t>https://www.emg2ap.fr/</t>
  </si>
  <si>
    <t>BAC+2/3/4</t>
  </si>
  <si>
    <t>Livret ORIAS</t>
  </si>
  <si>
    <t>Conseiller en investissements financiers</t>
  </si>
  <si>
    <t>https://www.juriscampus.fr/formations-en-gestion-de-patrimoine/inscrivez-vous-au-livret-cif/</t>
  </si>
  <si>
    <t>Conseiller en investissements financiers - examen AMF inclus</t>
  </si>
  <si>
    <t>https://www.juriscampus.fr/formations-en-gestion-de-patrimoine/inscrivez-vous-au-pack-livret-cif-preparation-et-examen-amf-inclus/</t>
  </si>
  <si>
    <t>180 heures</t>
  </si>
  <si>
    <t>Intermédiaire en assurances - Niveau 1</t>
  </si>
  <si>
    <t>https://www.juriscampus.fr/formations-en-gestion-de-patrimoine/inscrivez-vous-au-livret-ias-niveau-1/</t>
  </si>
  <si>
    <t>Intermédiaire en assurances - Niveau 2</t>
  </si>
  <si>
    <t>https://www.juriscampus.fr/formations-en-gestion-de-patrimoine/inscrivez-vous-au-livret-ias-niveau-2/</t>
  </si>
  <si>
    <t>Intermédiaire en assurances - Niveau 3</t>
  </si>
  <si>
    <t>https://www.juriscampus.fr/formations-en-gestion-de-patrimoine/inscrivez-vous-au-livret-ias-niveau-3/</t>
  </si>
  <si>
    <t>15 - 35 heures</t>
  </si>
  <si>
    <t>Intermédiaire en Opérations de banque et services de paiement niveau 1</t>
  </si>
  <si>
    <t>https://www.juriscampus.fr/formations-en-gestion-de-patrimoine/inscrivez-vous-au-livret-iobsp-niveau-1/</t>
  </si>
  <si>
    <t>Intermédiaire en Opérations de banque et services de paiement niveau 2</t>
  </si>
  <si>
    <t>https://www.juriscampus.fr/formations-en-gestion-de-patrimoine/inscrivez-vous-au-livret-iobsp-niveau-2/</t>
  </si>
  <si>
    <t>Intermédiaire en Opérations de Banque et services de paiement niveau 3</t>
  </si>
  <si>
    <t>https://www.juriscampus.fr/livrets-de-formation/inscrivez-vous-au-livret-iobsp-niveau-3/</t>
  </si>
  <si>
    <t>Intermédiaire en Opérations de Banque et services de paiement niveau 3 crédit immobilier</t>
  </si>
  <si>
    <t>https://www.juriscampus.fr/livrets-de-formation/inscrivez-vous-au-livret-iobsp-niveau-3-credit-immobilier/</t>
  </si>
  <si>
    <t>Droit et gestion internationale du patrimoine</t>
  </si>
  <si>
    <t>https://emdgip.fr/</t>
  </si>
  <si>
    <t>297 heures</t>
  </si>
  <si>
    <t>Cas pratiques</t>
  </si>
  <si>
    <t>Investissements verts</t>
  </si>
  <si>
    <t>Quelles sont les règles applicables en matière de successions ?</t>
  </si>
  <si>
    <t>https://catalogue.juriscampus.fr/droit-patrimonial-de-la-famille/671-quelles-sont-les-regles-applicables-en-matiere-de-successions-.html</t>
  </si>
  <si>
    <t>2 heures</t>
  </si>
  <si>
    <t>Traitement fiscal et social de l’assurance-vie</t>
  </si>
  <si>
    <t>https://catalogue.juriscampus.fr/assurance/677-traitement-fiscal-et-social-de-lassurance-vie.html</t>
  </si>
  <si>
    <t>4 heures</t>
  </si>
  <si>
    <t>Assurance : distribution et règlementation - PACK DDA / IAS</t>
  </si>
  <si>
    <t>https://catalogue.juriscampus.fr/formations-annuelles-continues/686-assurance-distribution-et-reglementation-pack-dda-ias.html</t>
  </si>
  <si>
    <t>Relation client, LCB-FT, finance durable - PACK DDA / IAS</t>
  </si>
  <si>
    <t>https://catalogue.juriscampus.fr/droit-patrimonial-de-la-famille/712-relation-client-lcb-ft-finance-durable-pack-dda-ias.html</t>
  </si>
  <si>
    <t>Assurance et finance durable</t>
  </si>
  <si>
    <t>Quelles sont les opérations réalisables sur un contrat d'assurance vie ?</t>
  </si>
  <si>
    <t>https://catalogue.juriscampus.fr/assurance/670-quelles-sont-les-operations-realisables-sur-un-contrat-d-assurance-vie-.html</t>
  </si>
  <si>
    <t>Pack : Livret CIF et Examen AMF</t>
  </si>
  <si>
    <t>https://catalogue.juriscampus.fr/livrets-orias/744-pack-livret-cif-et-examen-amf.html</t>
  </si>
  <si>
    <t>L’intermédiation en assurance</t>
  </si>
  <si>
    <t>https://catalogue.juriscampus.fr/formations-annuelles-continues/681-lintermediation-en-assurance.html</t>
  </si>
  <si>
    <t>L’assurance contre les risques corporels</t>
  </si>
  <si>
    <t>https://catalogue.juriscampus.fr/formations-annuelles-continues/641-lassurance-contre-les-risques-corporels.html</t>
  </si>
  <si>
    <t>Livret IAS - PASSERELLE</t>
  </si>
  <si>
    <t>https://catalogue.juriscampus.fr/livrets-orias/42-livret-ias-passerelle.html</t>
  </si>
  <si>
    <t>65 heures</t>
  </si>
  <si>
    <t>Livret IAS - Niveau II- Unités 1/2/3</t>
  </si>
  <si>
    <t>https://catalogue.juriscampus.fr/livrets-orias/41-livret-ias-niveau-ii-unites-123.html</t>
  </si>
  <si>
    <t>Livret IAS - Niveau II - Unités 1/2/4</t>
  </si>
  <si>
    <t>https://catalogue.juriscampus.fr/livrets-orias/509-livret-ias-niveau-ii-unites-124.html</t>
  </si>
  <si>
    <t>Livret IAS - Niveau I</t>
  </si>
  <si>
    <t>https://catalogue.juriscampus.fr/livrets-orias/39-livret-ias-niveau-i.html</t>
  </si>
  <si>
    <t>Les niches fiscales</t>
  </si>
  <si>
    <t>https://catalogue.juriscampus.fr/formations-annuelles-continues/663-les-niches-fiscales.html</t>
  </si>
  <si>
    <t>Les différents types de contrats d'assurance de biens et de responsabilité</t>
  </si>
  <si>
    <t>https://catalogue.juriscampus.fr/formations-annuelles-continues/659-les-differents-types-de-contrats-d-assurance-de-biens-et-de-responsabilite.html</t>
  </si>
  <si>
    <t>Les crédits professionnels : identifier le profil du client</t>
  </si>
  <si>
    <t>https://catalogue.juriscampus.fr/fiscalite/657-les-credits-professionnels-identifier-le-profil-du-client.html</t>
  </si>
  <si>
    <t>Les assurances des risques d'entreprise</t>
  </si>
  <si>
    <t>https://catalogue.juriscampus.fr/assurance/707-assurances-des-risques-d-entreprise.html</t>
  </si>
  <si>
    <t>La vie du contrat d'assurance de biens et de responsabilité</t>
  </si>
  <si>
    <t>https://catalogue.juriscampus.fr/formations-annuelles-continues/638-la-vie-du-contrat-d-assurance-de-biens-et-de-responsabilite.html</t>
  </si>
  <si>
    <t>La présentation des garanties et la tarification des assurances de biens</t>
  </si>
  <si>
    <t>https://catalogue.juriscampus.fr/formations-annuelles-continues/636-la-presentation-des-garanties-et-la-tarification-des-assurances-de-biens.html</t>
  </si>
  <si>
    <t>L'épargne retraite et la loi PACTE : Le PER et les mesures associées</t>
  </si>
  <si>
    <t>https://catalogue.juriscampus.fr/formations-annuelles-continues/653-l-epargne-retraite-et-la-loi-pacte-le-per-et-les-mesures-associees.html</t>
  </si>
  <si>
    <t>L'épargne à la lumière de la loi PACTE</t>
  </si>
  <si>
    <t>https://catalogue.juriscampus.fr/formations-annuelles-continues/652-l-epargne-a-la-lumiere-de-la-loi-pacte.html</t>
  </si>
  <si>
    <t>L'assurance homme clé</t>
  </si>
  <si>
    <t>https://catalogue.juriscampus.fr/formations-annuelles-continues/644-l-assurance-homme-cle.html</t>
  </si>
  <si>
    <t>L'assurance emprunteur</t>
  </si>
  <si>
    <t>https://catalogue.juriscampus.fr/formations-annuelles-continues/643-l-assurance-emprunteur.html</t>
  </si>
  <si>
    <t>L'assurance de groupe</t>
  </si>
  <si>
    <t>https://catalogue.juriscampus.fr/formations-annuelles-continues/642-l-assurance-de-groupe.html</t>
  </si>
  <si>
    <t>L'assurance complémentaire santé</t>
  </si>
  <si>
    <t>https://catalogue.juriscampus.fr/formations-annuelles-continues/640-l-assurance-complementaire-sante.html</t>
  </si>
  <si>
    <t>L'appréciation et la sélection du risque en assurance de biens et responsabilité</t>
  </si>
  <si>
    <t>https://catalogue.juriscampus.fr/formations-annuelles-continues/639-l-appreciation-et-la-selection-du-risque-en-assurance-de-biens-et-responsabilite.html</t>
  </si>
  <si>
    <t>Démarchage bancaire et financier</t>
  </si>
  <si>
    <t>https://catalogue.juriscampus.fr/iobsp/624-demarchage-bancaire-et-financier.html</t>
  </si>
  <si>
    <t>Contrats collectifs de prévoyance et de santé au profit des salariés</t>
  </si>
  <si>
    <t>https://catalogue.juriscampus.fr/formations-annuelles-continues/655-contrats-collectifs-de-prevoyance-et-de-sante-au-profit-des-salaries.html</t>
  </si>
  <si>
    <t>Comment rédiger la clause bénéficiaire en assurance vie ?</t>
  </si>
  <si>
    <t>https://catalogue.juriscampus.fr/assurance/621-comment-rediger-la-clause-beneficiaire-en-assurance-vie-.html</t>
  </si>
  <si>
    <t>Assurer le risque de dépendance</t>
  </si>
  <si>
    <t>https://catalogue.juriscampus.fr/formations-annuelles-continues/620-assurer-le-risque-de-dependance.html</t>
  </si>
  <si>
    <t>Assurance-vie et régimes matrimoniaux</t>
  </si>
  <si>
    <t>https://catalogue.juriscampus.fr/assurance/619-assurance-vie-et-regimes-matrimoniaux.html</t>
  </si>
  <si>
    <t>Assurance vie - PACK DDA / IAS</t>
  </si>
  <si>
    <t>https://catalogue.juriscampus.fr/droit-patrimonial-de-la-famille/689-assurance-vie-pack-dda-ias.html</t>
  </si>
  <si>
    <t>Assurance et entreprise - PACK DDA / IAS</t>
  </si>
  <si>
    <t>https://catalogue.juriscampus.fr/droit-patrimonial-de-la-famille/697-assurance-et-entreprise-pack-dda-ias.html</t>
  </si>
  <si>
    <t>Assurance de personnes, relation client et vulnérabilité - PACK DDA / IAS</t>
  </si>
  <si>
    <t>https://catalogue.juriscampus.fr/droit-patrimonial-de-la-famille/696-assurance-de-personns-relation-client-et-vulnerabilite-pack-dda-ias.html</t>
  </si>
  <si>
    <t>Assurance de personnes : individuel et collectif - PACK DDA / IAS</t>
  </si>
  <si>
    <t>https://catalogue.juriscampus.fr/formations-annuelles-continues/688-assurance-de-personnes-individuel-et-collectif-pack-dda-ias.html</t>
  </si>
  <si>
    <t>Assurance de biens et responsabilité - PACK DDA / IAS</t>
  </si>
  <si>
    <t>https://catalogue.juriscampus.fr/formations-annuelles-continues/687-assurance-de-biens-et-responsabilite-pack-dda-ias.html</t>
  </si>
  <si>
    <t>Les entreprises en difficulté : faire face aux difficultés de son débiteur professionnel</t>
  </si>
  <si>
    <t>https://catalogue.juriscampus.fr/patrimoine-du-dirigeant/661-les-entreprises-en-difficulte-faire-face-aux-difficultes-de-son-debiteur-professionnel.html</t>
  </si>
  <si>
    <t>Les différents crédits aux professionnels</t>
  </si>
  <si>
    <t>https://catalogue.juriscampus.fr/formations-annuelles-continues/658-les-differents-credits-aux-professionnels.html</t>
  </si>
  <si>
    <t>Le surendettement des particuliers : faire face aux difficultés de son débiteur</t>
  </si>
  <si>
    <t>https://catalogue.juriscampus.fr/iobsp/651-le-surendettement-des-particuliers-faire-face-aux-difficultes-de-son-debiteur.html</t>
  </si>
  <si>
    <t>Le contexte réglementaire de la commercialisation des actifs financiers et la protection de l'épargnant</t>
  </si>
  <si>
    <t>https://catalogue.juriscampus.fr/finance/645-le-contexte-reglementaire-de-la-commercialisation-des-actifs-financiers-et-la-protection-de-l-epargnant.html</t>
  </si>
  <si>
    <t>La finance durable et la gestion d'actifs</t>
  </si>
  <si>
    <t>https://catalogue.juriscampus.fr/ias-dda/727-la-finance-durable-et-la-gestion-d-actifs.html</t>
  </si>
  <si>
    <t>Les approches en matière de gestion (Best in class, Best in Universe, investissement à impact, investissement thématique, exclusions…)</t>
  </si>
  <si>
    <t>Concept d’engagement actionnarial</t>
  </si>
  <si>
    <t>Les notations extra-financières</t>
  </si>
  <si>
    <t>Finance durable et commercialisation</t>
  </si>
  <si>
    <t>https://catalogue.juriscampus.fr/ias-dda/708-finance-durable-et-commercialisation.html</t>
  </si>
  <si>
    <t>Appétence des investisseurs pour la finance durable</t>
  </si>
  <si>
    <t>Doctrine de l'AMF en matière de promotion des produits liés à la finance durable</t>
  </si>
  <si>
    <t>Réforme MIF 2 et test d'adéquation</t>
  </si>
  <si>
    <t>Les labels : notions et limites</t>
  </si>
  <si>
    <t>Risques de Greenwashing</t>
  </si>
  <si>
    <t>Vendre en viager</t>
  </si>
  <si>
    <t>https://catalogue.juriscampus.fr/formations-annuelles-continues/679-vendre-en-viager.html</t>
  </si>
  <si>
    <t>Transmettre l'entreprise sociétaire par le biais de la holding</t>
  </si>
  <si>
    <t>https://catalogue.juriscampus.fr/formations-annuelles-continues/678-transmettre-l-entreprise-societaire-par-le-biais-de-la-holding.html</t>
  </si>
  <si>
    <t>Régimes matrimoniaux, PACS, concubinage</t>
  </si>
  <si>
    <t>https://catalogue.juriscampus.fr/droit-patrimonial-de-la-famille/674-regimes-matrimoniaux-pacs-concubinage.html</t>
  </si>
  <si>
    <t>Les donations</t>
  </si>
  <si>
    <t>https://catalogue.juriscampus.fr/droit-patrimonial-de-la-famille/660-les-donations.html</t>
  </si>
  <si>
    <t>Les crédits aux professionnels - Pack IOBSP</t>
  </si>
  <si>
    <t>https://catalogue.juriscampus.fr/iobsp/691-les-credits-aux-professionnels-pack-iobsp.html</t>
  </si>
  <si>
    <t>Les crédits aux particuliers - Pack IOBSP</t>
  </si>
  <si>
    <t>https://catalogue.juriscampus.fr/iobsp/690-les-credits-aux-particuliers-pack-iobsp.html</t>
  </si>
  <si>
    <t>Le démembrement de propriété</t>
  </si>
  <si>
    <t>https://catalogue.juriscampus.fr/droit-patrimonial-de-la-famille/648-le-demembrement-de-propriete.html</t>
  </si>
  <si>
    <t>Le cadre réglementaire de l'activité - Pack IOBSP</t>
  </si>
  <si>
    <t>https://catalogue.juriscampus.fr/iobsp/693-le-cadre-reglementaire-de-l-activite-pack-iobsp.html</t>
  </si>
  <si>
    <t>La société outil de gestion patrimoniale - Pack IOBSP</t>
  </si>
  <si>
    <t>https://catalogue.juriscampus.fr/iobsp/711-la-societe-outil-de-gestion-patrimoniale-pack-iobsp.html</t>
  </si>
  <si>
    <t>La société comme outil de gestion et de transmission</t>
  </si>
  <si>
    <t>https://catalogue.juriscampus.fr/patrimoine-du-dirigeant/637-la-societe-comme-outil-de-gestion-et-de-transmission.html</t>
  </si>
  <si>
    <t>La protection sociale du chef d'entreprise</t>
  </si>
  <si>
    <t>https://catalogue.juriscampus.fr/ias-dda/709-protection-sociale-chef-d-entreprise.html</t>
  </si>
  <si>
    <t>La gestion de patrimoine et les personnes vulnérables</t>
  </si>
  <si>
    <t>https://catalogue.juriscampus.fr/formations-annuelles-continues/631-la-gestion-de-patrimoine-et-les-personnes-vulnerables.html</t>
  </si>
  <si>
    <t>Analyser les documents liés aux crédits aux particuliers</t>
  </si>
  <si>
    <t>https://catalogue.juriscampus.fr/droit-patrimonial-de-la-famille/617-analyser-les-documents-lies-aux-credits-aux-particuliers.html</t>
  </si>
  <si>
    <t>Argumenter et conclure</t>
  </si>
  <si>
    <t>https://catalogue.juriscampus.fr/developpement-commercial/618-argumenter-et-conclure.html</t>
  </si>
  <si>
    <t>Société civile immobilière</t>
  </si>
  <si>
    <t>https://catalogue.juriscampus.fr/immobilier/676-societe-civile-immobiliere.html</t>
  </si>
  <si>
    <t>Se prémunir contre le risque de loyers impayés</t>
  </si>
  <si>
    <t>https://catalogue.juriscampus.fr/immobilier/675-se-premunir-contre-le-risque-de-loyers-impayes.html</t>
  </si>
  <si>
    <t>Quelles sont les règles relatives à l’impôt sur le revenu ?</t>
  </si>
  <si>
    <t>https://catalogue.juriscampus.fr/fiscalite/672-quelles-sont-les-regles-relatives-a-limpot-sur-le-revenu-.html</t>
  </si>
  <si>
    <t>Quelles sont les obligations déontologiques des professionnels de l'immobilier ?</t>
  </si>
  <si>
    <t>https://catalogue.juriscampus.fr/immobilier/669-quelles-sont-les-obligations-deontologiques-des-professionnels-de-l-immobilier-.html</t>
  </si>
  <si>
    <t>Quel est le régime des plus-values immobilières</t>
  </si>
  <si>
    <t>https://catalogue.juriscampus.fr/immobilier/668-quel-est-le-regime-des-plus-values-immobilieres.html</t>
  </si>
  <si>
    <t>L’agent immobilier : obligation d’information et devoir de conseil</t>
  </si>
  <si>
    <t>https://catalogue.juriscampus.fr/formations-annuelles-continues/629-lagent-immobilier-obligation-dinformation-et-devoir-de-conseil.html</t>
  </si>
  <si>
    <t>Les SCPI et OPCI</t>
  </si>
  <si>
    <t>https://catalogue.juriscampus.fr/immobilier/666-les-scpi-et-opci.html</t>
  </si>
  <si>
    <t>Les revenus fonciers et le traitement du déficit</t>
  </si>
  <si>
    <t>https://catalogue.juriscampus.fr/immobilier/665-les-revenus-fonciers-et-le-traitement-du-deficit.html</t>
  </si>
  <si>
    <t>Les obligations déontologiques des professionnels de l'immobilier : l'interdiction des discriminations</t>
  </si>
  <si>
    <t>https://catalogue.juriscampus.fr/immobilier/664-les-obligations-deontologiques-des-professionnels-de-l-immobilier-l-interdiction-des-discriminations.html</t>
  </si>
  <si>
    <t>Les garanties et le droit des entreprises en difficulté</t>
  </si>
  <si>
    <t>https://catalogue.juriscampus.fr/fiscalite/662-les-garanties-et-le-droit-des-entreprises-en-difficulte.html</t>
  </si>
  <si>
    <t>Les contrats de vente d'immeuble à construire</t>
  </si>
  <si>
    <t>https://catalogue.juriscampus.fr/immobilier/656-les-contrats-de-vente-d-immeuble-a-construire.html</t>
  </si>
  <si>
    <t>Les baux à usage d'habitation et à usage professionnel</t>
  </si>
  <si>
    <t>https://catalogue.juriscampus.fr/immobilier/654-les-baux-a-usage-d-habitation-et-a-usage-professionnel.html</t>
  </si>
  <si>
    <t>Les avantages fiscaux de la location en meublée professionnelle (LMP) et non professionnelle (LMNP)</t>
  </si>
  <si>
    <t>https://catalogue.juriscampus.fr/immobilier/673-les-avantages-fiscaux-de-la-location-en-meublee-professionnelle-lmp-et-non-professionnelle-lmnp.html</t>
  </si>
  <si>
    <t>Le mandat en matière de vente immobilière</t>
  </si>
  <si>
    <t>https://catalogue.juriscampus.fr/immobilier/650-le-mandat-en-matiere-de-vente-immobiliere.html</t>
  </si>
  <si>
    <t>Le dispositif DUFLOT / PINEL</t>
  </si>
  <si>
    <t>https://catalogue.juriscampus.fr/immobilier/649-le-dispositif-duflot-pinel.html</t>
  </si>
  <si>
    <t>Le crédit immobilier</t>
  </si>
  <si>
    <t>https://catalogue.juriscampus.fr/immobilier/647-le-credit-immobilier.html</t>
  </si>
  <si>
    <t>Le contrat de vente immobilière classique</t>
  </si>
  <si>
    <t>https://catalogue.juriscampus.fr/immobilier/646-le-contrat-de-vente-immobiliere-classique.html</t>
  </si>
  <si>
    <t>La vente immobilière - Pack Carte T - Les immanquables</t>
  </si>
  <si>
    <t>https://catalogue.juriscampus.fr/immobilier/685-la-vente-immobiliere-pack-carte-t-les-immanquables.html</t>
  </si>
  <si>
    <t>La négociation immobilière - Pack Carte T - Les immanquables</t>
  </si>
  <si>
    <t>https://catalogue.juriscampus.fr/immobilier/684-la-negociation-immobiliere-pack-carte-t-les-immanquables.html</t>
  </si>
  <si>
    <t>La lutte contre le blanchiment et le financement du terrorisme</t>
  </si>
  <si>
    <t>https://catalogue.juriscampus.fr/banque-et-finance/632-la-lutte-contre-le-blanchiment-et-le-financement-du-terrorisme.html</t>
  </si>
  <si>
    <t>La lutte anti-blanchiment (LCB-FT) dans le secteur de l'assurance</t>
  </si>
  <si>
    <t>https://catalogue.juriscampus.fr/formations-annuelles-continues/634-la-lutte-anti-blanchiment-lcb-ft-dans-le-secteur-de-l-assurance.html</t>
  </si>
  <si>
    <t>La lutte anti-blanchiment (LCB-FT) dans le secteur bancaire</t>
  </si>
  <si>
    <t>https://catalogue.juriscampus.fr/formations-annuelles-continues/633-la-lutte-anti-blanchiment-lcb-ft-dans-le-secteur-bancaire.html</t>
  </si>
  <si>
    <t>La LCB-FT dans le secteur immobilier</t>
  </si>
  <si>
    <t>https://catalogue.juriscampus.fr/formations-annuelles-continues/635-la-lcb-ft-dans-le-secteur-immobilier.html</t>
  </si>
  <si>
    <t>La gestion immobilière - Pack Carte T - Les immanquables</t>
  </si>
  <si>
    <t>https://catalogue.juriscampus.fr/carte-t/683-la-gestion-immobiliere-pack-carte-t-les-immanquables.html</t>
  </si>
  <si>
    <t>La déontologie des professionnels de l'immobilier - Pack Carte T - Les immanquables</t>
  </si>
  <si>
    <t>https://catalogue.juriscampus.fr/immobilier/713-la-deontologie-des-professionnels-de-l-immobilier-pack-carte-t-les-immanquables.html</t>
  </si>
  <si>
    <t>La constitution du dossier de crédit immobilier</t>
  </si>
  <si>
    <t>https://catalogue.juriscampus.fr/immobilier/630-la-constitution-du-dossier-de-credit-immobilier.html</t>
  </si>
  <si>
    <t>L'état des lieux d'entrée et de sortie</t>
  </si>
  <si>
    <t>https://catalogue.juriscampus.fr/immobilier/680-l-etat-des-lieux-d-entree-et-de-sortie.html</t>
  </si>
  <si>
    <t>Investissements immobiliers et location meublée - Pack Carte T - Les immanquables</t>
  </si>
  <si>
    <t>https://catalogue.juriscampus.fr/immobilier/700-investissements-immobiliers-et-location-meublee-pack-carte-t-les-immanquables.html</t>
  </si>
  <si>
    <t>Impôt sur la Fortune Immobilière (IFI)</t>
  </si>
  <si>
    <t>https://catalogue.juriscampus.fr/fiscalite/628-impot-sur-la-fortune-immobiliere-ifi.html</t>
  </si>
  <si>
    <t>Fiscalité immobilière</t>
  </si>
  <si>
    <t>https://catalogue.juriscampus.fr/immobilier/626-fiscalite-immobiliere.html</t>
  </si>
  <si>
    <t>Fiscalité et investissements immobiliers - Pack Carte T - Les immanquables</t>
  </si>
  <si>
    <t>https://catalogue.juriscampus.fr/immobilier/699-fiscalite-et-investissements-immobiliers-pack-carte-t-les-immanquables.html</t>
  </si>
  <si>
    <t>Diversifier son portefeuille - Pack Carte T - Les immanquables</t>
  </si>
  <si>
    <t>https://catalogue.juriscampus.fr/immobilier/682-diversifier-son-portefeuille-pack-carte-t-les-immanquables.html</t>
  </si>
  <si>
    <t>Crédit immobilier : Les documents standardisés et obligatoires</t>
  </si>
  <si>
    <t>https://catalogue.juriscampus.fr/formations-annuelles-continues/623-credit-immobilier-les-documents-standardises-et-obligatoires.html</t>
  </si>
  <si>
    <t>Les stratégies patrimoniales sociétaires</t>
  </si>
  <si>
    <t>https://catalogue.juriscampus.fr/formations-annuelles-continues/667-les-strategies-patrimoniales-societaires.html</t>
  </si>
  <si>
    <t>Mettre ses clients en confiance et créer un climat positif</t>
  </si>
  <si>
    <t>https://catalogue.juriscampus.fr/developpement-commercial/703-mettre-ses-clients-en-confiance-et-creer-un-climat-positif.html</t>
  </si>
  <si>
    <t>Le pacte Dutreuil</t>
  </si>
  <si>
    <t>https://catalogue.juriscampus.fr/fiscalite/701-le-pacte-dutreuil.html</t>
  </si>
  <si>
    <t>Max de Nombre de cours</t>
  </si>
  <si>
    <t>Nombre de formation intégrant les enjeux écologiques en début d’études (jusqu'à bac+3)</t>
  </si>
  <si>
    <t>Nombre de formation intégrant les enjeux écologiques en fin d'études (après Bac+3)</t>
  </si>
  <si>
    <t>Durée des formations</t>
  </si>
  <si>
    <t>Nombre de Nom formation + institution</t>
  </si>
  <si>
    <t xml:space="preserve"> Fundamental Review of the Trading Book (FRTB) (Bärchen Education) (Formation courte)</t>
  </si>
  <si>
    <t xml:space="preserve"> Mesure et gestion du risque de marché (Bärchen Education) (Formation courte)</t>
  </si>
  <si>
    <t xml:space="preserve"> Programmer en VBA pour vos applications en finance (Bärchen Education) (Formation courte)</t>
  </si>
  <si>
    <t>Aborder l’international avec un dirigeant d’entreprise (First Finance) (Formation courte)</t>
  </si>
  <si>
    <t>Abus de marché (Bärchen Education) (Formation courte)</t>
  </si>
  <si>
    <t>Abus de marché : règles, enjeux, pratiques (First Finance) (Formation courte)</t>
  </si>
  <si>
    <t>Accompagner ses clients professions libérales, artisans et commerçants dans leurs projets patrimoniaux (Bärchen Education) (Formation courte)</t>
  </si>
  <si>
    <t>Actions 1 : fondamentaux du marché actions, cash et dérivés (First Finance) (Formation courte)</t>
  </si>
  <si>
    <t>Actions 2 : mécanismes et utilisations des options et des produits structurés actions (First Finance) (Formation courte)</t>
  </si>
  <si>
    <t>Actions 3 : valorisation et sensibilités des options et des produits structurés actions (First Finance) (Formation courte)</t>
  </si>
  <si>
    <t>Activités libérales : se structurer (Bärchen Education) (Formation courte)</t>
  </si>
  <si>
    <t>Actualité des principales solutions patrimoniales (Bärchen Education) (Formation courte)</t>
  </si>
  <si>
    <t>Actualité fiscale de la gestion de patrimoine (Bärchen Education) (Formation courte)</t>
  </si>
  <si>
    <t>Actualité fiscale des entreprises et rebond commercial (First Finance) (Formation courte)</t>
  </si>
  <si>
    <t>Affacturage (WeFigure) (Formation courte)</t>
  </si>
  <si>
    <t>ALM 1 : fondamentaux de la gestion actif / passif bancaire (First Finance) (Formation courte)</t>
  </si>
  <si>
    <t>ALM 2 : outils et pratiques avancés de la gestion actif / passif bancaire (First Finance) (Formation courte)</t>
  </si>
  <si>
    <t>Analyse crédit : les fondamentaux (Bärchen Education) (Formation courte)</t>
  </si>
  <si>
    <t>Analyse crédit des institutions financières (First Finance) (Formation courte)</t>
  </si>
  <si>
    <t>Analyse de la réglementation prudentielle : de Bâle III et CRR à CRR2 et Bâle IV (First Finance) (Formation courte)</t>
  </si>
  <si>
    <t>Analyse des cash-flows – Niveau 1 (First Finance) (Formation courte)</t>
  </si>
  <si>
    <t>Analyse des cash-flows – Niveau 2 (First Finance) (Formation courte)</t>
  </si>
  <si>
    <t>Analyse financière – Niveau 1 (First Finance) (Formation courte)</t>
  </si>
  <si>
    <t>Analyse financière appliquée aux précontentieux / affaires spéciales (First Finance) (Formation courte)</t>
  </si>
  <si>
    <t>Analyse financière de comptes consolidés d’entreprise (First Finance) (Formation courte)</t>
  </si>
  <si>
    <t>Analyse financière de comptes d’entreprises (First Finance) (Formation courte)</t>
  </si>
  <si>
    <t>Analyse financière des comptes consolidés des sociétés immobilières (First Finance) (Formation courte)</t>
  </si>
  <si>
    <t>Analyse financière des TNS (First Finance) (Formation courte)</t>
  </si>
  <si>
    <t>Analyse financière d'une banque (Bärchen Education) (Formation courte)</t>
  </si>
  <si>
    <t>Analyse financière prévisionnelle (WeFigure) (Formation courte)</t>
  </si>
  <si>
    <t>Analyser les documents liés aux crédits aux particuliers (Juriscampus) (Formation)</t>
  </si>
  <si>
    <t>Appréhender les marchés financiers : leurs produits, techniques et acteurs (WeFigure) (Formation courte)</t>
  </si>
  <si>
    <t>Approche avancée de l'épargne financière (Bärchen Education) (Formation courte)</t>
  </si>
  <si>
    <t>Argumenter et conclure (Juriscampus) (Formation)</t>
  </si>
  <si>
    <t>Aspects financiers des Partenariats Public Privé (PPP) (First Finance) (Formation courte)</t>
  </si>
  <si>
    <t>Aspects patrimoniaux de la cession de l'entreprise (Bärchen Education) (Formation courte)</t>
  </si>
  <si>
    <t>Asset and Liability Management (ALM) bancaire : les fondamentaux (Bärchen Education) (Formation courte)</t>
  </si>
  <si>
    <t>Asset and Liability Management (ALM) bancaire : techniques avancées (Bärchen Education) (Formation courte)</t>
  </si>
  <si>
    <t>Asset and Liability Management (ALM) en Assurance : les fondamentaux (Bärchen Education) (Formation courte)</t>
  </si>
  <si>
    <t>Asset management en immobilier - Niveau I (WeFigure) (Formation courte)</t>
  </si>
  <si>
    <t>Asset management en immobilier - Niveau II (WeFigure) (Formation courte)</t>
  </si>
  <si>
    <t>Assurance construction (niveau 1) (Bärchen Education) (Formation courte)</t>
  </si>
  <si>
    <t>Assurance construction (niveau 2) (Bärchen Education) (Formation courte)</t>
  </si>
  <si>
    <t>Assurance multirisques professionnelle (Bärchen Education) (Formation courte)</t>
  </si>
  <si>
    <t>Assurance responsabilité civile entreprise (RCE) (Bärchen Education) (Formation courte)</t>
  </si>
  <si>
    <t>Assurances et gestion d’immeubles : gérer ses contrats et garantir la couverture des risques (Bärchen Education) (Formation courte)</t>
  </si>
  <si>
    <t>Assurance-vie : aspects juridiques et fiscaux (Bärchen Education) (Formation courte)</t>
  </si>
  <si>
    <t>Assurance-vie : les fondamentaux (Bärchen Education) (Formation courte)</t>
  </si>
  <si>
    <t>Assurance-vie et régimes matrimoniaux (Juriscampus) (Formation)</t>
  </si>
  <si>
    <t>Assurer le risque de dépendance (Juriscampus) (Formation)</t>
  </si>
  <si>
    <t>Attitude commerciale impactante (Bärchen Education) (Formation courte)</t>
  </si>
  <si>
    <t>Auditer un portefeuille de clients entreprises (First Finance) (Formation courte)</t>
  </si>
  <si>
    <t>Banques centrales : gestion des bilans, taux pré et post-Covid – Impacts sur les marchés financiers (First Finance) (Formation courte)</t>
  </si>
  <si>
    <t>Besoins et contraintes des investisseurs institutionnels en asset management (First Finance) (Formation courte)</t>
  </si>
  <si>
    <t>Big data en banque et assurance (Bärchen Education) (Formation courte)</t>
  </si>
  <si>
    <t>Biodiversité, capital nature et finance verte (Novethic) (Formation courte)</t>
  </si>
  <si>
    <t>Bourse : opérations en gestion collective (Bärchen Education) (Formation courte)</t>
  </si>
  <si>
    <t>Business plan : élaboration et présentation (Bärchen Education) (Formation courte)</t>
  </si>
  <si>
    <t>Calculs financiers : les fondamentaux (Bärchen Education) (Formation courte)</t>
  </si>
  <si>
    <t>Calculs financiers sur EXCEL (First Finance) (Formation courte)</t>
  </si>
  <si>
    <t>Cash management et paiements (First Finance) (Formation courte)</t>
  </si>
  <si>
    <t>Cash management pour les entreprises (First Finance) (Formation courte)</t>
  </si>
  <si>
    <t>Certification AMF (First Finance) (Certificat)</t>
  </si>
  <si>
    <t>Certification AMF Finance durable (First Finance) (Formation à la certification)</t>
  </si>
  <si>
    <t>Certification Autorité des Marchés Financiers (AMF) (Bärchen Education) (Formation courte)</t>
  </si>
  <si>
    <t>Change 1 : produits cash et dérivés de change, mécanismes et utilisations (First Finance) (Formation courte)</t>
  </si>
  <si>
    <t>Change 2 : swaps et options de change, valorisation et sensibilités (First Finance) (Formation courte)</t>
  </si>
  <si>
    <t>Change 3 : produits structurés de change (First Finance) (Formation courte)</t>
  </si>
  <si>
    <t>Codes et pratiques de la finance à impact (Novethic) (Formation courte)</t>
  </si>
  <si>
    <t>Collatéralisation (First Finance) (Formation courte)</t>
  </si>
  <si>
    <t>Comment rédiger la clause bénéficiaire en assurance vie ? (Juriscampus) (Formation)</t>
  </si>
  <si>
    <t>Communiquer efficacement en toute situation (Bärchen Education) (Formation courte)</t>
  </si>
  <si>
    <t>Compliance dans la banque (Bärchen Education) (Formation courte)</t>
  </si>
  <si>
    <t>Comprendre les produits structurés et savoir construire une performance sous forme de formule (WeFigure) (Formation courte)</t>
  </si>
  <si>
    <t>Comprendre l'organisation et les métiers des banques de financement et d'investissement / CIB (WeFigure) (Formation courte)</t>
  </si>
  <si>
    <t>Comprendre, identifier, savoir mesurer et gérer un risque de change (WeFigure) (Formation courte)</t>
  </si>
  <si>
    <t>Comprendre, identifier, savoir mesurer et gérer un risque de taux (WeFigure) (Formation courte)</t>
  </si>
  <si>
    <t>Comptabilisation des opérations de crédit-bail et de location simple pour les loueurs, normes françaises et internationales (IFRS 16) (First Finance) (Formation courte)</t>
  </si>
  <si>
    <t>Comptabilité de la réassurance et coassurance (Solvency 2) (Bärchen Education) (Formation courte)</t>
  </si>
  <si>
    <t>Comptabilité des compagnies d'assurance (Bärchen Education) (Formation courte)</t>
  </si>
  <si>
    <t>Comptes consolidés et normes IFRS (First Finance) (Formation courte)</t>
  </si>
  <si>
    <t>Concepts juridiques et réglementaires clés en gestion d'actifs - Niveau I (WeFigure) (Formation courte)</t>
  </si>
  <si>
    <t>Conformité (Bärchen Education) (Formation courte)</t>
  </si>
  <si>
    <t>Conformité : pratique de RCSI / Compliance officer (First Finance) (Formation courte)</t>
  </si>
  <si>
    <t>Conformité et déontologie financière (First Finance) (Formation courte)</t>
  </si>
  <si>
    <t>Connaissance des activités de gestion d'actifs : produits, techniques et acteurs (WeFigure) (Formation courte)</t>
  </si>
  <si>
    <t>Connaissance et pratique des contrats cadre ISDA et FBF (First Finance) (Formation courte)</t>
  </si>
  <si>
    <t>Connaître et comprendre l’assurance de biens (IARD) (First Finance) (Formation courte)</t>
  </si>
  <si>
    <t>Connaître et comprendre l’assurance de personnes (First Finance) (Formation courte)</t>
  </si>
  <si>
    <t>Conseiller des placements durables (Novethic) (Formation courte)</t>
  </si>
  <si>
    <t>Conseiller et accompagner son client (Bärchen Education) (Formation courte)</t>
  </si>
  <si>
    <t>Construction de courbes Swaps, Pricing et Transition IBOR (Bärchen Education) (Formation courte)</t>
  </si>
  <si>
    <t>Construire une allocation d’actifs – Fondamentaux des marchés (First Finance) (Formation courte)</t>
  </si>
  <si>
    <t>Contrat d’assurance par voie électronique : conclusion, exécution, sécurisation (Bärchen Education) (Formation courte)</t>
  </si>
  <si>
    <t>Contrat d'assurance : les clauses sensibles (Bärchen Education) (Formation courte)</t>
  </si>
  <si>
    <t>Contrats collectifs de prévoyance et de santé au profit des salariés (Juriscampus) (Formation)</t>
  </si>
  <si>
    <t>Copropriété et Assurance Construction (Bärchen Education) (Formation courte)</t>
  </si>
  <si>
    <t>Corporate equity derivatives (utilisation des produits dérivés par les entreprises) (First Finance) (Formation courte)</t>
  </si>
  <si>
    <t>Covered bonds européens, obligations foncières, SFH françaises (First Finance) (Formation courte)</t>
  </si>
  <si>
    <t>Crédit à la consommation : aspects contractuels et information de l'emprunteur (Bärchen Education) (Formation courte)</t>
  </si>
  <si>
    <t>Crédit immobilier : aspects contractuels et information de l'emprunteur (Bärchen Education) (Formation courte)</t>
  </si>
  <si>
    <t>Crédit immobilier : Les documents standardisés et obligatoires (Juriscampus) (Formation)</t>
  </si>
  <si>
    <t>Credit Valuation Adjustment (CVA) (Bärchen Education) (Formation courte)</t>
  </si>
  <si>
    <t>Credit Value Adjustment (First Finance) (Formation courte)</t>
  </si>
  <si>
    <t>Crédits syndiqués et rôle de l’agent (First Finance) (Formation courte)</t>
  </si>
  <si>
    <t>Crypto-actifs &amp; blockchain (WeFigure) (Formation courte)</t>
  </si>
  <si>
    <t>Crypto-actifs : les fondamentaux par la pratique – niveau 1 (First Finance) (Formation courte)</t>
  </si>
  <si>
    <t>Crypto-actifs : les fondamentaux par la pratique – Niveau 2 (First Finance) (Formation courte)</t>
  </si>
  <si>
    <t>DDA - Mise en pratique de la Directive sur la Distribution d’Assurance (Bärchen Education) (Formation courte)</t>
  </si>
  <si>
    <t>Découverte de l’analyse financière (First Finance) (Formation courte)</t>
  </si>
  <si>
    <t>Démarchage bancaire et financier (Juriscampus) (Formation)</t>
  </si>
  <si>
    <t>Dérivés de crédit : les fondamentaux (Bärchen Education) (Formation courte)</t>
  </si>
  <si>
    <t>Dérivés et structurés de change (Bärchen Education) (Formation courte)</t>
  </si>
  <si>
    <t>Dérivés sur énergie (First Finance) (Formation courte)</t>
  </si>
  <si>
    <t>Détection avancée du risque entreprise (First Finance) (Formation courte)</t>
  </si>
  <si>
    <t>Dette privée, dette mezzanine et crédit (Bärchen Education) (Formation courte)</t>
  </si>
  <si>
    <t>Dette verte : produits, mécanismes et utilisation (First Finance) (Formation courte)</t>
  </si>
  <si>
    <t>Développement d’applications financières en VBA pour EXCEL™ – Niveau 2 (First Finance) (Formation courte)</t>
  </si>
  <si>
    <t>Disclosure, taxonomie, CSRD : nouveaux cadres pour les données ESG (Novethic) (Formation courte)</t>
  </si>
  <si>
    <t>Dispositif de contrôle interne et maîtrise des risques opérationnels (Bärchen Education) (Formation courte)</t>
  </si>
  <si>
    <t>Droit des assurances : les fondamentaux (Bärchen Education) (Formation courte)</t>
  </si>
  <si>
    <t>Droit des produits dérivés (Bärchen Education) (Formation courte)</t>
  </si>
  <si>
    <t>Droit du patrimoine (Bärchen Education) (Formation courte)</t>
  </si>
  <si>
    <t>Due diligence d'actifs immobiliers (Bärchen Education) (Formation courte)</t>
  </si>
  <si>
    <t>Économie et marchés de capitaux – Niveau 1 (First Finance) (Formation courte)</t>
  </si>
  <si>
    <t>Économie et marchés de capitaux – Niveau 2 (First Finance) (Formation courte)</t>
  </si>
  <si>
    <t>Efficacité et limites des principales sûretés (First Finance) (Formation courte)</t>
  </si>
  <si>
    <t>Entreprises non cotées : un enjeu pour la gestion d'actifs (Bärchen Education) (Formation courte)</t>
  </si>
  <si>
    <t>Epargne financière : les fondamentaux (Bärchen Education) (Formation courte)</t>
  </si>
  <si>
    <t>Equity Capital Markets (ECM) (First Finance) (Formation courte)</t>
  </si>
  <si>
    <t>ESG : la montée du facteur social (Novethic) (Formation courte)</t>
  </si>
  <si>
    <t>Évaluation annuelle des connaissances et des compétences MIF2 (First Finance) (Formation courte)</t>
  </si>
  <si>
    <t>Évaluation de sociétés (First Finance) (Formation courte)</t>
  </si>
  <si>
    <t>Evaluation d'entreprise (Bärchen Education) (Formation courte)</t>
  </si>
  <si>
    <t>Évaluation et réparation du préjudice corporel : méthodes de calcul et recours des tiers payeurs (Bärchen Education) (Formation courte)</t>
  </si>
  <si>
    <t>Evaluer la part verte d'un portefeuille avec la taxonomie (Novethic) (Formation courte)</t>
  </si>
  <si>
    <t>Exploiter l’actualité fiscale dans la construction des stratégies patrimoniales (First Finance) (Formation courte)</t>
  </si>
  <si>
    <t>Family Business : enjeux, pérennisation, transmission (First Finance) (Formation courte)</t>
  </si>
  <si>
    <t>Finance durable : enjeux, stratégies d’investissement et outils (First Finance) (Formation courte)</t>
  </si>
  <si>
    <t>Finance durable : labels, standards, benchmarks et réglementations, green claims (First Finance) (Formation courte)</t>
  </si>
  <si>
    <t>Finance durable : les nouvelles règles du jeu (Novethic) (Formation courte)</t>
  </si>
  <si>
    <t>Finance durable et commercialisation (Juriscampus) (Formation)</t>
  </si>
  <si>
    <t>Finance durable et entreprise : impacts, notations et scoring (First Finance) (Formation courte)</t>
  </si>
  <si>
    <t>Finance durable et gestion d’actifs : fondamentaux et marché (First Finance) (Formation courte)</t>
  </si>
  <si>
    <t>Finance durable et gestion d’actifs : stratégie d’investissements climatiques et décarbonisation des portefeuilles (First Finance) (Formation courte)</t>
  </si>
  <si>
    <t>Finance islamique (First Finance) (Formation courte)</t>
  </si>
  <si>
    <t>Finance pour Non Financiers (Niveau 1) - NExT Digital coaché (Demos) (Formation)</t>
  </si>
  <si>
    <t>Finance pour non-financiers (First Finance) (Formation courte)</t>
  </si>
  <si>
    <t>Finance verte et climat : enjeux, stratégies et outils (Novethic) (Formation courte)</t>
  </si>
  <si>
    <t>Financement bancaire : négociation, documentation pré-contractuelle et documents de sûretés (Bärchen Education) (Formation courte)</t>
  </si>
  <si>
    <t>Financement d’une start-up (Bärchen Education) (Formation courte)</t>
  </si>
  <si>
    <t>Financement d'acquisition &amp; LBO (WeFigure) (Formation courte)</t>
  </si>
  <si>
    <t>Financement de projet (First Finance) (Formation courte)</t>
  </si>
  <si>
    <t>Financement de projet (WeFigure) (Formation courte)</t>
  </si>
  <si>
    <t>Financement de projet : les fondamentaux (Bärchen Education) (Formation courte)</t>
  </si>
  <si>
    <t>Financement du commerce international (First Finance) (Formation courte)</t>
  </si>
  <si>
    <t>Financement mezzanine et dette privée (Bärchen Education) (Formation courte)</t>
  </si>
  <si>
    <t>Financements de matières premières (First Finance) (Formation courte)</t>
  </si>
  <si>
    <t>Financements immobiliers structurés : choix du montage et optimisation de la structure (First Finance) (Formation courte)</t>
  </si>
  <si>
    <t>Financements structurés d’actifs (First Finance) (Formation courte)</t>
  </si>
  <si>
    <t>Fiscalité des particuliers (Bärchen Education) (Formation courte)</t>
  </si>
  <si>
    <t>Fiscalité des successions (Bärchen Education) (Formation courte)</t>
  </si>
  <si>
    <t>Fiscalité des valeurs mobilières (Bärchen Education) (Formation courte)</t>
  </si>
  <si>
    <t>Fiscalité du divorce (Bärchen Education) (Formation courte)</t>
  </si>
  <si>
    <t>Fiscalité immobilière (Juriscampus) (Formation)</t>
  </si>
  <si>
    <t>Fonction risques en Asset Management (Bärchen Education) (Formation courte)</t>
  </si>
  <si>
    <t>Fondamentaux de l’asset management en immobilier (First Finance) (Formation courte)</t>
  </si>
  <si>
    <t>Fondamentaux de la gestion privée (First Finance) (Formation courte)</t>
  </si>
  <si>
    <t>Fondamentaux de l'analyse chartiste et technique (Bärchen Education) (Formation courte)</t>
  </si>
  <si>
    <t>Fondamentaux du cash management (First Finance) (Formation courte)</t>
  </si>
  <si>
    <t>Fondamentaux du financement immobilier (First Finance) (Formation courte)</t>
  </si>
  <si>
    <t>Fonds et sociétés de gestion : les fondamentaux (Bärchen Education) (Formation courte)</t>
  </si>
  <si>
    <t>Formation courte (WeFigure) (Formation courte)</t>
  </si>
  <si>
    <t>FRTB : Déploiement du nouveau modèle de risques de marché (First Finance) (Formation courte)</t>
  </si>
  <si>
    <t>Fundamental Review of the Trading Book (FRTB) (Bärchen Education) (Formation courte)</t>
  </si>
  <si>
    <t>Fusions &amp; acquisitions (WeFigure) (Formation courte)</t>
  </si>
  <si>
    <t>Fusions / acquisitions : mécanismes et mise en œuvre (First Finance) (Formation courte)</t>
  </si>
  <si>
    <t>Gestion ALM des compagnies d’assurance (First Finance) (Formation courte)</t>
  </si>
  <si>
    <t>Gestion alternative (Bärchen Education) (Formation courte)</t>
  </si>
  <si>
    <t>Gestion Back Office des OPC (Bärchen Education) (Formation courte)</t>
  </si>
  <si>
    <t>Gestion Back office des OST (First Finance) (Formation courte)</t>
  </si>
  <si>
    <t>Gestion Back Office des produits dérivés (Bärchen Education) (Formation courte)</t>
  </si>
  <si>
    <t>Gestion Back Office des Titres (Bärchen Education) (Formation courte)</t>
  </si>
  <si>
    <t>Gestion d'actifs : gestion alternative et hedge funds (SFAF) (Formation courte)</t>
  </si>
  <si>
    <t>Gestion d'actifs : gestion traditionnelle (SFAF) (Formation courte)</t>
  </si>
  <si>
    <t>Gestion d'actifs : les fondamentaux (Bärchen Education) (Formation courte)</t>
  </si>
  <si>
    <t>Gestion de patrimoine : comment alléger la pression fiscale (Bärchen Education) (Formation courte)</t>
  </si>
  <si>
    <t>Gestion de patrimoine : de la détention à la transmission de biens (First Finance) (Formation courte)</t>
  </si>
  <si>
    <t>Gestion de patrimoine : les fondamentaux (Bärchen Education) (Formation courte)</t>
  </si>
  <si>
    <t>Gestion de trésorerie : techniques et méthodes (Bärchen Education) (Formation courte)</t>
  </si>
  <si>
    <t>Gestion de trésorerie d'un groupe de sociétés (Bärchen Education) (Formation courte)</t>
  </si>
  <si>
    <t>Gestion des cessions temporaires, Prêt – Emprunt et Repo (Bärchen Education) (Formation courte)</t>
  </si>
  <si>
    <t>Gestion des risques de la banque (Bärchen Education) (Formation courte)</t>
  </si>
  <si>
    <t>Gestion des risques en Asset Management (First Finance) (Formation courte)</t>
  </si>
  <si>
    <t>Gestion des risques financiers et techniques de couverture (WeFigure) (Formation courte)</t>
  </si>
  <si>
    <t>Gestion des risques opérationnels (First Finance) (Formation courte)</t>
  </si>
  <si>
    <t>Gestion des sinistres et contrats d'assurance (Bärchen Education) (Formation courte)</t>
  </si>
  <si>
    <t>Gestion du collatéral (Bärchen Education) (Formation courte)</t>
  </si>
  <si>
    <t>Gestion du risque de liquidité 1 : principes et méthodes (First Finance) (Formation courte)</t>
  </si>
  <si>
    <t>Gestion du risque de liquidité 2 : impacts de Bâle III (First Finance) (Formation courte)</t>
  </si>
  <si>
    <t>Gestion et restructuration des prêts immobiliers commerciaux non-performants (First Finance) (Formation courte)</t>
  </si>
  <si>
    <t>Gestion middle et back office des dérivés OTC (Bärchen Education) (Formation courte)</t>
  </si>
  <si>
    <t>Gestion privée : les fondamentaux (Bärchen Education) (Formation courte)</t>
  </si>
  <si>
    <t>Gestion sous mandat (Bärchen Education) (Formation courte)</t>
  </si>
  <si>
    <t>High Yield (First Finance) (Formation courte)</t>
  </si>
  <si>
    <t>Holding patrimoniale (Bärchen Education) (Formation courte)</t>
  </si>
  <si>
    <t>IFI : comment le réduire ? Comment le déclarer ? (Bärchen Education) (Formation courte)</t>
  </si>
  <si>
    <t>IFRS 17 (First Finance) (Formation courte)</t>
  </si>
  <si>
    <t>Impacts réglementaires sur l’activité bancaire (First Finance) (Formation courte)</t>
  </si>
  <si>
    <t>Impôt sur la Fortune Immobilière (IFI) (Juriscampus) (Formation)</t>
  </si>
  <si>
    <t>Impôt sur le revenu (Bärchen Education) (Formation courte)</t>
  </si>
  <si>
    <t>Initiation à la banque de financement et d’investissement (First Finance) (Formation courte)</t>
  </si>
  <si>
    <t>Initiation à la data (WeFigure) (Formation courte)</t>
  </si>
  <si>
    <t>Introduction à l’Asset Management (First Finance) (Formation courte)</t>
  </si>
  <si>
    <t>Introduction à la finance durable : définitions, environnement et acteurs (First Finance) (Formation courte)</t>
  </si>
  <si>
    <t>Introduction à la Value at Risk (VaR) (First Finance) (Formation courte)</t>
  </si>
  <si>
    <t>Introduction au risk management (First Finance) (Formation courte)</t>
  </si>
  <si>
    <t>Introduction aux marchés de matières premières (First Finance) (Formation courte)</t>
  </si>
  <si>
    <t>Introduction aux techniques de financement d’entreprise (First Finance) (Formation courte)</t>
  </si>
  <si>
    <t>Investir en private equity (First Finance) (Formation courte)</t>
  </si>
  <si>
    <t>Investir et défiscaliser : l'immobilier locatif (Bärchen Education) (Formation courte)</t>
  </si>
  <si>
    <t>Investissement socialement responsable : les fondamentaux (Bärchen Education) (Formation courte)</t>
  </si>
  <si>
    <t>Investissement Socialement Responsable : origines, méthodes et enjeux pour la gestion de fonds (First Finance) (Formation courte)</t>
  </si>
  <si>
    <t>Investissements et financements immobiliers – aspects juridiques et fiscaux (First Finance) (Formation courte)</t>
  </si>
  <si>
    <t>Investissements immobiliers : montages et techniques de valorisation (First Finance) (Formation courte)</t>
  </si>
  <si>
    <t>Investisseurs et entreprises face à la double matérialité des risques ESG (Novethic) (Formation courte)</t>
  </si>
  <si>
    <t>L’agent immobilier : obligation d’information et devoir de conseil (Juriscampus) (Formation)</t>
  </si>
  <si>
    <t>L’analyse financière des comptes des professionnels (First Finance) (Formation courte)</t>
  </si>
  <si>
    <t>L’assurance contre les risques corporels (Juriscampus) (Formation)</t>
  </si>
  <si>
    <t>L’assurance-vie, une réponse aux problématiques patrimoniales (First Finance) (Formation courte)</t>
  </si>
  <si>
    <t>L’environnement juridique, fiscal et social du professionnel, un outil de conquête et de fidélisation (First Finance) (Formation courte)</t>
  </si>
  <si>
    <t>L’intelligence artificielle appliquée à la finance (First Finance) (Formation courte)</t>
  </si>
  <si>
    <t>L’intermédiation en assurance (Juriscampus) (Formation)</t>
  </si>
  <si>
    <t>La constitution du dossier de crédit immobilier (Juriscampus) (Formation)</t>
  </si>
  <si>
    <t>La déontologie des professionnels de l'immobilier - Pack Carte T - Les immanquables (Juriscampus) (Formation)</t>
  </si>
  <si>
    <t>La directive sur la distribution d'assurance (DDA) - Assurance emprunteur (Bärchen Education) (Formation courte)</t>
  </si>
  <si>
    <t>La directive sur la distribution d'assurance (DDA) - Comprendre l’environnement de l’assurance (Bärchen Education) (Formation courte)</t>
  </si>
  <si>
    <t>La finance durable et la gestion d'actifs (Juriscampus) (Formation)</t>
  </si>
  <si>
    <t>La Gestion active (Bärchen Education) (Formation courte)</t>
  </si>
  <si>
    <t>La gestion de patrimoine et les personnes vulnérables (Juriscampus) (Formation)</t>
  </si>
  <si>
    <t>La LCB-FT dans le secteur immobilier (Juriscampus) (Formation)</t>
  </si>
  <si>
    <t>La levée de fonds (First Finance) (Formation courte)</t>
  </si>
  <si>
    <t>La lutte anti-blanchiment (LCB-FT) dans le secteur bancaire (Juriscampus) (Formation)</t>
  </si>
  <si>
    <t>La lutte anti-blanchiment (LCB-FT) dans le secteur de l'assurance (Juriscampus) (Formation)</t>
  </si>
  <si>
    <t>La lutte contre le blanchiment et le financement du terrorisme (Juriscampus) (Formation)</t>
  </si>
  <si>
    <t>La notation de crédit (Bärchen Education) (Formation courte)</t>
  </si>
  <si>
    <t>La présentation des garanties et la tarification des assurances de biens (Juriscampus) (Formation)</t>
  </si>
  <si>
    <t>La protection sociale du chef d'entreprise (Juriscampus) (Formation)</t>
  </si>
  <si>
    <t>La réglementation pour l’asset management en pratique (First Finance) (Formation courte)</t>
  </si>
  <si>
    <t>La société comme outil de gestion et de transmission (Juriscampus) (Formation)</t>
  </si>
  <si>
    <t>La vie du contrat d'assurance de biens et de responsabilité (Juriscampus) (Formation)</t>
  </si>
  <si>
    <t>L'appréciation et la sélection du risque en assurance de biens et responsabilité (Juriscampus) (Formation)</t>
  </si>
  <si>
    <t>L'assurance complémentaire santé (Juriscampus) (Formation)</t>
  </si>
  <si>
    <t>L'assurance de groupe (Juriscampus) (Formation)</t>
  </si>
  <si>
    <t>L'assurance emprunteur (Juriscampus) (Formation)</t>
  </si>
  <si>
    <t>L'assurance homme clé (Juriscampus) (Formation)</t>
  </si>
  <si>
    <t>LBO : analyse des principaux risques pour la banque (First Finance) (Formation courte)</t>
  </si>
  <si>
    <t>Le cadre social de la finance durable (Novethic) (Formation courte)</t>
  </si>
  <si>
    <t>Le contexte réglementaire de la commercialisation des actifs financiers et la protection de l'épargnant (Juriscampus) (Formation)</t>
  </si>
  <si>
    <t>Le contrat de vente immobilière classique (Juriscampus) (Formation)</t>
  </si>
  <si>
    <t>Le crédit immobilier (Juriscampus) (Formation)</t>
  </si>
  <si>
    <t>Le démembrement de propriété (Juriscampus) (Formation)</t>
  </si>
  <si>
    <t>Le dispositif DUFLOT / PINEL (Juriscampus) (Formation)</t>
  </si>
  <si>
    <t>Le financement des opérations de promotion immobilière (Bärchen Education) (Formation courte)</t>
  </si>
  <si>
    <t>Le mandat en matière de vente immobilière (Juriscampus) (Formation)</t>
  </si>
  <si>
    <t>Le marché des actions (WeFigure) (Formation courte)</t>
  </si>
  <si>
    <t>Le marché obligataire (Bärchen Education) (Formation courte)</t>
  </si>
  <si>
    <t>Le Marketing des Organismes de Placement Collectif (OPC) (Bärchen Education) (Formation courte)</t>
  </si>
  <si>
    <t>Le pacte Dutreuil (Juriscampus) (Formation)</t>
  </si>
  <si>
    <t>Le régime fiscal des locations meublées professionnelles et non-professionnelles (Bärchen Education) (Formation courte)</t>
  </si>
  <si>
    <t>L'épargne à la lumière de la loi PACTE (Juriscampus) (Formation)</t>
  </si>
  <si>
    <t>L'épargne retraite et la loi PACTE : Le PER et les mesures associées (Juriscampus) (Formation)</t>
  </si>
  <si>
    <t>Les assurances des risques d'entreprise (Juriscampus) (Formation)</t>
  </si>
  <si>
    <t>Les avantages fiscaux de la location en meublée professionnelle (LMP) et non professionnelle (LMNP) (Juriscampus) (Formation)</t>
  </si>
  <si>
    <t>Les banques, rôle, environnement et enjeux (First Finance) (Formation courte)</t>
  </si>
  <si>
    <t>Les baux à usage d'habitation et à usage professionnel (Juriscampus) (Formation)</t>
  </si>
  <si>
    <t>Les clés de l’analyse technique (First Finance) (Formation courte)</t>
  </si>
  <si>
    <t>Les concepts clés de la taxonomie européenne (Novethic) (Formation courte)</t>
  </si>
  <si>
    <t>Les contrats de vente d'immeuble à construire (Juriscampus) (Formation)</t>
  </si>
  <si>
    <t>Les crédits professionnels : identifier le profil du client (Juriscampus) (Formation)</t>
  </si>
  <si>
    <t>Les dérivés action en gestion de portefeuille (Bärchen Education) (Formation courte)</t>
  </si>
  <si>
    <t>Les dérivés complexes (Bärchen Education) (Formation courte)</t>
  </si>
  <si>
    <t>Les différents crédits aux professionnels (Juriscampus) (Formation)</t>
  </si>
  <si>
    <t>Les différents types de contrats d'assurance de biens et de responsabilité (Juriscampus) (Formation)</t>
  </si>
  <si>
    <t>Les différents types de swaps (First Finance) (Formation courte)</t>
  </si>
  <si>
    <t>Les donations (Juriscampus) (Formation)</t>
  </si>
  <si>
    <t>Les entreprises en difficulté : faire face aux difficultés de son débiteur professionnel (Juriscampus) (Formation)</t>
  </si>
  <si>
    <t>Les évolutions réglementaires liées aux métiers de la gestion d’actifs (First Finance) (Formation courte)</t>
  </si>
  <si>
    <t>Les financements immobiliers structurés (Bärchen Education) (Formation courte)</t>
  </si>
  <si>
    <t>Les financements structurés (Bärchen Education) (Formation courte)</t>
  </si>
  <si>
    <t>Les fondamentaux des mécanismes retraites (First Finance) (Formation courte)</t>
  </si>
  <si>
    <t>Les garanties : étendues et effets juridiques (First Finance) (Formation courte)</t>
  </si>
  <si>
    <t>Les garanties et le droit des entreprises en difficulté (Juriscampus) (Formation)</t>
  </si>
  <si>
    <t>Les Green Bonds (Bärchen Education) (Formation courte)</t>
  </si>
  <si>
    <t>Les mécanismes du LBO et l'environnement du Private Equity (Bärchen Education) (Formation courte)</t>
  </si>
  <si>
    <t>Les niches fiscales (Juriscampus) (Formation)</t>
  </si>
  <si>
    <t>Les normes IFRS appliquées au secteur de l'assurance (Bärchen Education) (Formation courte)</t>
  </si>
  <si>
    <t>Les obligations déontologiques des professionnels de l'immobilier : l'interdiction des discriminations (Juriscampus) (Formation)</t>
  </si>
  <si>
    <t>Les obligations High Yield (Bärchen Education) (Formation courte)</t>
  </si>
  <si>
    <t>Les opérations de LBO (Bärchen Education) (Formation courte)</t>
  </si>
  <si>
    <t>Les Organismes de Placement Collectif en Valeurs Mobilières (OPCVM) (Bärchen Education) (Formation courte)</t>
  </si>
  <si>
    <t>Les produits dérivés complexes et les structurés ou comment s'exposer à une performance non directionnelle (WeFigure) (Formation courte)</t>
  </si>
  <si>
    <t>Les produits dérivés de taux (Bärchen Education) (Formation courte)</t>
  </si>
  <si>
    <t>Les produits dérivés sur actions et indices (Bärchen Education) (Formation courte)</t>
  </si>
  <si>
    <t>Les réglementations sur les dérivés OTC et les impacts Middle Office (Bärchen Education) (Formation courte)</t>
  </si>
  <si>
    <t>Les règles de place des principales bourses (Bärchen Education) (Formation courte)</t>
  </si>
  <si>
    <t>Les revenus fonciers et le traitement du déficit (Juriscampus) (Formation)</t>
  </si>
  <si>
    <t>Les risques biodiversité en finance (Novethic) (Formation courte)</t>
  </si>
  <si>
    <t>Les risques du crédit aux particuliers (Bärchen Education) (Formation courte)</t>
  </si>
  <si>
    <t>Les SCPI et OPCI (Juriscampus) (Formation)</t>
  </si>
  <si>
    <t>Les stratégies patrimoniales sociétaires (Juriscampus) (Formation)</t>
  </si>
  <si>
    <t>L'état des lieux d'entrée et de sortie (Juriscampus) (Formation)</t>
  </si>
  <si>
    <t>L'investissement socialement responsable (WeFigure) (Formation courte)</t>
  </si>
  <si>
    <t>Liquidation de la succession (Bärchen Education) (Formation courte)</t>
  </si>
  <si>
    <t>Lutte anti-blanchiment et financement du terrorisme (LCB-FT) (Bärchen Education) (Formation courte)</t>
  </si>
  <si>
    <t>Machine learning pour la finance (First Finance) (Formation courte)</t>
  </si>
  <si>
    <t>Marché de capitaux actions et dettes (ECM/DCM) (WeFigure) (Formation courte)</t>
  </si>
  <si>
    <t>Marché monétaire au quotidien (Bärchen Education) (Formation courte)</t>
  </si>
  <si>
    <t>Marchés financiers : les fondamentaux (Bärchen Education) (Formation courte)</t>
  </si>
  <si>
    <t>Marchés financiers des matières premières (Bärchen Education) (Formation courte)</t>
  </si>
  <si>
    <t>Mathématiques financières (WeFigure) (Formation courte)</t>
  </si>
  <si>
    <t>Mathématiques financières 2 : valorisation et sensibilités des options (First Finance) (Formation courte)</t>
  </si>
  <si>
    <t>Mathématiques financières pour les produits de taux : les fondamentaux (Bärchen Education) (Formation courte)</t>
  </si>
  <si>
    <t>Mécanismes et Gestion Middle office des dérivés OTC Complexes (Bärchen Education) (Formation courte)</t>
  </si>
  <si>
    <t>Mécanismes techniques, financiers et comptables des compagnies d’assurance-vie (First Finance) (Formation courte)</t>
  </si>
  <si>
    <t>Mesure de performance en gestion : perfectionnement (Bärchen Education) (Formation courte)</t>
  </si>
  <si>
    <t>Mesure de performance en gestion de portefeuille (First Finance) (Formation courte)</t>
  </si>
  <si>
    <t>Mesure et attribution de performance : les fondamentaux (Bärchen Education) (Formation courte)</t>
  </si>
  <si>
    <t>Mesure et gestion du risque de liquidité (Bärchen Education) (Formation courte)</t>
  </si>
  <si>
    <t>Mesure et gestion du risque de marché (Bärchen Education) (Formation courte)</t>
  </si>
  <si>
    <t>Mesure et gestion du risque opérationnel (Bärchen Education) (Formation courte)</t>
  </si>
  <si>
    <t>Métiers de la banque de financement et d’investissement (First Finance) (Formation courte)</t>
  </si>
  <si>
    <t>Mettre ses clients en confiance et créer un climat positif (Juriscampus) (Formation)</t>
  </si>
  <si>
    <t>Mise en place un programme de conformité anticorruption conforme à la loi sapin II et efficace (WeFigure) (Formation courte)</t>
  </si>
  <si>
    <t>Modélisation avancée en financement de projet (First Finance) (Formation courte)</t>
  </si>
  <si>
    <t>Modélisation financière – Dette et Capital (First Finance) (Formation courte)</t>
  </si>
  <si>
    <t>Modélisation financière – Valorisation (First Finance) (Formation courte)</t>
  </si>
  <si>
    <t>Modélisation financière des LBO (First Finance) (Formation courte)</t>
  </si>
  <si>
    <t>Modélisation financière des M&amp;A (First Finance) (Formation courte)</t>
  </si>
  <si>
    <t>Naviguer à travers les réglementations - Perspectives pratiques - Niveau III (WeFigure) (Formation courte)</t>
  </si>
  <si>
    <t>Neutralité carbone : de la fiction à la réalité (Novethic) (Formation courte)</t>
  </si>
  <si>
    <t>Obligations convertibles : les fondamentaux (Bärchen Education) (Formation courte)</t>
  </si>
  <si>
    <t>Obligations convertibles : pricing et gestion (First Finance) (Formation courte)</t>
  </si>
  <si>
    <t>OPCVM : mécanismes et utilisations (First Finance) (Formation courte)</t>
  </si>
  <si>
    <t>Optimiser le statut fiscal et social des dirigeants et mandataires sociaux (Bärchen Education) (Formation courte)</t>
  </si>
  <si>
    <t>Options de taux classiques et exotiques : techniques avancées de valorisation et de calcul de sensibilités (First Finance) (Formation courte)</t>
  </si>
  <si>
    <t>Organisation et animation d'un dispositif de conformité (Bärchen Education) (Formation courte)</t>
  </si>
  <si>
    <t>Organisation front to compta d’une banque de marché (First Finance) (Formation courte)</t>
  </si>
  <si>
    <t>Orienter l’épargne financière des clients dans le respect du devoir de conseil (First Finance) (Formation courte)</t>
  </si>
  <si>
    <t>Origination obligataire (First Finance) (Formation courte)</t>
  </si>
  <si>
    <t>P&amp;L : mesure et contrôle des résultats des activités de marché (First Finance) (Formation courte)</t>
  </si>
  <si>
    <t>Pacte Dutreil : optimiser la transmission de l'entreprise familiale (Bärchen Education) (Formation courte)</t>
  </si>
  <si>
    <t>Panorama de la réglementation bancaire (Bärchen Education) (Formation courte)</t>
  </si>
  <si>
    <t>Panorama des schémas patrimoniaux (Bärchen Education) (Formation courte)</t>
  </si>
  <si>
    <t>Patrimoine du chef d'entreprise : outils de gestion et leviers d'optimisation (Bärchen Education) (Formation courte)</t>
  </si>
  <si>
    <t>Paysage réglementaire de la gestion d'actifs - Niveau II (WeFigure) (Formation courte)</t>
  </si>
  <si>
    <t>Perfectionnement à l’approche financement et risques (First Finance) (Formation courte)</t>
  </si>
  <si>
    <t>Pratique du Risk management (First Finance) (Formation courte)</t>
  </si>
  <si>
    <t>Préparation à l'examen de certification AMF Finance durable (WeFigure) (Formation courte)</t>
  </si>
  <si>
    <t>Pricing et gestion des dérivés de crédit (Bärchen Education) (Formation courte)</t>
  </si>
  <si>
    <t>Pricing et modélisation des Constant Maturity Swaps - CMS (Bärchen Education) (Formation courte)</t>
  </si>
  <si>
    <t>Pricing et modélisation des obligations convertibles (Bärchen Education) (Formation courte)</t>
  </si>
  <si>
    <t>Pricing et modélisation des structurés de taux (Bärchen Education) (Formation courte)</t>
  </si>
  <si>
    <t>Pricing et modélisation des swaps et options de taux (Bärchen Education) (Formation courte)</t>
  </si>
  <si>
    <t>Pricing et risk management des options exotiques (Bärchen Education) (Formation courte)</t>
  </si>
  <si>
    <t>Pricing et risk management des options vanilles (Bärchen Education) (Formation courte)</t>
  </si>
  <si>
    <t>Private Equity : les fondamentaux (Bärchen Education) (Formation courte)</t>
  </si>
  <si>
    <t>Produits cash, dérivés et structurés de taux indexés sur inflation (First Finance) (Formation courte)</t>
  </si>
  <si>
    <t>Produits de volatilité et de corrélation : valorisation et sensibilités (First Finance) (Formation courte)</t>
  </si>
  <si>
    <t>Produits dérivés : les fondamentaux (Bärchen Education) (Formation courte)</t>
  </si>
  <si>
    <t>Produits dérivés et structurés de crédit : pricing et gestion (First Finance) (Formation courte)</t>
  </si>
  <si>
    <t>Produits indexés sur l'inflation (Bärchen Education) (Formation courte)</t>
  </si>
  <si>
    <t>Produits monétaires, obligations d’État et corporates : mécanismes et utilisations (First Finance) (Formation courte)</t>
  </si>
  <si>
    <t>Produits structurés de taux : montages et utilisations (First Finance) (Formation courte)</t>
  </si>
  <si>
    <t>Produits structurés hybrides : montages et utilisations (First Finance) (Formation courte)</t>
  </si>
  <si>
    <t>Produits structurés sur actions : les fondamentaux (Bärchen Education) (Formation courte)</t>
  </si>
  <si>
    <t>Project Bonds : financement de projet et marchés obligataires (First Finance) (Formation courte)</t>
  </si>
  <si>
    <t>Quel est le régime des plus-values immobilières (Juriscampus) (Formation)</t>
  </si>
  <si>
    <t>Quelles sont les obligations déontologiques des professionnels de l'immobilier ? (Juriscampus) (Formation)</t>
  </si>
  <si>
    <t>Quelles sont les opérations réalisables sur un contrat d'assurance vie ? (Juriscampus) (Formation)</t>
  </si>
  <si>
    <t>Quelles sont les règles applicables en matière de successions ? (Juriscampus) (Formation)</t>
  </si>
  <si>
    <t>Réaliser un bilan patrimonial : méthodologie et pratique pour l'analyse et la préconisation (Bärchen Education) (Formation courte)</t>
  </si>
  <si>
    <t>Régimes matrimoniaux, PACS, concubinage (Juriscampus) (Formation)</t>
  </si>
  <si>
    <t>Régimes matrimoniaux, PACS, union libre (Bärchen Education) (Formation courte)</t>
  </si>
  <si>
    <t>Règlement – livraison national et international (First Finance) (Formation courte)</t>
  </si>
  <si>
    <t>Règlement / Livraison des titres (Bärchen Education) (Formation courte)</t>
  </si>
  <si>
    <t>Réglementation Foreign Account Tax Compliance Act - FATCA (Bärchen Education) (Formation courte)</t>
  </si>
  <si>
    <t>Règles et développement des investissements socialement responsables (ISR) (Bärchen Education) (Formation courte)</t>
  </si>
  <si>
    <t>Relation Client (Bärchen Education) (Formation courte)</t>
  </si>
  <si>
    <t>Réparation du préjudice corporel : principes généraux et procédures (Bärchen Education) (Formation courte)</t>
  </si>
  <si>
    <t>Repo et Collateral Management (First Finance) (Formation courte)</t>
  </si>
  <si>
    <t>Reporting extra-financier, indicateurs climat et mesures d'impact (WeFigure) (Formation courte)</t>
  </si>
  <si>
    <t>Restructuration de la dette et gestion préventive et collective du risque débiteur (First Finance) (Formation courte)</t>
  </si>
  <si>
    <t>Risk management : les fondamentaux (Bärchen Education) (Formation courte)</t>
  </si>
  <si>
    <t>Risk management sur opérations de marché 2 : techniques avancées d’évaluation des risques (First Finance) (Formation courte)</t>
  </si>
  <si>
    <t>Risque de contrepartie sur opérations de marché (First Finance) (Formation courte)</t>
  </si>
  <si>
    <t>Risque de crédit : mesure et gestion (Bärchen Education) (Formation courte)</t>
  </si>
  <si>
    <t>Risques de change et de taux d'intérêt : analyse et gestion (Bärchen Education) (Formation courte)</t>
  </si>
  <si>
    <t>Risques de non-conformité, de cybercriminalité, climatiques (First Finance) (Formation courte)</t>
  </si>
  <si>
    <t>Satisfaction client et gestion des situations difficiles (Bärchen Education) (Formation courte)</t>
  </si>
  <si>
    <t>SCI : outil de gestion patrimoniale (Bärchen Education) (Formation courte)</t>
  </si>
  <si>
    <t>Se prémunir contre le risque de loyers impayés (Juriscampus) (Formation)</t>
  </si>
  <si>
    <t>SIIC, OPCI, SCPI : mécanismes et utilisations (First Finance) (Formation courte)</t>
  </si>
  <si>
    <t>Société civile immobilière (Juriscampus) (Formation)</t>
  </si>
  <si>
    <t>Solvabilité 2 - Solvency II (Bärchen Education) (Formation courte)</t>
  </si>
  <si>
    <t>Solvabilité 2 : gestion quantitative appliquée (Bärchen Education) (Formation courte)</t>
  </si>
  <si>
    <t>Solvabilité II : dernières évolutions et mise en œuvre pratique de la Directive (First Finance) (Formation courte)</t>
  </si>
  <si>
    <t>Structurés de crédit : montages et utilisations (Bärchen Education) (Formation courte)</t>
  </si>
  <si>
    <t>Structurés de taux : montages et utilisations (Bärchen Education) (Formation courte)</t>
  </si>
  <si>
    <t>Successions internationales : aspects fiscaux (Bärchen Education) (Formation courte)</t>
  </si>
  <si>
    <t>Swaps non génériques et swaps exotiques : valorisation et sensibilités (First Finance) (Formation courte)</t>
  </si>
  <si>
    <t>Systèmes et moyens de paiement (First Finance) (Formation courte)</t>
  </si>
  <si>
    <t>Techniques avancées de gestion de portefeuille (First Finance) (Formation courte)</t>
  </si>
  <si>
    <t>Techniques avancées de modélisation financière d’actifs ou de portefeuilles d’actifs immobiliers (First Finance) (Formation courte)</t>
  </si>
  <si>
    <t>Techniques avancées en financement de projet (First Finance) (Formation courte)</t>
  </si>
  <si>
    <t>Techniques comptables pour organisme de placement collectif (OPC) (Bärchen Education) (Formation courte)</t>
  </si>
  <si>
    <t>Techniques de gestion des risques en portefeuille (Bärchen Education) (Formation courte)</t>
  </si>
  <si>
    <t>Techniques de gestion en approche top-down (Bärchen Education) (Formation courte)</t>
  </si>
  <si>
    <t>Techniques de l'entretien de vente (Bärchen Education) (Formation courte)</t>
  </si>
  <si>
    <t>Techniques quantitatives du Risk Management (Bärchen Education) (Formation courte)</t>
  </si>
  <si>
    <t>Titrisation : les fondamentaux (Bärchen Education) (Formation courte)</t>
  </si>
  <si>
    <t>Tout savoir sur le private equity (First Finance) (Formation courte)</t>
  </si>
  <si>
    <t>Trade finance - initiation (WeFigure) (Formation courte)</t>
  </si>
  <si>
    <t>Trade finance - maîtrise (WeFigure) (Formation courte)</t>
  </si>
  <si>
    <t>Trade finance : moyens de paiement et garanties (First Finance) (Formation courte)</t>
  </si>
  <si>
    <t>Traitement fiscal et social de l’assurance-vie (Juriscampus) (Formation)</t>
  </si>
  <si>
    <t>Transition verte et finance durable (First Finance) (Formation courte)</t>
  </si>
  <si>
    <t>Transmettre l'entreprise familiale (Bärchen Education) (Formation courte)</t>
  </si>
  <si>
    <t>Transmettre l'entreprise sociétaire par le biais de la holding (Juriscampus) (Formation)</t>
  </si>
  <si>
    <t>Transmission d’entreprise et gestion de patrimoine (First Finance) (Formation courte)</t>
  </si>
  <si>
    <t>Valorisation d'entreprise : expertise (WeFigure) (Formation courte)</t>
  </si>
  <si>
    <t>Valorisation d'entreprise : maîtrise (WeFigure) (Formation courte)</t>
  </si>
  <si>
    <t>Vendre en viager (Juriscampus) (Formation)</t>
  </si>
  <si>
    <t>Quels enjeux</t>
  </si>
  <si>
    <t>Nombre d'heure / total2</t>
  </si>
  <si>
    <t>Nombre d'ECTS / total3</t>
  </si>
  <si>
    <t>Obligatoire / optionnel /elective4</t>
  </si>
  <si>
    <t xml:space="preserve">IEP </t>
  </si>
  <si>
    <t>SciencesPo (Paris)</t>
  </si>
  <si>
    <t>Master joint droit et finance (Master)</t>
  </si>
  <si>
    <t>https://www.sciencespo.fr/ecole-de-droit/fr/formations/droit-finance</t>
  </si>
  <si>
    <t>Grand challenges courses - Sustainable Finance</t>
  </si>
  <si>
    <t>How can the financial system support a just transition</t>
  </si>
  <si>
    <t>Following the 2008 financial crisis, finance has widely been seen as an obstacle to a better world. In this course, we will see why finance concerns us all and how the financial system can be mobilised towards achieving social and environmental goals, as well as a more inclusive economy. Finance is the control center of the economy, which is embedded in society, itself resting on the planet. The financial system has focused on maximizing its own returns, ignoring long-term externalities. This has been justified by economic flawed theories which have supported political decisions, as well as unsustainable business practices. As a result, the environment is being damaged at the fastest pace in history, and populism and inequality have risen jointly with economic growth. The Covid crisis has highlighted the dysfunctions of our current paradigm, making the need for rewiring finance, and redesigning capitalism, even clearer. Sustainable Finance has a key role in reshaping global markets, business and politics. And we all have a role to play.</t>
  </si>
  <si>
    <t>Grand challenges courses - the drivers for a Sustainable capitalism</t>
  </si>
  <si>
    <t>uncontrolled consequences of climate changes, increasing human pressure on basic resources</t>
  </si>
  <si>
    <t>Capitalism is confronted with big problems : rising inequalities, uncontrolled consequences of climate changes, increasing human pressure on basic resources, ermerging risks such as pandemics, rising populist movements. The yellow vests protests in France have revealed how deeply undermined the social contract is in our liberal democracies. Business as usual is therefore no longer an option if we seek to deliver sustainable, inclusive, and resilient prosperity. Still, capitalism is an extraordinary machinery to create value and allocate scarce resources efficiently. The objective then is to change the rules of the game to make the transition happen. The course aims at providing future generation of business leaders with the appropriate toolkit to find profitable solutions to fix the big problems of people and the planet.</t>
  </si>
  <si>
    <t>Droits des entreprises de l'énergie</t>
  </si>
  <si>
    <t>Droit de l'énergie applicable aux opérateurs économiques, actualités du secteur de l'énergie</t>
  </si>
  <si>
    <t>24 heures</t>
  </si>
  <si>
    <t>4/180</t>
  </si>
  <si>
    <t>Le séminaire a pour but d'aborder le secteur de l'énergie par le biais des droits applicables aux opérateurs économiques. Secteur fortement régulé et réglementé, le secteur de l'énergie présente en effet une palette diverse et riche qui va du droit des contrats civiliste aux traités internationaux d'investissement. Il a également connu, ces quinze dernières années, une évolution profonde avec les politiques de libéralisation des marchés impulsées par l'Union européenne. Il se caractérise enfin par une grande diversité des sources. La compréhension de cet ensemble complexe et mouvant constitue un enjeu stratégique pour les différents acteurs de ce marché et notamment les opérateurs économiques. L'objet de ce séminaire est de permettre aux étudiants d'en aborder les différentes facettes par le biais de travaux diversifiés. Le calendrier du séminaire sera divisé en deux parties : Un premier ensemble de trois séances qui a pour but de fournir aux étudiants les bases de compréhension du secteur. Puis un second ensemble de neuf séances qui abordera les grands thèmes qui font l'actualité du secteur. Les étudiants seront alors les acteurs de ces réflexions à travers différents travaux. Des personnalités qualifiées reconnues seront invitées pour faire partager leur expérience du secteur. Sous la thématique « rencontres », les étudiants en charge de la séance seront invités à les rencontrer préalablement. Outre ces travaux ponctuels, deux fils rouges seront proposés aux étudiants : Dans un trimestre qui sera dominé par les conséquences du débat sur la transition énergétique et la préparation du projet de loi qui sera débattu début 2014 devant le Parlement, chacun suivra un acteur (Etat, régulateur, entreprise, association de consommateurs) et devra en donner l'actualité saillante à chaque séance. De séance en séance, il sera également demandé à l'ensemble des étudiants de prendre connaissance d'une source particulière ce qui leur permettra à la fin des séances d'avoir abordé l'ensemble des éléments fondamentaux nécessaires à la compréhension de la matière. Il sera également proposé aux étudiants de nationalité étrangère de présenter le secteur de l' énergie dans leur pays.</t>
  </si>
  <si>
    <t>Droit de l'environnement, transition énergétique, esponsabilité environnementale, gestion des sites et sols pollués</t>
  </si>
  <si>
    <t>Exemple même d'une matière transverse, empruntant au droit public comme au droit privé, mêlant préoccupation sociétale, économie et régulation juridique, le droit de l'environnement, autrefois vécu par l'entreprise comme une contrainte, est devenu une composante essentielle du développement de ses projets. Articulé en deux parties, le cours abordera tout d'abord les principaux concepts et outils du droit de l'environnement (précaution, protection des milieux, information et participation du public, droits sectoriels) pour en examiner ensuite la mise en œuvre dans des problématiques actuelles (transition énergétique, responsabilité environnementale, gestion des sites et sols pollués).</t>
  </si>
  <si>
    <t>Droit des sociétés et transition vers une économie durable</t>
  </si>
  <si>
    <t>la planète terre, une planète habitable</t>
  </si>
  <si>
    <t>Histoire de la terre, flux d'énergie, anthropocène</t>
  </si>
  <si>
    <t>Ce cours dresse un panorama des connaissances actuelles en sciences de la Terre. Il alterne des exposés sur l'état de l'art scientifique avec des exposés plus méthodologiques sur les techniques et les outils et méthodes des sciences de la Terre modernes. Le cours est organisé selon trois grands cycles. Le premier cycle montre la dimension fondamentalement historique des sciences de la Terre en s'intéressant à l'histoire de la Terre (et de la vie) depuis ses origines. Le second vise à montrer que la Terre est une planète active, animée par des flux d'énergie d'origine solaire ou d'origine interne issus de son refroidissement. Cette activité conditionne son habitabilité et son maintien au cours de l'histoire géologique. Dans la dernière partie, nous abordons la question de la co-existence des activités humaines avec les phénomènes géologiques à une époque (l'Anthropocène) où nos activités sont devenues une force géologique et ou se pose la question de la durabilité de l'humanité.</t>
  </si>
  <si>
    <t>Histoire de la pensée écologique</t>
  </si>
  <si>
    <t>Histoire critique de la pensée écologique</t>
  </si>
  <si>
    <t>Née au XVIIIe siècle, l'écologie est l'ensemble des connaissances, tant pratiques que spéculatives, sur les relations que toutes les espèces vivantes entretiennent entre elles et avec la totalité des espaces habitables qui composent la planète. De ce point de vue, elle ne peut que revendiquer et habiter ce point de vue universaliste qui semble interdit à presque tous les autres savoirs : c'est aussi pour cette raison, et pas seulement à cause des urgences environnementales que nous traversons, qu'elle est devenue et sera de plus en plus la matrice de toute réflexion politique future. Le cours entend retracer une histoire critique de ces connaissances et des idées les plus importantes qui sous-tendent le débat public actuel et animent les mouvements politiques militants contemporains.</t>
  </si>
  <si>
    <t>Finance et stratégie (Master)</t>
  </si>
  <si>
    <t>https://www.sciencespo.fr/ecole-management-innovation/fr/formations/finance-strategie</t>
  </si>
  <si>
    <t>4/120</t>
  </si>
  <si>
    <t>Finance durable : politiques, stratégies et instruments</t>
  </si>
  <si>
    <t>Finitude des ressources, finance durable</t>
  </si>
  <si>
    <t>Le 20ème siècle a vu le triomphe du capitalisme financier, l'évidence d'une croissance économique exponentielle et l'institutionnalisation de la consommation de masse. Bons ou mauvais, ces paradigmes se sont confrontés à une réalité : la finitude du monde réel. Dans ce contexte, des voix scientifiques, politiques et économiques se sont élevées pour appeler à une réflexion sur les sources et les fins de nos organisations humaines. Depuis quelques années, ces contestations se font particulièrement entendre et proposent une révolution conceptuelle dans toutes les strates de la société. Le secteur financier, par ses caractéristiques propres, est un formidable levier d'action. Ce cours propose d'apporter aux étudiants les concepts clés qui régissent le monde de la finance durable et de leur fournir les méthodologies qui leurs seront demandées s'ils décident de s'engager dans ce secteur. Les enseignements commenceront par des bases macroéconomiques solides sur la finance durable. Ils aborderont ensuite les éléments de finance d'entreprise et de finance de marché associés à ce type de finance. Des spécialistes interviendront afin d'apporter un éclairage sur certaines classes d'actifs.</t>
  </si>
  <si>
    <t>Energy Challenges</t>
  </si>
  <si>
    <t>Energie, croissance, changement climatique &amp; géopolitique</t>
  </si>
  <si>
    <t>The intimate link between energy, growth and geopolitics is visible throughout history. The current balance between energy sources is being radically questioned by three colliding forces: the growing needs triggered by globalization, the access cost to fossil fuels and technological breakthroughs, in a context of global warming. This course aims at providing a solid general understanding of energy key issues and its industry. Major energy sources will be reviewed (oil, gas and coal to nuclear, bioenergy, wind, solar), each analyzed through its supply and demand fundamentals. The organization and strategy of key players will be analyzed, as well as post-Kyoto world regulation issues. The objective is to help students to develop their own view on energy, supported by guest speakers from the energy scene.</t>
  </si>
  <si>
    <t>The nature of disaster : a global environmental history</t>
  </si>
  <si>
    <t>Global history of disasters</t>
  </si>
  <si>
    <t>Disasters loom large in the news these days. The devastation and losses they cause certainly justify the attention devoted to them. Part of their haunting power, however, stems from the recognition that present-day disasters may announce an even more disastrous future on Earth in the wake of the climate and ecological breakdown. As much as they are central to contemporary cultural and political imagination, disasters are not new to our fraught present. On the contrary, they have accompanied the making of the modern world, and they have ceaselessly exposed the contradictions of modern ways of inhabiting the Earth. While we often think about them as discrete events, disasters are in fact always rooted in long-term processes: slow accumulations of causes that lead to a breaking point. This course aims to historicize disasters by showing, through case studies ranging from the 1755 Lisbon earthquake to Hurricane Katrina (2005), how they are always rooted in historically determined human interactions with nonhuman actors, processes and forces. Second, by unpacking the histories of these disasters, it aims to show the structural linkages between disasters and the historical currents of modernity: technoscientific advances, globalization of exchanges, urbanization and industrialization. Disasters offer a unique window into the environmental dimension of these processes and into the project of mastery of nature that we have called modernity and its fundamental impossibility. Ultimately, the global history of disasters we will investigate in this course may help us to navigate better our menacing planetary present and, perhaps, imagine other ways of inhabiting the Earth.</t>
  </si>
  <si>
    <t>Ocean and the Earth Climate - Understanding the Opportunities and Challenges of Scientific Knowledge</t>
  </si>
  <si>
    <t>Physical and chemical processes governing the climate system, the role of the ocean in such a system, and the scientific and societal challenges associated with it</t>
  </si>
  <si>
    <t>The Earth is the only known planet that hosts water in its three states (liquid, gas and solid) and in particular in liquid form in the ocean. Due to the high heat capacity of water, its radiative properties and phase changes, the ocean is largely responsible for the mildness of our planet's climate and for precipitation on lands, necessary for developing and sustaining life. The ocean contains more than 90% of the Earth's water, covers 71% of its surface, and acts as a thermostat, exchanging energy and gases with the atmosphere and driving weather as well as climate. The ocean is therefore the key element of the climate system since it mitigates the ongoing changes due to human activities by absorbing almost all the excess heat (90%) and a quarter of the CO2 emissions. In this course, students will gain an integrated view of the physical and chemical processes governing the climate system, the role of the ocean in such a system, and the scientific and societal challenges associated with it.</t>
  </si>
  <si>
    <t>Ecologie politique : concepts et controverses</t>
  </si>
  <si>
    <t>introduction aux enjeux de l'écologie politique</t>
  </si>
  <si>
    <t>Ce cours sera une introduction aux enjeux de l'écologie politique. Il adoptera une double perspective : on tentera d'entrer dans la réflexion et les savoirs à partir de cas empiriques de controverses, actuelles ou passées, au sujet de la définition de la nature et de ses transformations, pour ensuite identifier les instruments conceptuels et analytiques dont nous aurons besoin. Le cours s'articulera autour de quatre grands blocs thématiques. (1) L'invention de la nature : comment le monde est devenu naturel, et comment il a cessé de l'être ? ; (2) Sciences et société : peut-on aisément traduire les savoirs en politiques ? ; (3) Le progrès : aller de l'avant est-il encore possible ? ; (4) Protéger la terre, protéger la société : comment penser un welfare écologique ?</t>
  </si>
  <si>
    <t>Theory and Reality of Environmental Economics : Challenges and Perspectives</t>
  </si>
  <si>
    <t>Theoretical economic approach to environmental issues ; Anthropocene ; climate change and biodiversity,  drivers of pollution, links between inequalities and environment ; political economy of environmental issues</t>
  </si>
  <si>
    <t>From the greenhouse effect to the decline in biodiversity, including pollution in its multiple forms, the environmental issue has now fully entered the field of economics. The aim of this course is to provide a broad range of knowledge, to an audience of varied disciplinary origins, to assess what changes are needed to allow 10 billion humans to live as well as possible on a limited planet. The first part of the course will examine the theoretical economic approach to environmental issues, whether it is climate change or any other form of pollution, resource depletion or biodiversity. By adopting a historical perspective, it will revisit issues such as the limits to growth, the role of technical innovation, the polluter pays principle, the cost-benefits analysis…etc. The second part will deal with what is at stake when talking about the age of Anthropocene. After reviewing the state of scientific knowledge in terms of climate and biodiversity, we will analyze the drivers of pollution and investigate the links between inequalities and environment. The third part is related to the political economy of environmental issues, from science serving decision-making support, to real-world tools and the history of international negotiations. The last part will investigate the issue of sustainable socioeconomic pathways. Juggling theory and the real world, we will analyze the challenges of socio-economic transitions by questioning the standard macro-economic indicators, funding of the transition, inequalities, and acceptability.</t>
  </si>
  <si>
    <t>La transition énergétique en actes</t>
  </si>
  <si>
    <t>Transition énergétique, défi, contextes, impacts socio-environnementaux</t>
  </si>
  <si>
    <t>L'enseignement propose d'analyser la transition énergétique en marche à travers les projets concrets développés aux différentes échelles : de l'échelle locale à l'échelle planétaire, des start-ups aux grands groupes, quels sont les moyens mis en œuvre, les réalisations ? quels leviers restent à activer et quels blocages doivent encore être levés ? Nous examinerons les différentes technologies déployées, l'évolution des cadres légaux et des acteurs, les moyens de financement, les impacts environnementaux et sociaux, en faisant l'inventaire de ce qui est fait, de ce qui pourrait être fait… et de ce qui ne peut l'être… Tout au long des douze séances, un projet de groupe sera mené qui consistera en l'élaboration d'un « serious game » illustrant les problématiques de développement d'un projet énergétique sous tous ses aspects : technologie, business plan, impact environnemental…</t>
  </si>
  <si>
    <t>Infrastructure and project Finance</t>
  </si>
  <si>
    <t>Financial structuring</t>
  </si>
  <si>
    <t>The course covers the transactional and policy aspects of infrastructure projects in various sectors including energy, renewable energy, water and transport. The emphasis will be on financial structuring (including basic financial modeling), project finance, Public-Private Partnerships, infrastructure funds and utilities financing (e.g. through “green bonds”). Course alumni generally pursue careers in infrastructure funds, international development organizations, banks or consulting firms.</t>
  </si>
  <si>
    <t>Uncontrolled consequences of climate changes, increasing human pressure on basic resources</t>
  </si>
  <si>
    <t>Climate change and finance</t>
  </si>
  <si>
    <t>Infrastructure projects (energy, renewable energy, water and transport), green bonds</t>
  </si>
  <si>
    <t>The seminar looks at how financial markets are affected by and can address the challenges of climate change. We will review why climate changes poses a systemic risk to finance and look at the relationship between the energy sector and climate change, including the amount of capital required to achieve decarbonization and sustainability targets. We will analyse the characteristics of different sources of capital and the roles played by a variety of actors such as investment funds, corporations, public sector institutions and institutional investors. We will also consider current initiatives to mobilise finance to address climate change and analyse how climate risks are being integrated in investment decisions and reporting frameworks. A number of guest speakers will share their experience in the sector and present case studies. Valuation methodologies such as discounted cash flow and investment return analysis will form an integral part of the seminar. PLAN DES SEANCES 1. Setting the landscape The climate imperative Overview of the CoP 21 Paris Agreement Expectations for CoP 26 Energy and climate change 2 . A systemic risk to financial markets Climate risk exposure by asset classes Assessing and disclosing climate risks Policy and regulatory responses 3. Financing sustainability Climate change mitigation and adaptation investment needs Souces of capital Role of public sector institutions Taxonomy of financial instruments 4. Key financial concepts Corporate vs project financing Valuation methodologies and discounted cash flow analysis Investment return analysis Portfolio management 5. Investing in renewable energy Landscape of renewable energy investors How are investment decisions made ? What is involved in managing investments ? Case study &amp; guest speaker: Enbridge and offshore wind 6. How do oil &amp; gas companies adapt to climate change ? The path towards Net Zero Frameworks for monitoring oil &amp; gas companies' adaptation Case study &amp; guest speaker: Total 7. Investing in cleantech Main areas of cleantech investment Landscape of venture capital investors Key issues from a VC investor perspective Case study &amp; guest speaker: Emerald Technology Ventures 8. CoP 26 finance initiatves Mobilising capital for low carbon investments in developing countries Finance to Accelerate the Sustainable Transition Infrastructure initiative Case study &amp; guest speaker: Coalition for Climate Resilient Investment 9. The role of institutional investors in implementing the climate change agenda Nature of shareholder climate activism in the context of ESG investing Landscape of institutional investor climate and sustainability groups How effective have shareholders been in affecting corporate climate strategies ? 10. Towards climate resilient financial markets Climate and sustainability reporting frameworks Pricing and managing climate risks Role of insurance 11 &amp; 12. Key learnings and group presentations</t>
  </si>
  <si>
    <t>The revolution of long term investing</t>
  </si>
  <si>
    <t>Investment strategy of long-term investors ; changing corporate behavior in terms of governance, environmental and social policies</t>
  </si>
  <si>
    <t>The old model of allocating capital via the financial markets is under growing criticism. Its incentive structure for managers rewards the short term and it does not provide the long-term resources for the economy to grow and innovate. This view is shared by a new class of investors with long term horizons such as pension funds, endowments, high net worth individuals and sovereign wealth funds. They have promoted radical change in the financial industry with the development of “private investment” strategies such as private equity. They are also active in changing corporate behavior in terms of governance, environmental and social policies. After a survey of the various critiques levelled at the financial markets today we will turn to the investment strategy of these long-term investors, the changes they have sought to implement and the new challenges that arise for regulators and economic efficiency.</t>
  </si>
  <si>
    <t>Integrating sustainability into Financial investments to create Outperformance</t>
  </si>
  <si>
    <t>investing in a sustainable manner</t>
  </si>
  <si>
    <t>Sustainability in Finance is increasingly gaining momentum, with more than USD 3 trillion of assets managed under sustainability considerations, according to the US Sustainability Investment Forum. The course provides participants with knowledge, insights, and experience necessary to be at the cutting edge of investing in a sustainable manner, aiming at outperforming the market. It shares the state-of-art in integrating sustainability into finance and analyses sustainability as a tool for superior financial performance. The aim is to bring participants up to speed about current best practice in terms of sustainable finance and anticipate tomorrow's challenges.</t>
  </si>
  <si>
    <t>CFA Seminar</t>
  </si>
  <si>
    <t>48 heures</t>
  </si>
  <si>
    <t>8/180</t>
  </si>
  <si>
    <t>Centre pour l'entrepreunariat - environmental or social business : raising private funds</t>
  </si>
  <si>
    <t>Impact Investing, sustainable finance</t>
  </si>
  <si>
    <t>The course is designed to help students gain knowledge on key notions of Impact Investing as well as different asset classes in sustainable finance. This course offers foundations to understand : (1) Investment strategies for Responsible and Impact Investing deployed by asset managers; (2) Emerging business models used by impact entrepreneurs through various examples and review of case studies as well as preparation of a case study submitted by students and; (3) Notions of private equity and venture capital deal structuring so as to equip entrepreneurs with key notions and terms in dealing with impact investors.</t>
  </si>
  <si>
    <t>Sciences Po (Paris)</t>
  </si>
  <si>
    <t>Finance et stratégie - en apprentissage (M2)</t>
  </si>
  <si>
    <t>12 ou 24 heures</t>
  </si>
  <si>
    <t>2 ou 4/60</t>
  </si>
  <si>
    <t>Sustainable finance and future environmental markets</t>
  </si>
  <si>
    <t>Sustainable finance, context, mechanisms, instrument</t>
  </si>
  <si>
    <t>This course will provide an overview of sustainable finance: what it is, what categories it encompasses, and how it is about to shift from a niche market to mainstream finance via an ambitious EU legislative agenda. A distinction will be made between traditional sustainable finance and new market mechanisms and financial instruments, from carbon markets to off-set markets for ecosystem services and the growing role of private insurers in insuring climate catastrophe. Based on their design and legislative framework, we will analyse the assumptions, moral and societal questions underlying these new markets. Using lessons from commodity derivatives markets and existing environmental market schemes, we will then assess to what extent they will be able to meet their stated environmental, social and economic objectives. A few innovative green financial instruments will be dissected and examined for illustrative purposes.</t>
  </si>
  <si>
    <t>IEP Strasbourg</t>
  </si>
  <si>
    <t>Finance - corporate strategy and finance in Europe</t>
  </si>
  <si>
    <t>http://www.sciencespo-strasbourg.fr/integrer-sciences-po-strasbourg/offre-de-formation/formation/rof/ME65/#data-rof-tab-presentation</t>
  </si>
  <si>
    <t>Finance - Finance d'entreprise et pratique des marchés financiers</t>
  </si>
  <si>
    <t>Saint Germain en Laye</t>
  </si>
  <si>
    <t>M1 spécialisation métiers du management de l'économie et des finances</t>
  </si>
  <si>
    <t>https://www.sciencespo-saintgermainenlaye.fr/formation/cursus-en-5-ans/quatrieme-annee-la-specialisation-2/</t>
  </si>
  <si>
    <t>Croissance et développement</t>
  </si>
  <si>
    <t>5/60</t>
  </si>
  <si>
    <t>La question du développement économique demeure d’actualité. Malgré l’émergence de certaines économies, d’autres restent depuis les années 1970 à des niveaux de développement faibles. Ainsi un milliard de personnes sont aujourd’hui dans une situation de pauvreté. La pensée du développement, les référentiels de politique publique, les doctrines, les outils d’analyse et les pratiques ont suivi plusieurs évolutions importantes depuis les analyses fondatrices des années 1950. A la lumière de l’analyse de ces évolutions, l’objectif du séminaire est de donner aux étudiants les clés pour comprendre et analyser les enjeux de développement actuels, autour de 8 thématiques, une pour chaque séance.</t>
  </si>
  <si>
    <t xml:space="preserve">Mention Finance parcours Gestion des Instruments Financiers (GIF) - spécialisation marchés financiers, instruments et valorisation (alternance)
</t>
  </si>
  <si>
    <t>https://www.sciencespo-saintgermainenlaye.fr/wp-content/uploads/2018/12/Master-Gestion-des-Instruments-Financiers.pdf</t>
  </si>
  <si>
    <t>Examen certifié AMF</t>
  </si>
  <si>
    <t xml:space="preserve">Mention Finance parcours Gestion des Instruments Financiers (GIF) - spécialisation marchés financiers : contrôle, audit et conformité (alternance)
</t>
  </si>
  <si>
    <t>Droit pénal financier (alternance)</t>
  </si>
  <si>
    <t>https://www.sciencespo-saintgermainenlaye.fr/wp-content/uploads/2018/12/Droit-p%C3%A9nal-financier.pdf</t>
  </si>
  <si>
    <t>Université</t>
  </si>
  <si>
    <t>Paris-Panthéon-Assas Université</t>
  </si>
  <si>
    <t>Econométrie, statistique, parcours ingénierie statistique et financière (full apprentissage ou apprentissage en M2)</t>
  </si>
  <si>
    <t>https://www.u-paris2.fr/fr/formations/offre-de-formation/master-econometrie-statistique-parcours-ingenierie-statistique-et</t>
  </si>
  <si>
    <t xml:space="preserve"> Économie de l'entreprise et des marchés parcours Stratégies de l'entreprise et économie des organisations</t>
  </si>
  <si>
    <t>https://www.u-paris2.fr/fr/formations/offre-de-formation/master-economie-de-lentreprise-et-des-marches-parcours-strategies-de</t>
  </si>
  <si>
    <t xml:space="preserve"> Monnaie, Banque, Finance, Assurance parcours Finance</t>
  </si>
  <si>
    <t>https://www.u-paris2.fr/fr/formations/offre-de-formation/master-monnaie-banque-finance-assurance-parcours-finance</t>
  </si>
  <si>
    <t>Alternative Finance : The Sustainable Finance's Tolls</t>
  </si>
  <si>
    <t>Sustainability, CSR, commercial sustainability strategies</t>
  </si>
  <si>
    <t>In this course, we examine whether businesses can credibly contribute to the shift towards a more sustainable future. In particular, we analyze the economic and legal challenges that arise when firms invest more/only resources in sustainable and socially responsible endeavors.
Here is a sampling of the questions we will address:
What are the drivers and challenges of adopting sustainability strategies for the traditional/commercial enterprises?
Are social enterprises (enterprises with a social mission at their core) better at delivering inclusion and social innovation?
What are the existing toolkits to evaluate the social impact of the organization and to map out the diverse interests of stakeholders?
Outline
1. Introduction: the moral economy
2. Socially Responsible Behavior: definition and key drivers
3. Corporate Social Responsibility (CSR): foundation and taxonomy
4. Corporate Social Performance
5. Social entrepreneurship (SE): definition and key drivers
6. Social entrepreneurship: legal form
7. CSR vs. SE</t>
  </si>
  <si>
    <t xml:space="preserve"> Monnaie, Banque, Finance, Assurance parcours Monnaie banque assurance - parcours recherche et professionnel</t>
  </si>
  <si>
    <t xml:space="preserve"> https://www.u-paris2.fr/fr/formations/offre-de-formation/master-monnaie-banque-finance-assurance-parcours-monnaie-banque</t>
  </si>
  <si>
    <t>Préparation à la certification AMF</t>
  </si>
  <si>
    <t xml:space="preserve"> Monnaie, Banque, Finance, Assurance parcours Monnaie banque assurance - apprentissage (Master)</t>
  </si>
  <si>
    <t>Financement ESG</t>
  </si>
  <si>
    <t>Monnaie, Banque, Finance, Assurance parcours Techniques financières et bancaires - spécialité finance d'entreprise (Master)</t>
  </si>
  <si>
    <t>https://www.u-paris2.fr/fr/formations/offre-de-formation/master-monnaie-banque-finance-assurance-parcours-techniques</t>
  </si>
  <si>
    <t>Introduction to sustainable Finance</t>
  </si>
  <si>
    <t>Sustainability, Sustainable investing strategies</t>
  </si>
  <si>
    <r>
      <rPr>
        <b/>
        <sz val="11"/>
        <color rgb="FF000000"/>
        <rFont val="Calibri"/>
        <charset val="1"/>
      </rPr>
      <t xml:space="preserve">From social preferences to sustainable enterprise
</t>
    </r>
    <r>
      <rPr>
        <sz val="11"/>
        <color rgb="FF000000"/>
        <rFont val="Calibri"/>
        <charset val="1"/>
      </rPr>
      <t xml:space="preserve">Individual decisions in a social context
The responsibility of a business
</t>
    </r>
    <r>
      <rPr>
        <b/>
        <sz val="11"/>
        <color rgb="FF000000"/>
        <rFont val="Calibri"/>
        <charset val="1"/>
      </rPr>
      <t xml:space="preserve">The “social” investors
</t>
    </r>
    <r>
      <rPr>
        <sz val="11"/>
        <color rgb="FF000000"/>
        <rFont val="Calibri"/>
        <charset val="1"/>
      </rPr>
      <t xml:space="preserve">The social discounting rate
Modelling the social investor’s utility function
Sustainable investing strategies
</t>
    </r>
    <r>
      <rPr>
        <b/>
        <sz val="11"/>
        <color rgb="FF000000"/>
        <rFont val="Calibri"/>
        <charset val="1"/>
      </rPr>
      <t xml:space="preserve">Sustainable finance Instruments 
</t>
    </r>
    <r>
      <rPr>
        <sz val="11"/>
        <color rgb="FF000000"/>
        <rFont val="Calibri"/>
        <charset val="1"/>
      </rPr>
      <t>Traditional sustainable financial instruments
Financial innovations</t>
    </r>
  </si>
  <si>
    <t>Monnaie, Banque, Finance, Assurance parcours Techniques financières et bancaires - spécialité finance de marché (Master)</t>
  </si>
  <si>
    <t>Atelier de préparation à la certification CFA</t>
  </si>
  <si>
    <t>Ethics, sustainability</t>
  </si>
  <si>
    <t>28 heures</t>
  </si>
  <si>
    <t>Économétrie, statistique Parcours Ingénierie statistique et financière ( full apprentissage &amp;  apprentissage en M2)</t>
  </si>
  <si>
    <t xml:space="preserve">Licence professionnelle </t>
  </si>
  <si>
    <t>Assurance, banque, finance : chargé de clientèle parcours Gestion juridique des contrats d’assurance</t>
  </si>
  <si>
    <t>https://www.u-paris2.fr/fr/formations/offre-de-formation/licence-professionnelle-assurance-banque-finance-charge-de-clientele</t>
  </si>
  <si>
    <t xml:space="preserve">Master </t>
  </si>
  <si>
    <t>Droit des assurances Parcours Assurances (Master)</t>
  </si>
  <si>
    <t>https://www.u-paris2.fr/fr/formations/offre-de-formation/master-droit-des-assurances-parcours-assurances</t>
  </si>
  <si>
    <t>Droit des assurances Parcours Assurances (M2)</t>
  </si>
  <si>
    <t>Droit européen Parcours Droit européen du marché et de la régulation (Master)</t>
  </si>
  <si>
    <t>https://www.u-paris2.fr/fr/formations/offre-de-formation/master-droit-europeen-parcours-droit-europeen-du-marche-et-de-la</t>
  </si>
  <si>
    <t>Droit de l'environnement, concepts &amp; principes, climat, biodiversité, ICPE, sécurité environnementale</t>
  </si>
  <si>
    <t>36 heures</t>
  </si>
  <si>
    <t>La première est consacrée à l'étude des sources (internationales, européennes, françaises) du droit de l'environnement et à celle des concepts et principes (existe-t-il un droit à un environnement sain ? 
Le principe de précaution, le principe du pollueur-payeur, qu'est-ce que le principe de non-régression ? ...) La seconde partie du cours aborde des questions choisies, en raison de l'intérêt et de leur actualité : la question climatique, la préservation de la biodiversité, le droit des installations classées pour la protection de l'environnement (ICPE), la sécurité environnementale.</t>
  </si>
  <si>
    <t>Droit européen Parcours Droit européen du marché et de la régulation (M2)</t>
  </si>
  <si>
    <t>Licence, Master</t>
  </si>
  <si>
    <t xml:space="preserve"> Ingénierie économie, finance quantitative et statistique (CMI-EFIQuaS) </t>
  </si>
  <si>
    <t>https://www.u-paris2.fr/fr/formations/offre-de-formation/cursus-de-master-en-ingenierie-economie-finance-quantitative-et</t>
  </si>
  <si>
    <t xml:space="preserve">L3 </t>
  </si>
  <si>
    <t xml:space="preserve">économie-gestion parcours économie de l'entreprise et des marchés </t>
  </si>
  <si>
    <t>https://www.u-paris2.fr/fr/l3-economie-gestion-parcours-economie-de-lentreprise-et-des-marches</t>
  </si>
  <si>
    <t xml:space="preserve">Économie-gestion - parcours monnaie et finance (3272L) </t>
  </si>
  <si>
    <t>https://www.u-paris2.fr/fr/l3-economie-gestion-parcours-monnaie-et-finance-3272l</t>
  </si>
  <si>
    <t>Droit bancaire et financier (certificat)</t>
  </si>
  <si>
    <t>https://www.u-paris2.fr/fr/formations/offre-de-formation/certificat-de-droit-bancaire-et-financier</t>
  </si>
  <si>
    <t>Master of Law</t>
  </si>
  <si>
    <t>Droit Bancaire et Financier (Master of law)</t>
  </si>
  <si>
    <t>https://www.u-paris2.fr/fr/formations/offre-de-formation/llm-droit-bancaire-et-financier</t>
  </si>
  <si>
    <t>Produits dérivés et Structured finance</t>
  </si>
  <si>
    <t>40/445</t>
  </si>
  <si>
    <t>Présentation économique et fonctions des produits dérivés (taux, change, actions, crédit, "ESG"…) ;</t>
  </si>
  <si>
    <t>Magistère</t>
  </si>
  <si>
    <t xml:space="preserve"> Banque-Finance (Magistère)</t>
  </si>
  <si>
    <t>https://www.u-paris2.fr/fr/formations/offre-de-formation/magistere-banque-finance</t>
  </si>
  <si>
    <t xml:space="preserve"> Banque-Finance (Master)</t>
  </si>
  <si>
    <t>Droit bancaire et financier (M2)</t>
  </si>
  <si>
    <t xml:space="preserve"> https://www.u-paris2.fr/fr/formations/offre-de-formation/master-2-droit-bancaire-et-financier</t>
  </si>
  <si>
    <t>Université Paris Dauphine PSL</t>
  </si>
  <si>
    <t>Licence économie appliquée - Économie et ingénierie financière</t>
  </si>
  <si>
    <t>https://dauphine.psl.eu/formations/licences/economie-appliquee/l3-economie-et-ingenierie-financieres</t>
  </si>
  <si>
    <t>Licence Gestion - gestion de patrimoine</t>
  </si>
  <si>
    <t>https://dauphine.psl.eu/formations/licences/gestion/l3-gestion-de-patrimoine</t>
  </si>
  <si>
    <t>Licence Mathématiques appliquées - mathématiques économie finance actuariat</t>
  </si>
  <si>
    <t>https://dauphine.psl.eu/formations/licences/mathematiques/l3-mathematiques-economie-finance-actuariat</t>
  </si>
  <si>
    <t>Banque finance assurance (Magistère)</t>
  </si>
  <si>
    <t>https://dauphine.psl.eu/formations/magisteres/banque-finance-assurance</t>
  </si>
  <si>
    <t>Théorie de la croissance</t>
  </si>
  <si>
    <t>Croissance dans un monde fini</t>
  </si>
  <si>
    <t>Comprendre les moteurs de la croissance de long terme, Mettre en perspective la possibilité d'un développement sans limite dans un monde de ressources limitées, maîtriser l'analyse de systèmes dynamiques en temps continu (méthode graphique de diagramme des phases).</t>
  </si>
  <si>
    <t>SPOC ethique responsabilité sociale et DD</t>
  </si>
  <si>
    <t>3/180</t>
  </si>
  <si>
    <t>Compétences à acquérir :
-Comprendre les enjeux du développement durable (DD),
-Appréhender les impacts de l'activité des entreprises sur le capital naturel et humain,
-Appréhender les principes de l'éthique des affaires,
-Analyser de manière critique les réponses des organisations aux défis posés par le DD,
-Connaitre les dispositifs juridiques, normatifs et managériaux liés au DD et comprendre leur impact sur les activités des organisations.</t>
  </si>
  <si>
    <t>Master 1</t>
  </si>
  <si>
    <t>Finance (M1)</t>
  </si>
  <si>
    <t>https://dauphine.psl.eu/formations/masters/finance</t>
  </si>
  <si>
    <t>Politique économique contemporaine</t>
  </si>
  <si>
    <t>transition énergétique</t>
  </si>
  <si>
    <t>L’objet du cours est de fournir aux étudiants les raisonnements-clés de politique économique, fondés sur la meilleure littérature académique mais tenant compte aussi des contraintes du décideur public, pour une variété de thèmes d’actualité.
Ainsi peut se développer une vraie culture générale économique qui allie rigueur des concepts économiques employés et expérience de leur mise en œuvre concrète.
L’examen prendra la forme pour l’essentiel de questions de cours, et marginalement d’exercice(s) de réflexion. L’étudiant doit pouvoir reformuler ce qu’il a entendu en cours. L’expérience montre qu’on ne reformule bien que ce qu’on a compris à fond. Ce que vous devez absolument ne pas faire : proposer une décision de politique économique qui n’est pas rigoureusement fondée sur un grand principe d’analyse économique.</t>
  </si>
  <si>
    <t>Finance verte et responsable</t>
  </si>
  <si>
    <t xml:space="preserve">Investissement responsable, bas-carbone et résilient aux impacts du changement climatique, ESG, connaissances théoriques et pratiques des enjeux énergie/climat </t>
  </si>
  <si>
    <t>Le cours « vers une finance responsable et bas-carbone ? » a pour objectif de permettre aux étudiants d’appréhender les enjeux théoriques et pratiques de l’investissement responsable, bas-carbone et résilient aux impacts du changement climatique. Les thèmes spécifiques traités seront les enjeux ESG (environnement, social, gouvernance) avec un approfondissement sur les enjeux énergie/climat qui nécessitent de la part du monde de la finance d'acquérir de nouvelles connaissances à la fois scientifiques, techniques et pratiques. Ainsi, les étudiants seront préparés à appréhender et intégrer ces nouveaux critères fondamentaux de décision dans le cadre de leurs futurs métiers.</t>
  </si>
  <si>
    <t>Finance (alternance)</t>
  </si>
  <si>
    <t>https://dauphine.psl.eu/formations/masters/finance/m1-alternance</t>
  </si>
  <si>
    <t>Finance spécialisation assurance et gestion du risque</t>
  </si>
  <si>
    <t>https://dauphine.psl.eu/formations/masters/finance/m2-assurance-et-gestion-du-risque</t>
  </si>
  <si>
    <t>Risks in banking</t>
  </si>
  <si>
    <t>Sustainability, ESG, expand the scope of risk management to emerging issues such as climate change, biodiversity, inequality, human and natural capital</t>
  </si>
  <si>
    <t>The global financial system is shifting towards new sustainability goals, developing innovative social and environmental finance tools that cannot be ignored by market participants, whether they are industry, finance players including entrepreneurs. Understanding sustainable finance is key to meet the new expectations in accessing capital flows. It first requires assessing the global risk profile of assets for both equity and credit valuation as well as the evolving critical issues of financial stability, increasingly threatened by the effects of today’s unsustainable economy. It also requires the integration of so called non-financial indicators in order to expand the scope of risk management to emerging issues such as climate change, biodiversity, inequality, human and natural capital with new KPIs, known as ESG (Environment, Social and Governance). The objective is there twofold: to prevent new financial crisis and meet the global social and ecological challenges faced by the humanity. It also requires mobilizing most of the existing financial flows to support the needs of the low carbon economy as well as of the sustainable development goals and keep track with the new policy signal and regulatory incentives.</t>
  </si>
  <si>
    <t>Finance spécialisation banque et finance (M2)</t>
  </si>
  <si>
    <t>https://dauphine.psl.eu/formations/masters/finance/m2-banque-et-finance</t>
  </si>
  <si>
    <t>Finance verte et durable</t>
  </si>
  <si>
    <t>Aborder l’approche verte et durable de la finance</t>
  </si>
  <si>
    <t>Infrastructure &amp; transition énergétique</t>
  </si>
  <si>
    <t>Financement des infrastructures de transition</t>
  </si>
  <si>
    <t>L’objectif du cours est d’apporter une introduction détaillée et concrète sur :
Le processus d’investissement en infrastructure (« deal making »)
Le financement des énergies renouvelables (éolien, solaire, biomasse)
Le financement d’actifs (shipping, trains, avions)
Le financement de Partenariats Publics Privés (TGV, autoroutes, ponts, stades...)</t>
  </si>
  <si>
    <t>Fintech and sustainable finance</t>
  </si>
  <si>
    <t>Finance spécialisation audit &amp; financial advisory</t>
  </si>
  <si>
    <t>https://dauphine.psl.eu/formations/masters/finance/m2-audit-and-financial-advisory</t>
  </si>
  <si>
    <t>Finance spécialisation banque d'investissement et de marché (alternance)</t>
  </si>
  <si>
    <t>https://dauphine.psl.eu/formations/masters/finance/m2-banque-investissement-et-de-marches</t>
  </si>
  <si>
    <t>Finance spécialisation finance d'entreprise et ingénierie financière</t>
  </si>
  <si>
    <t>https://dauphine.psl.eu/formations/masters/finance/m2-finance-entreprise-et-ingenierie-financiere</t>
  </si>
  <si>
    <t>Finance spécialisation finance, entreprises et marchés</t>
  </si>
  <si>
    <t>https://dauphine.psl.eu/formations/masters/finance/m2-finance-entreprises-et-marches-tunis</t>
  </si>
  <si>
    <t>Finance spécialisation Financial Markets (M2)</t>
  </si>
  <si>
    <t>https://dauphine.psl.eu/formations/masters/finance/m2-financial-markets</t>
  </si>
  <si>
    <t>Alternative Finance</t>
  </si>
  <si>
    <t>ESG, climate risk</t>
  </si>
  <si>
    <t>The aim of this course is to propose an out-of the box perspective upon the financial markets and to explore the financial universe beyond the traditional investments like equity, bonds, currency… . We will focus the course on the products and technics used at the fringe of finance including crowfunding, peer-2-peer finance, shadow banking, Bitcoin, social and environmental impact products….
Throughout this course students will learn about alternative investment supports and alternative financing solutions. The objectives of this lecture are:
To understand the mechanism of alternative risks: global warming, catastrophic events including on the economy, …
To explore new area including Environmental, Social, and Governance (ESG) Investment, cryptocurrency etc..
To get familiar with modelling methods specific to alternative finance.
Course outline:
1. Alternative finance 101 Two faces of the same coin: as investors or as issuers. 2. Modelling methods for alternative finance Introduction to the non-Gaussian universe Real Option Theory Extreme value theory 3. Crypto-currencies: an alternative financial universe  4. Environmental, Social, and Governance (ESG) Investment 5. Crypto-currency : an alternative financial universe. 6. Alternative capital markets and Fintechs: Focus on Crowdfunding and P2P finance 7. Alternative Risk Transfer Climate risks Insurance and re-insurance. Focus on CAT Bonds 8. Fintech workshop (industry view)</t>
  </si>
  <si>
    <t>Sustainable finance</t>
  </si>
  <si>
    <t>Sustainability, ESG</t>
  </si>
  <si>
    <t>The past years have seen a marked shift in society’s attitudes toward sustainability. This shift is spurring political pressure, a regulatory push and technological advancements to create the foundations of a more sustainable world, leading to a change in investor behaviour and setting in motion a major yet gradual capital reallocation. Society’s long transition toward the practice of sustainable investing is likely to drive market adjustments for years and even decades.
In this course, we have a curated a series which will enable you to learn the basics and get started in the sustainable investing landscape, while providing you an opportunity to discover insights, data and tools across asset classes that are evolving the markets.
Course outline:
Part 1: What is Sustainable Investing and why does it matter? --- 3h 1.1. Big picture - why sustainable development matters? 1.2. Evolving regulatory landscape 1.3. Recent market trends and strategy 1.4. Measuring sustainability 1.5. Limitations and challenge
Part 2: Sustainability’s challenge to corporates --- 3h 2.1. Externalities 2.2. Governance and behaviour 2.3. Strategy and intangibles - changing business models 2.4. Integrated reporting - metrics and data
Part 3: Approaches of data analysis --- 6h 3.1. ESG metrics methodology 3.2. Data availability, data quality and usage 3.3. Identification of material information 3.4. New tools and technology 
Part 4: Financing Sustainability --- 6h 4.1. Investing for long-term value creation 4.2. Equity - Engagement and Stewardship, ESG integration in valuation 4.3. Bonds - investing without voting power 4.4. Alternatives - approach to sustainable investing in real assets 4.5. Banking - new forms of lending 4.6. Insurance - managing long-term risk 4.7. Market view - risk/return assessment
Part 5: How to get there? --- 3h 5.1. Current state of the market and financial institutions commitments 5.2. Next steps 5.3. Conclusion</t>
  </si>
  <si>
    <t>Finance spécialisation gestion d'actifs - asset management (alternance) (M2)</t>
  </si>
  <si>
    <t>https://dauphine.psl.eu/formations/masters/finance/m2-gestion-actifs-asset-management</t>
  </si>
  <si>
    <t>Risque crédit</t>
  </si>
  <si>
    <t>Finance verte, green bonds</t>
  </si>
  <si>
    <t>Gestion de portefeuille en risque de crédit
Introduction à la finance vert et au marché des Green &amp; sustainable bonds</t>
  </si>
  <si>
    <t>Finance spécialisation management financier de l'entreprise (M2)</t>
  </si>
  <si>
    <t>https://dauphine.psl.eu/formations/masters/finance/m2-management-financier-de-entreprise</t>
  </si>
  <si>
    <t>Atelier "Social and environmental impact investing"</t>
  </si>
  <si>
    <t>investissement à impact</t>
  </si>
  <si>
    <t>9 heures</t>
  </si>
  <si>
    <t>Introduction à l'Impact Investing et partage d'expériences avec des acteurs français de l'investissement à impact</t>
  </si>
  <si>
    <t>Gestion des risques extra-financiers</t>
  </si>
  <si>
    <t>ESG, climate risk, green bonds</t>
  </si>
  <si>
    <t>L’objectif du cours est d’étudier la prise en compte et la prévention par l’entreprise des risques extra-financiers. Après un tour d’horizon des risques extra-financiers, les politiques de responsabilité sociale des entreprises et leur prise en compte par les partenaires financiers sont passées en revue.
Introduction : les risques extra-financiers et les politiques ESG
1. La mobilisation des parties prenantes autour des risques EF
2. Focus sur deux risques extra-financiers
- Le risque climatique
- Le risque social
3. Les obligations de reporting
4. Les notations extra-financières
5. Les leviers pour augmenter la performance extra-financière
– Le rôle du conseil d’administration
– La rémunération des dirigeants
– L’engagement des investisseurs
6. Les emprunts à impact (green bonds, RCF à impact)</t>
  </si>
  <si>
    <t>Finance spécialisation management de l'immobilier (possible en alternance)</t>
  </si>
  <si>
    <t>https://dauphine.psl.eu/formations/masters/finance/m2-management-immobilier</t>
  </si>
  <si>
    <t>Finance spécialisation research in Finance (M2)</t>
  </si>
  <si>
    <t>https://dauphine.psl.eu/en/training/masters-degrees/finance/m2-research-in-finance</t>
  </si>
  <si>
    <t>ESG investment, social &amp; environmental impact products, climate risks</t>
  </si>
  <si>
    <t>The aim of this course is to propose an out-of the box perspective upon the financial markets and to explore the financial universe beyond the traditional investments like equity, bonds, currency… . We will focus the course on the products and technics used at the fringe of finance including crowfunding, peer-2-peer finance, shadow banking, Bitcoin, social and environmental impact products….
Throughout this course students will learn about alternative investment supports and alternative financing solutions. The objectives of this lecture are:
To understand the mechanism of alternative risks: global warming, catastrophic events including on the economy, …
To explore new area including Environmental, Social, and Governance (ESG) Investment, cryptocurrency etc..
To get familiar with modelling methods specific to alternative finance.
Course outline:
1. Alternative finance 101
Two faces of the same coin: as investors or as issuers.
2. Modelling methods for alternative finance
Introduction to the non-Gaussian universe
Real Option Theory
Extreme value theory
3. Crypto-currencies: an alternative financial universe
4. Environmental, Social, and Governance (ESG) Investment
5. Crypto-currency : an alternative financial universe.
6. Alternative capital markets and Fintechs: Focus on Crowdfunding and P2P finance
7. Alternative Risk Transfer
Climate risks
Insurance and re-insurance. Focus on CAT Bonds
8. Fintech workshop (industry view)</t>
  </si>
  <si>
    <t xml:space="preserve">AMF Certification </t>
  </si>
  <si>
    <t>6/60</t>
  </si>
  <si>
    <t>https://dauphine.psl.eu/formations/masters/finance/m1-financial-markets/admissions</t>
  </si>
  <si>
    <t xml:space="preserve">Master 1 </t>
  </si>
  <si>
    <t>Finance : entreprises et marchés</t>
  </si>
  <si>
    <t>https://dauphine.psl.eu/formations/masters/finance/m1-finance-entreprises-et-marches-tunis</t>
  </si>
  <si>
    <t>Management stratégique</t>
  </si>
  <si>
    <t>Critères sociaux et environnementaux</t>
  </si>
  <si>
    <t>Gestion de patrimoine (alternance) (M1)</t>
  </si>
  <si>
    <t>https://dauphine.psl.eu/formations/masters/gestion-de-patrimoine/m1/formation</t>
  </si>
  <si>
    <t>Grands enjeux économiques contemporains</t>
  </si>
  <si>
    <t>Transition énergétique</t>
  </si>
  <si>
    <t>Parmi les thématiques abordées (nous ne les aborderons pas toutes, vous pourrez choisir…) :
1. La productivité est-elle l’ennemie de l’emploi ?
2.Nouvelles technologies et marché du travail
3.L’innovation : une approche économique
4.Economie digitale et industrie
5.L’Asie du Sud-Est et la Chine au milieu des années 2010
6.La transition énergétique
7.Les implications d’un niveau élevé de protection de l’emploi
8.Pourquoi un gouvernement pragmatique peut-il mener des politiques qui ne maximisent pas la croissance ?
9.Commerce international, productivité et emploi
10.Faut-il taxer le capital ?
11.Economie des Gilets jaunes
12.Industrie et environnement
13. Aspects économiques de la mobilité sociale
14. Formalités administratives pesant sur les entreprises : une approche économique
15. Les cycles économiques aujourd’hui
16. Les spécificités de l’économie numérique
17. Aspects économiques du temps de travail
18. L’économie circulaire et ses modèles d’affaires
19. Les relocalisations industrielles
20. Pandémies et croissance</t>
  </si>
  <si>
    <t>Communication 2 et approche patrimoniale globale</t>
  </si>
  <si>
    <t>ISR, greenwashing</t>
  </si>
  <si>
    <t>1ère partie- 6 H- Les nouvelles pratiques commerciales
L'objectif de ce cours est d'apporter des notions de bases afin de pouvoir construire un argumentaire adapté à une relation clientèle.
1- Ethique et conformité : Comment intégrer ces nouvelles normes dans le quotidien commercial ? Comment argumenter auprès d'un client ?
2- La digitalisation de la relation client : Quelles sont les nouveaux produits et services existants ? Quelles sont les perspectives d'évolution ?
3- L'Investissement Responsable : Quelles sont les définitions et les normes ? Quelles sont les produits et services existants ? Qu'est ce que le Greenwashing ?
2ème partie - 12 H Communication et Technique de vente
L'objectif de ce cours est d'appréhender les bases commerciales afin de développer sa posture relationnelle adaptée à une clientèle haut de gamme.
1- Les bases de la communication : Définition, techniques, choix du mode de communication
2- Présentation de son entreprise et de soi-même
3- Entretien de découverte du prospect/Client
4- Réaliser une proposition commerciale adéquate
5- Négocier et tenir son prix
6- Gérer une insatisfaction ou un conflit</t>
  </si>
  <si>
    <t>Gestion de patrimoine (alternance) (M2)</t>
  </si>
  <si>
    <t>https://dauphine.psl.eu/formations/masters/gestion-de-patrimoine/m2</t>
  </si>
  <si>
    <t>Gestion de patrimoine (alternance) (Master)</t>
  </si>
  <si>
    <t>Economie &amp; Finance - majeure finance de marché (M1)</t>
  </si>
  <si>
    <t>https://dauphine.psl.eu/formations/masters/economie-finance/m1</t>
  </si>
  <si>
    <t>Economie de l’énergie et de l'environnement I</t>
  </si>
  <si>
    <t>Comprendre les caractéristiques des différentes sources d'énergie et de leurs marchés ; Différencier les différents types de problèmes environnementaux ;Connaître les différentes réponses politiques possibles selon leurs caractéristiques.</t>
  </si>
  <si>
    <t>Economie de l'energie et de l'environnement II</t>
  </si>
  <si>
    <t>Externalités environnementales</t>
  </si>
  <si>
    <t>Compréhension des marchés d'électricité et du gaz ;  Eléments d'analyse coût-bénéfices environnemental.
Connaissances : Externalités environnementales ; Concurrence imparfaite ; Concurrence sur les marchés du gaz et de l’électricité ;Liens entre énergie et environnement.</t>
  </si>
  <si>
    <t>Economie &amp; Finance - majeure finance d'entreprise (M1)</t>
  </si>
  <si>
    <t>enjeux énergétiques</t>
  </si>
  <si>
    <t>Economie &amp; Finance (alternance) - majeure finance d'entreprise</t>
  </si>
  <si>
    <t>Macroéconomie</t>
  </si>
  <si>
    <t>Environnement et croissance</t>
  </si>
  <si>
    <t>1 - Introduction : La croissance économique - Faits et théories
2 - Chapitre 1 : Le modèle néoclassique de croissance (modèle de Solow, modèle Ramsey-Cass-Koopmans)
3 - Chapitre 2 : Les modèles de croissance endogène (modèle "AK", modèles avec progrès technique endogène : Paul Romer, et Aghion-Howitt)
4 - Chapitre 3 : Finance et croissance
5 - Chapitre 4 : Environnement et croissance
6 - Chapitre 5 : Croissance dans les pays en développement et les pays émergents : trappe à pauvreté, trappe à revenu médian
7 - Chapitre 6 : Un modèle de décollage industriel</t>
  </si>
  <si>
    <t>Economie &amp; Finance (alternance) - majeure finance de marché</t>
  </si>
  <si>
    <t>Energie, Finance, Carbone - recherche (M2)</t>
  </si>
  <si>
    <t>https://dauphine.psl.eu/formations/masters/economie-finance/m2-energie-finance-carbone</t>
  </si>
  <si>
    <t>Economie de l'énergie et de l'environnement</t>
  </si>
  <si>
    <t>Externalités environnementales, Energy efficiency &amp; rebound effect</t>
  </si>
  <si>
    <t>Economie de l'énergie et de l'environnement ; Transmission de connaissances fondamentales en économie de l'énergie et de l'environnement :The class will provide students with an overview of key concepts in both environmental economics and energy economics. It should enable students to apply these concepts to basic policy analysis. ; 1. Externalities, Fixed Costs and Information (Private, public goods, club goods and externalities, informational complexity, transaction costs and the Coase theorem) ; 2. The Optimal Internalisation of Externalities (The Pigouvian approach, instruments for internalisation (taxes, standards, emission trading etc.), efficiency considerations of different internalisation measures, the distributional impacts of different measures) ; 3. Dimensions of Social Cost (Categories of social costs, risk, uncertainty and real option value) ; 4. The Measurement of Externalities (Measuring abatement cost, methods to measure social costs I + II) ; 5. Special Topics: Distribution and Energy Efficiency (Compensating vs. equivalent variation: the impact of distribution on social costs; Energy efficiency and the rebound effect) ; 6. Electricity Markets I + II (Sustainable development in the energy sector, the functioning of electricity markets and price formation, working with screening curves, the investment challenge according to Joskow, capacity remuneration mechanisms (CRMs), storage and demand response) ; 7. The Full Costs of Low Carbon Electricity Systems (Projected costs of generating low carbon electricity, full costs and system costs of different generation technologies ; 8. The Interaction of Carbon and Electricity Markets (Carbon prices and electricity prices: theories of price formation in the carbon market, causality between CO2 prices and different energy variables, rents of electricity producers due to carbon pricing: grandfathering vs. auctioning)
Compétencess en économie de l'énergie et de l'environnement ;
The class will provide students with an overview of key concepts in both environmental economics and energy economics with a special focus on the performance of European electricity markets. The class will develop those notions in a framework alternating between private and social utility maximisation.</t>
  </si>
  <si>
    <t>Economie du changement climatique</t>
  </si>
  <si>
    <t>Physique du changement climatique, taxe carbone</t>
  </si>
  <si>
    <t>Présentation générale : Le changement climatique est principalement lié à un modèle énergétique historiquement basé sur les énergies fossiles (charbon, pétrole et gaz naturel) depuis la première révolution industrielle. Limiter les principaux effets du changement climatique (événements climatiques extrêmes, pollution atmosphérique, élévation du niveau de la mer, ...) et leurs coûts économiques implique de déployer des moyens énergétiques bas carbone (éolien, solaire, ...), d'améliorer l'efficacité énergétique et, plus largement, de transformer l'organisation de nos sociétés.
Dans ce contexte, le cours examine :  La théorie économique, les perspectives empiriques et l'économie politique de l'offre et de la demande d'énergie, tant pour les combustibles fossiles que pour les sources d'énergie renouvelables. ; Les politiques publiques affectant les marchés de l'énergie, y compris la taxation, la régulation et la dérégulation des prix, l'efficacité énergétique et le contrôle des émissions. ; Une attention particulière sera accordée aux politiques économiques telles que les taxes sur le carbone et les permis d'émission négociables, ainsi qu'aux problèmes liés au remplacement des combustibles fossiles par de nouvelles technologies énergétiques.
Compétences à acquérir : Compétences en économie du changement climatique</t>
  </si>
  <si>
    <t>Evaluation des risques et analyse d'investissement dans les marchés de l'énergie</t>
  </si>
  <si>
    <t>Evaluation des risques et introduction au financement de projet dans les marchés énergétiques</t>
  </si>
  <si>
    <t>Evaluation des risques et introduction au financement de projet dans les marchés énergétiques
- Transmission de connaissances fondamentales en évaluation des risques et introduction au financement de projet dans les marchés énergétiques</t>
  </si>
  <si>
    <t>Finance verte : Finance de marché et financement de projet</t>
  </si>
  <si>
    <t>Finance verte, outils</t>
  </si>
  <si>
    <t>Project Finance
1. Introduction to Project Finance (1/2)
a. Comparison with corporate finance
b. Risks analysis
c. Impact on contractual framework
d. Overview of the various lenders
Debt raising process and syndication
2. Introduction to Project Finance (2/2)
a. Introduction to financing documentation
b. The investors’ perspective
c. Job industry
Case study: offshore wind financing &amp; refinancing
3. Cashflow modeling
a. Introduction to financial model
b. Key ratios
Modeling exercise on excel
4. Speakers from a developer/bank and/or advisors to present various points of view and perspectives on PF and Q&amp;A sessions
Market Finance
Chapter I. Introduction and Reminders ; The aim of this chapter is to (i) review the fundamentals as regards the functioning of financial markets and (ii) take stock of the impact of human activities on the environment, focusing in particular on climate change.
Chapter II. The material effect of environmental risks on financial market ; The chapter reviews recent studies on the physical and environmental transition risks, socially responsible investment and its motivations (Riedl and Smeets (2017)) and the major challenges of environmental finance, especially regarding regulatory projects and the design of guidelines to good practices (TCFD (2017), HLEG (2018)). The academic literature on companies' cost of capital in relation to their environmental impact is reviewed (Derwall et al. (2005), Renneboog et al. (2008), Sharfman and Fernando (2008), Capelle-Blancard and Laguna (2010), ElGhoul et al. (2011), Chava (2014), Kruger (2015), In et al. (2018), Capelle-Blancard et al. (2019), Zerbib (2020)).
Chapter III. Investors' environmental and sustainable practices ; This chapter deals with the practices of institutional investors of several kinds (Kruger et al. (2018)): insurance companies, pension funds, banks and asset managers (Andersson et al. (2016)). It focuses on various methods of sustainable investment, such as exclusion (Hong and Kacperczyk (2009)), ESG screening, corporate engagement (Dimson et al. (2015) and Hoepner et al. (2018)), and impact investing. It includes an analysis of telecoupling and investors' responsibility in activities with a high environmental impact (Scholtens (2017) and Galaz et al. (2018)) as well as investors' ability to make corporate practices greener (Heinkel et al. (2001)).
Chapter IV. Financing green assets ; Here the focus is on the various securities available for financing green projects: green bonds (Flammer (2018), Paranque and Revelli (2019), Zerbib (2019)), project bonds, sustainable infrastructure, real estate, green funds, and labels.
Chapter V. Measuring the environmental impact of investments ; Presentation of the metrics available, their strengths and limitations: the carbon footprint, carbon intensity, green share, brown share and stranded asset issues (Trinks et al. (2018)), avoided emissions, 2-degree alignment, and the Net Environmental Contribution (NEC).
Chapter VI. Central Banking and Green Finance ; This chapter deals with the reasons why central banks are concerned about the environmental impact of investments and financial markets, their ability to integrate the management of this additional systemic risk into their mandate (see Benoît Coeure's speech at the ECB in November 2018, Campiglio (2016)) and the limitations of this exercise.
This course is designed to provide students with the tools to understand and support the greening of the financial system by articulating concrete examples, academic papers, and latest regulations.
Skills acquired during the course: Understanding the mechanisms at play in project finance applied to green assets ; Understanding of main climate risks underlying financial assets ; Identification of the environmental impact of financial asset ; Knowledge of various methods and practices of environmental investing ; Knowledge of the latest environmental finance regulations</t>
  </si>
  <si>
    <t>Interaction entre marchés de l'énergie et du carbone</t>
  </si>
  <si>
    <t>Economie carbone et économie verte</t>
  </si>
  <si>
    <t>Économie carbone et économie verte
Transmission de connaissances spécifiques en économie carbone et économie verte</t>
  </si>
  <si>
    <t>Politiques de l'énergie</t>
  </si>
  <si>
    <t>Energy policies, sustainable energy transition…</t>
  </si>
  <si>
    <t>This course focuses on energy policies through a research paper in energy economics. It helps students develop a critical understanding of the role of policy for sustainable energy transitions in developed and developing countries. The focus of the research paper project format is an economic question or issue in energy policies in a specific country or geographic area.
Energy plays a key role in most of the world’s environmental problems, from the global issue of climate change, through regional damage caused by acid rain, to poor local air quality. Energy markets throughout the world are evolving rapidly, with privatization, competition, market structure and regulation all prominent worldwide. Resource depletion of fossil fuels, the role of renewable energy and social inequities such as fuel poverty are central issues for sustainable development. The influence of energy issues on international politics and security has come into sharp focus with conflicts. The range of challenges for energy policy is diverse and exciting.
The Energy Policy Course is designed to review the broad interconnection between global economic growth, energy resource supply, geopolitical energy security, climate change and the development of energy policy, and to review the technologies and economics of energy production, transmission, distribution and consumption/conservation.
No topic-driven content is covered during the course; rather, the students investigated an issue and the course focused on the development of analytical thinking and research skills.
The organization of the seminar is the following:
Presentation of the fundamentals of energy policies, followed by a discussion of supply and demand policies. Throughout the discussion special emphasis will be put on energy policies and their interface with other policies …,
Determining a research focus: The goal is to nurture students through the process of narrowing their topic, developing an effective economic research question and constructing a plan for their research.
Beginning analysis: At this stage students have narrowed their issue to a specific economic question and searched relevant literature for areas of potential contribution.
.5 Evaluating evidence: The final stage of the course is dominated by a one-to-one meeting with the instructor. The students are deep into the development of their evidence their questions become project specific. It is more advantageous for students to individually with the instructor as issues arise.
6. Bringing it all together: This final section of the course provides students with the opportunity to synthesize the components of their projects and receive a final set of reflective comments, from their peers.
Compétences à acquérir :
Through a research paper project, the course intends to provide students with the necessary skills to understand and analyze energy policies from different perspectives, ranging from users and energy firms to policymakers.
Upon successfully completing the course the student should be able to
- Realize how energy politics is designed and what it is supposed to achieve
- Define global and national energy policy factors which promote energy transition
These issues will be explored in weekly lectures and discussion sessions, several class discussions, and an individual research paper. Through active engagement and interaction in these pursuits by students from a variety of disciplines, a broad perspective on key energy policies issues will be acquired.</t>
  </si>
  <si>
    <t>Energies renouvelables</t>
  </si>
  <si>
    <t>Transmission de connaissances spécifiques en énergies renouvelables</t>
  </si>
  <si>
    <t>Energie, Finance, Carbone - professionnel (M2)</t>
  </si>
  <si>
    <t>Economie de l'énergie et de l'environnement
- Transmission de connaissances fondamentales en économie de l'énergie et de l'environnement
The class will provide students with an overview of key concepts in both environmental economics and energy economics. It should enable students to apply these concepts to basic policy analysis.
1. Externalities, Fixed Costs and Information (Private, public goods, club goods and externalities, informational complexity, transaction costs and the Coase theorem)
2. The Optimal Internalisation of Externalities (The Pigouvian approach, instruments for internalisation (taxes, standards, emission trading etc.), efficiency considerations of different internalisation measures, the distributional impacts of different measures)
3. Dimensions of Social Cost (Categories of social costs, risk, uncertainty and real option value)
4. The Measurement of Externalities (Measuring abatement cost, methods to measure social costs I + II)
5. Special Topics: Distribution and Energy Efficiency (Compensating vs. equivalent variation: the impact of distribution on social costs; Energy efficiency and the rebound effect)
6. Electricity Markets I + II (Sustainable development in the energy sector, the functioning of electricity markets and price formation, working with screening curves, the investment challenge according to Joskow, capacity remuneration mechanisms (CRMs), storage and demand response)
7. The Full Costs of Low Carbon Electricity Systems (Projected costs of generating low carbon electricity, full costs and system costs of different generation technologies
8. The Interaction of Carbon and Electricity Markets (Carbon prices and electricity prices: theories of price formation in the carbon market, causality between CO2 prices and different energy variables, rents of electricity producers due to carbon pricing: grandfathering vs. auctioning)</t>
  </si>
  <si>
    <t>Présentation générale
Le changement climatique est principalement lié à un modèle énergétique historiquement basé sur les énergies fossiles (charbon, pétrole et gaz naturel) depuis la première révolution industrielle. Limiter les principaux effets du changement climatique (événements climatiques extrêmes, pollution atmosphérique, élévation du niveau de la mer, ...) et leurs coûts économiques implique de déployer des moyens énergétiques bas carbone (éolien, solaire, ...), d'améliorer l'efficacité énergétique et, plus largement, de transformer l'organisation de nos sociétés.
Dans ce contexte, le cours examine :
- La théorie économique, les perspectives empiriques et l'économie politique de l'offre et de la demande d'énergie, tant pour les combustibles fossiles que pour les sources d'énergie renouvelables.
- Les politiques publiques affectant les marchés de l'énergie, y compris la taxation, la régulation et la dérégulation des prix, l'efficacité énergétique et le contrôle des émissions.
- Une attention particulière sera accordée aux politiques économiques telles que les taxes sur le carbone et les permis d'émission négociables, ainsi qu'aux problèmes liés au remplacement des combustibles fossiles par de nouvelles technologies énergétiques.</t>
  </si>
  <si>
    <t>Physical and environmental transition risks, socially responsible investment, major challenges of environmental finance, companies' cost of capital in relation to their environmental impact</t>
  </si>
  <si>
    <t>1. Introduction to Project Finance (1/2)
a. Comparison with corporate finance
b. Risks analysis
c. Impact on contractual framework
d. Overview of the various lenders
Debt raising process and syndication
2. Introduction to Project Finance (2/2)
a. Introduction to financing documentation
b. The investors’ perspective
c. Job industry
Case study: offshore wind financing &amp; refinancing
3. Cashflow modeling
a. Introduction to financial model
b. Key ratios
Modeling exercise on excel
4. Speakers from a developer/bank and/or advisors to present various points of view and perspectives on PF and Q&amp;A sessions
Market Finance
Chapter I. Introduction and Reminders
The aim of this chapter is to (i) review the fundamentals as regards the functioning of financial markets and (ii) take stock of the impact of human activities on the environment, focusing in particular on climate change.
Chapter II. The material effect of environmental risks on financial markets
The chapter reviews recent studies on the physical and environmental transition risks, socially responsible investment and its motivations (Riedl and Smeets (2017)) and the major challenges of environmental finance, especially regarding regulatory projects and the design of guidelines to good practices (TCFD (2017), HLEG (2018)). The academic literature on companies' cost of capital in relation to their environmental impact is reviewed (Derwall et al. (2005), Renneboog et al. (2008), Sharfman and Fernando (2008), Capelle-Blancard and Laguna (2010), ElGhoul et al. (2011), Chava (2014), Kruger (2015), In et al. (2018), Capelle-Blancard et al. (2019), Zerbib (2020)).
Chapter III. Investors' environmental and sustainable practices
This chapter deals with the practices of institutional investors of several kinds (Kruger et al. (2018)): insurance companies, pension funds, banks and asset managers (Andersson et al. (2016)). It focuses on various methods of sustainable investment, such as exclusion (Hong and Kacperczyk (2009)), ESG screening, corporate engagement (Dimson et al. (2015) and Hoepner et al. (2018)), and impact investing. It includes an analysis of telecoupling and investors' responsibility in activities with a high environmental impact (Scholtens (2017) and Galaz et al. (2018)) as well as investors' ability to make corporate practices greener (Heinkel et al. (2001)).
Chapter IV. Financing green assets
Here the focus is on the various securities available for financing green projects: green bonds (Flammer (2018), Paranque and Revelli (2019), Zerbib (2019)), project bonds, sustainable infrastructure, real estate, green funds, and labels.
Chapter V. Measuring the environmental impact of investments
Presentation of the metrics available, their strengths and limitations: the carbon footprint, carbon intensity, green share, brown share and stranded asset issues (Trinks et al. (2018)), avoided emissions, 2-degree alignment, and the Net Environmental Contribution (NEC).
Chapter VI. Central Banking and Green Finance
This chapter deals with the reasons why central banks are concerned about the environmental impact of investments and financial markets, their ability to integrate the management of this additional systemic risk into their mandate (see Benoît Coeure's speech at the ECB in November 2018, Campiglio (2016)) and the limitations of this exercise.</t>
  </si>
  <si>
    <t>This course focuses on energy policies through a research paper in energy economics. It helps students develop a critical understanding of the role of policy for sustainable energy transitions in developed and developing countries. The focus of the research paper project format is an economic question or issue in energy policies in a specific country or geographic area.
Energy plays a key role in most of the world’s environmental problems, from the global issue of climate change, through regional damage caused by acid rain, to poor local air quality. Energy markets throughout the world are evolving rapidly, with privatization, competition, market structure and regulation all prominent worldwide. Resource depletion of fossil fuels, the role of renewable energy and social inequities such as fuel poverty are central issues for sustainable development. The influence of energy issues on international politics and security has come into sharp focus with conflicts. The range of challenges for energy policy is diverse and exciting.
The Energy Policy Course is designed to review the broad interconnection between global economic growth, energy resource supply, geopolitical energy security, climate change and the development of energy policy, and to review the technologies and economics of energy production, transmission, distribution and consumption/conservation.
No topic-driven content is covered during the course; rather, the students investigated an issue and the course focused on the development of analytical thinking and research skills.
The organization of the seminar is the following:
Presentation of the fundamentals of energy policies, followed by a discussion of supply and demand policies. Throughout the discussion special emphasis will be put on energy policies and their interface with other policies …,
Determining a research focus: The goal is to nurture students through the process of narrowing their topic, developing an effective economic research question and constructing a plan for their research.
Beginning analysis: At this stage students have narrowed their issue to a specific economic question and searched relevant literature for areas of potential contribution.
&amp; .5 Evaluating evidence: The final stage of the course is dominated by a one-to-one meeting with the instructor. The students are deep into the development of their evidence their questions become project specific. It is more advantageous for students to individually with the instructor as issues arise.
6. Bringing it all together: This final section of the course provides students with the opportunity to synthesize the components of their projects and receive a final set of reflective comments, from their peers.</t>
  </si>
  <si>
    <t>Ingénierie économique et financière (possible en alternance)</t>
  </si>
  <si>
    <t>https://dauphine.psl.eu/formations/masters/economie-finance/m2-ingenierie-economique-et-financiere</t>
  </si>
  <si>
    <t>Economie et Finance - Parcours international (M2)</t>
  </si>
  <si>
    <t>https://dauphine.psl.eu/formations/masters/economie-finance/2e-annee-de-master-parcours-international</t>
  </si>
  <si>
    <t>Économie de l'énergie et de l'environnement</t>
  </si>
  <si>
    <t>Environmental economics, energy economics</t>
  </si>
  <si>
    <t>Économie du changement climatique</t>
  </si>
  <si>
    <t>Energies fossiles et changement climatique, adaptation, atténuation, politiques climat et politiques économique carbone</t>
  </si>
  <si>
    <t>Politique de l'énergie</t>
  </si>
  <si>
    <t>Finance verte : finance de marchés et financement de projet</t>
  </si>
  <si>
    <t>Investing on financial markets</t>
  </si>
  <si>
    <t>Description du contenu de l'enseignement :
The course aims at grasping key financial asset management principles and concepts, their goals, major means, common tools &amp; constraints, in a search of a "reasonably optimal" portfolio.
I-A review of investment processes, techniques and models over time
II-Investment Process: investment philosophy, investment universe, asset selection, portfolio construction, risk monitoring, reporting
III-Diversification, factors &amp; risk premia
IV-Risks &amp; return assessment (VaR, CVaR, EVT, major ratios)
V-Directional &amp; non-directional strategies for relative or absolute expected returns
VI-SRI, ESG and other non-financial inputs
VII- Case studies (investment themes &amp; asset managers)</t>
  </si>
  <si>
    <t>APT model and methodology</t>
  </si>
  <si>
    <t>Rétrospective historique des Modèles de Risque et Théories sous-jacentes
Concepts et Mathématiques des indicateurs de risque généraux avec APT (Volatilité - Tracking Error - Beta - Corrélation...)
Concepts et Mathématiques des indicateurs de risque avancés avec APT (VaR Monte Carlo - Attribution de risque - Stress Testing...)
Cas pratiques d'utilisation des indicateurs de risque pour analyser et gérer les risques de portefeuilles en société de gestion
Evaluation des risques et des performances des fonds
Cas pratiques d'utilisation du risque pour gérer, optimiser et construire des portefeuilles : gestion quantitative avec des préférences explicites, intégration de critères ESG...</t>
  </si>
  <si>
    <t>Mathématiques &amp; Applications - Actuariat</t>
  </si>
  <si>
    <t>https://dauphine.psl.eu/formations/masters/mathematiques-et-applications/m2-actuariat</t>
  </si>
  <si>
    <t>Mathématiques &amp; Applications - Ingénierie statistique et financière (alternance possible)</t>
  </si>
  <si>
    <t>https://dauphine.psl.eu/formations/masters/mathematiques-et-applications/m2-ingenierie-statistique-et-financiere</t>
  </si>
  <si>
    <t>Certification CFA</t>
  </si>
  <si>
    <t>Mathématiques &amp; Applications - mathématiques de l'assurance de l'économie et de la finance</t>
  </si>
  <si>
    <t>https://dauphine.psl.eu/formations/masters/mathematiques-et-applications/m2-mathematiques-assurance-economie-et-finance</t>
  </si>
  <si>
    <t>Contrôle stochastique et marchés de l'énergie</t>
  </si>
  <si>
    <t>Optimal investment in generation assets in the context of climate change</t>
  </si>
  <si>
    <t>Energy markets are a natural field of applications for stochastic control modelling framework. Historical applications go from water management to the pricing of swing and demand-side contracts. With the deregulation of electricity and gas markets, new applications have raised the attention of financial economists. In particular, the question of the optimal investment in generation assets in the context of climate change and the questions linked to retail competition. These domains are conducive to the utilization of stochastic differential games. This course is intended to provide a short introduction to the physics of energy market and extensive applications taken for financial and economical research papers. For their evaluation, students are expected to realize a study of a research paper for which they will provide a critical analysis of their understanding of the model, together with the reproduction of the results of the paper.</t>
  </si>
  <si>
    <t>Droit - Juriste financier (alternance possible)</t>
  </si>
  <si>
    <t>https://dauphine.psl.eu/formations/masters/droit/m2-juriste-financier</t>
  </si>
  <si>
    <t>Droit - droit &amp; régulation des marchés (alternance possible)</t>
  </si>
  <si>
    <t>https://dauphine.psl.eu/formations/masters/droit/m2-droit-et-regulation-des-marches</t>
  </si>
  <si>
    <t>Droit - droit du patrimoine professionnel (alternance possible)</t>
  </si>
  <si>
    <t>https://dauphine.psl.eu/formations/masters/droit/m2-droit-du-patrimoine-professionnel</t>
  </si>
  <si>
    <t>Informatique pour la finance (MIAGE) (alternance possible)</t>
  </si>
  <si>
    <t>https://dauphine.psl.eu/formations/masters/informatique/m2-informatique-pour-la-finance</t>
  </si>
  <si>
    <t>Cergy Paris Université</t>
  </si>
  <si>
    <t>Licence</t>
  </si>
  <si>
    <t>Assurance, banque, finance : chargé de clientèle : Conseiller de clientèle de particuliers multicanal (alternance)</t>
  </si>
  <si>
    <t>https://www.cyu.fr/licence-assurance-banque-finance-charge-de-clientele-conseiller-de-clientele-de-particuliers-multicanal</t>
  </si>
  <si>
    <t>Finance parcours Evaluation et gestion des risques option Finance mathématique et marchés</t>
  </si>
  <si>
    <t>https://www.cyu.fr/master-1-finance</t>
  </si>
  <si>
    <t>Finance parcours Evaluation et gestion des risques option banque, assurance et marchés</t>
  </si>
  <si>
    <t>Finance parcours Gestion des instruments financiers (alternance)</t>
  </si>
  <si>
    <t>Finance parcours entreprise et patrimoine (alternance)</t>
  </si>
  <si>
    <t>Impact Investing</t>
  </si>
  <si>
    <t>Finance parcours Gestion des risques financiers (Master)</t>
  </si>
  <si>
    <t>https://www.cyu.fr/master-finance-gestion-des-risques-financiers</t>
  </si>
  <si>
    <t>Finance parcours Gestion des risques financiers (M2)</t>
  </si>
  <si>
    <t>Mathématiques : Parcours Mathématiques Appliquées à l’Ingénierie Financière (Master)</t>
  </si>
  <si>
    <t>https://www.cyu.fr/master-mathematiques-parcours-mathematiques-appliquees-a-lingenierie-financiere</t>
  </si>
  <si>
    <t>Mathématiques : Parcours Mathématiques Appliquées à l’Ingénierie Financière (M2)</t>
  </si>
  <si>
    <t xml:space="preserve"> Economie Gestion mention Economie Finance</t>
  </si>
  <si>
    <t>https://www.cyu.fr/licence-economie-1</t>
  </si>
  <si>
    <t>Université Lumière Lyon 2 - UFR de Sciences economiques et de gestion</t>
  </si>
  <si>
    <t>Assurance, banque, finance - chargé de clientèle en alternance</t>
  </si>
  <si>
    <t>https://www.univ-lyon2.fr/licence-professionnelle-charge-de-clientele-en-alternance</t>
  </si>
  <si>
    <t>Monnaie, banque, finance, assurance (M1)</t>
  </si>
  <si>
    <t>https://www.univ-lyon2.fr/master-1-monnaie-banque-finance-assurance-1</t>
  </si>
  <si>
    <t>Monnaie, banque, finance, assurance / chargé d'affaires professionnels et conseiller patrimonial (alternance) (M1)</t>
  </si>
  <si>
    <t>https://www.univ-lyon2.fr/master-1-monnaie-banque-finance-assurance-charge-daffaires-professionnels-et-conseiller-patrimonial</t>
  </si>
  <si>
    <t>Monnaie, banque, finance, assurance / chargé d'affaires professionnels et conseiller patrimonial (alternance) (M2)</t>
  </si>
  <si>
    <t>https://www.univ-lyon2.fr/master-2-monnaie-banque-finance-assurance-charge-daffaires-professionnels-et-conseiller-patrimonial#admission</t>
  </si>
  <si>
    <t>Monnaie, banque, finance, assurance / chargé d'affaires professionnels et conseiller patrimonial (alternance) (Master)</t>
  </si>
  <si>
    <t>Monnaie, banque, finance, assurance - Banque et finance</t>
  </si>
  <si>
    <t>https://www.univ-lyon2.fr/master-2-monnaie-banque-finance-assurance-banque-et-finance-formation-initiale-1</t>
  </si>
  <si>
    <t>Monnaie, banque, finance, assurance - évaluation et transmission d'entreprises</t>
  </si>
  <si>
    <t>https://www.univ-lyon2.fr/master-2-monnaie-banque-finance-assurance-evaluation-et-transmission-d-entreprises-1</t>
  </si>
  <si>
    <t>Monnaie, banque, finance, assurance - finance et contrôle de gestion</t>
  </si>
  <si>
    <t>https://www.univ-lyon2.fr/master-2-monnaie-banque-finance-assurance-finance-et-controle-de-gestion-1</t>
  </si>
  <si>
    <t>Monnaie, banque, finance, assurance - management des opérations de marché en alternance</t>
  </si>
  <si>
    <t>https://www.univ-lyon2.fr/master-2-monnaie-banque-finance-assurance-management-des-operations-de-marche-en-alternance-1</t>
  </si>
  <si>
    <t>Université de Rennes 1</t>
  </si>
  <si>
    <t>Ingénierie fiscale et juridique du patrimoine</t>
  </si>
  <si>
    <t>https://formations.univ-rennes1.fr/master-mention-droit-des-affaires-parcours-ingenierie-societaire-et-patrimoniale-isp#toc-et-apr-s-</t>
  </si>
  <si>
    <t>Droit des affaires, parcours Ingénierie sociétaire et patrimoniale (ISP) - M1 droit des affaires (présentiel et à distance)</t>
  </si>
  <si>
    <t>Droit des affaires, parcours Ingénierie sociétaire et patrimoniale (ISP) - M1 droit des affaires juriste d'affaires franco-britannique</t>
  </si>
  <si>
    <t>Gestion parcours finance et contrôle de gestion (licence)</t>
  </si>
  <si>
    <t>https://formations.univ-rennes1.fr/licence-mention-gestion-parcours-finance-et-controle-de-gestion-fcg</t>
  </si>
  <si>
    <t>Gestion parcours finance et contrôle de gestion (L3)</t>
  </si>
  <si>
    <t>Assurance, banque, finance, parcours Chargé de clientèle expert</t>
  </si>
  <si>
    <t>https://formations.univ-rennes1.fr/licence-professionnelle-mention-assurance-banque-finance-parcours-charge-de-clientele-expert?studentstatus=113</t>
  </si>
  <si>
    <t>Assurance, banque, finance, parcours Chargé·e de clientèle particuliers (alternance)</t>
  </si>
  <si>
    <t>https://formations.univ-rennes1.fr/licence-professionnelle-mention-assurance-banque-finance-parcours-chargee-de-clientele-particuliers</t>
  </si>
  <si>
    <t>Économie sociale et solidaire, parcours Finances solidaires et gestion des entreprises sociales (Master)</t>
  </si>
  <si>
    <t>https://formations.univ-rennes1.fr/master-mention-economie-sociale-et-solidaire-parcours-finances-solidaires-et-gestion-des</t>
  </si>
  <si>
    <t>Sociologie de l'environnement</t>
  </si>
  <si>
    <t>Epistémologie économique du développement durable</t>
  </si>
  <si>
    <t>Les modèles économiques alternatifs (économie du partage, économie circulaire) et la gestion du changement</t>
  </si>
  <si>
    <t>Microfinance et dévelopement durable</t>
  </si>
  <si>
    <t>Finances solidaires et gestion des entreprises sociales</t>
  </si>
  <si>
    <t>https://formations.univ-rennes1.fr/master-1-finance</t>
  </si>
  <si>
    <t>Finance éthique et RSE</t>
  </si>
  <si>
    <t>Finance - parcours crédit management</t>
  </si>
  <si>
    <t>https://formations.univ-rennes1.fr/annee/master-2-formation-continue-credit-management</t>
  </si>
  <si>
    <t>Finance, parcours Crédit Management</t>
  </si>
  <si>
    <t>https://formations.univ-rennes1.fr/master-mention-finance-parcours-credit-management</t>
  </si>
  <si>
    <t>RSE, ISR, impact financier</t>
  </si>
  <si>
    <t>Objectifs
Comprendre les enjeux et la naissance de la RSE.
Définir et comprendre les implications managériales et financières de la Responsabilité Sociale des Entreprises.
Lier la théorie financière aux politiques RSE.
Compétences à acquérir
Connaître les produits financiers relatifs à la RSE.
Connaître les différentes dimensions de la RSE.
Pourvoir intégrer des pratiques RSE au management financier.
Programme
i. Introduction
ii. Définir la RSE
iii. L’impact financier des politiques RSE
iv. Investir dans l’ISR</t>
  </si>
  <si>
    <t>Finance parcours Advanced Studies Research in Finance (ASRF) (M2)</t>
  </si>
  <si>
    <t>https://www.igr.univ-rennes1.fr/fr/formation/master-finance-etudes-recherche/</t>
  </si>
  <si>
    <t>Préparation au CFA (voie professionnelle)</t>
  </si>
  <si>
    <t>Ethical and Professional Standards
Quantitative Methods
Financial Statement Analysis
Economics
Derivatives Investments
Alternative Investments</t>
  </si>
  <si>
    <t>Finance parcours Advanced Studies Research in Finance (ASRF) (Master)</t>
  </si>
  <si>
    <t>Finance, parcours Audit et Gestion des Risques et des actifs (AGDR) (en alternance)</t>
  </si>
  <si>
    <t>https://formations.univ-rennes1.fr/master-mention-finance-parcours-audit-et-gestion-des-risques-agdr</t>
  </si>
  <si>
    <t>Finance, parcours Audit et Gestion des Risques et des actifs (AGDR) (possible en alternance)</t>
  </si>
  <si>
    <t>Finance parcours trésorerie (en alternance)</t>
  </si>
  <si>
    <t>https://formations.univ-rennes1.fr/master-mention-finance-parcours-tresorerie</t>
  </si>
  <si>
    <t>Finance parcours trésorerie (alternance)</t>
  </si>
  <si>
    <t>Finance, parcours Analyse et Stratégie Financière (ASF) alternance (M2)</t>
  </si>
  <si>
    <t>https://www.igr.univ-rennes1.fr/fr/formation/master-analyse-strategie-financiere/</t>
  </si>
  <si>
    <t>Préparation certification CFA</t>
  </si>
  <si>
    <t>Ethics, alternative investments</t>
  </si>
  <si>
    <t>Finance, parcours Analyse et Stratégie Financière (ASF) (possible en alternance) (Master)</t>
  </si>
  <si>
    <t>Préparation à la certification CFA</t>
  </si>
  <si>
    <t>Monnaie, banque, finance, assurance, parcours Finance d'entreprise (M1)</t>
  </si>
  <si>
    <t>https://formations.univ-rennes1.fr/annee/master-1-finance-dentreprise</t>
  </si>
  <si>
    <t>Monnaie, banque, finance, assurance, parcours Finance d'entreprise (M2)</t>
  </si>
  <si>
    <t>https://formations.univ-rennes1.fr/annee/master-2-finance-dentreprise</t>
  </si>
  <si>
    <t>Monnaie, banque, finance, assurance, parcours Finance d'entreprise (Master)</t>
  </si>
  <si>
    <t>https://eco.univ-rennes1.fr/master-mention-monnaie-banque-finance-assurance</t>
  </si>
  <si>
    <t>Monnaie, banque, finance, assurance, parcours Finance data (M2)</t>
  </si>
  <si>
    <t>https://formations.univ-rennes1.fr/master-2-finance-data-ouverture-2022</t>
  </si>
  <si>
    <t>Ethics and socially responsible Finance</t>
  </si>
  <si>
    <t>Préparation au CFA et FRM</t>
  </si>
  <si>
    <t>Monnaie, banque, finance, assurance, parcours Finance data (Master)</t>
  </si>
  <si>
    <t>https://formations.univ-rennes1.fr/master-mention-monnaie-banque-finance-assurance-parcours-finance-data</t>
  </si>
  <si>
    <t>Monnaie, banque, finance, assurance, parcours carrières bancaires (possible en alternance) (M1)</t>
  </si>
  <si>
    <t>https://formations.univ-rennes1.fr/master-mention-monnaie-banque-finance-assurance-parcours-carrieres-bancaires</t>
  </si>
  <si>
    <t>Monnaie, banque, finance, assurance, parcours carrières bancaires (possible en alternance) (M2)</t>
  </si>
  <si>
    <t>https://formations.univ-rennes1.fr/annee/master-2-carrieres-bancaires</t>
  </si>
  <si>
    <t>Monnaie, banque, finance, assurance, parcours carrières bancaires (possible en alternance) (Master)</t>
  </si>
  <si>
    <t>Monnaie, banque, finance, assurance, parcours Ingénierie économique et financière (IEF) (M1)</t>
  </si>
  <si>
    <t>https://formations.univ-rennes1.fr/annee/master-1-ingenierie-economique-et-financiere</t>
  </si>
  <si>
    <t>Monnaie, banque, finance, assurance, parcours Ingénierie économique et financière (IEF) (M2)</t>
  </si>
  <si>
    <t>https://formations.univ-rennes1.fr/annee/master-2-ingenierie-economique-et-financiere</t>
  </si>
  <si>
    <t>Monnaie, banque, finance, assurance, parcours Ingénierie économique et financière (IEF) (Master)</t>
  </si>
  <si>
    <t>Monnaie, banque, finance, assurance, parcours Conseils en gestion de patrimoine (M2)</t>
  </si>
  <si>
    <t>https://formations.univ-rennes1.fr/master-mention-monnaie-banque-finance-assurance-parcours-conseils-en-gestion-de-patrimoine</t>
  </si>
  <si>
    <t>Programme indisponible à date</t>
  </si>
  <si>
    <t>Monnaie, banque, finance, assurance, parcours Conseils en gestion de patrimoine (Master)</t>
  </si>
  <si>
    <t>Université Paris-Saclay</t>
  </si>
  <si>
    <t>Assurance, banque, finance - chargé de clientèle</t>
  </si>
  <si>
    <t>https://ecole-universitaire-paris-saclay.fr/formation/licence-professionnelle/assurance-banque-finance-charge-de-clientele</t>
  </si>
  <si>
    <t>Finance - Stratégie, Ingénierie et Innovation Financière</t>
  </si>
  <si>
    <t>https://www.universite-paris-saclay.fr/finance/m2-strategie-ingenierie-et-innovation-financiere</t>
  </si>
  <si>
    <t>https://www.universite-paris-saclay.fr/en/education/master/finance</t>
  </si>
  <si>
    <t>Ethique des affaires</t>
  </si>
  <si>
    <t>Séance 1: Introduction : Définitions éthique/morale/déontologie/RSE ; Trois niveaux de l’éthique des affaires (individuel, organisationnel, sociétal)
Séance 2 : L’entreprise doit-elle être responsable/morale ? Responsable envers qui ? Redevable envers qui ? La théorie des parties prenantesDébat à partir de deux textes : Friedman « La responsabilité sociale de l’entreprise est d’accroître ses profits » ; Freeman, « Le capitalisme des parties prenantes »
Séance 3 : La Responsabilité Sociale des Entreprises, prolongement de l’éthique Préparation des exposés : Identifier par groupes 3 scandales éthiques impliquant une entreprise et les présenter à la classe ; Identifier le scandale qui fera l’objet de l’exposé
Séance 4 : Rouages des comportements non e?thiques / Comment faire face a? un proble?me e?thique ? Cas « le Dieselgate ou le Scandale Volkswagen »
Séance 5 : Codes de conduite, labels et ratings : les outils de l’éthique des affaires; Préparation des exposés
Séance 6Présentation des exposés.</t>
  </si>
  <si>
    <t>Banque Finance</t>
  </si>
  <si>
    <t>https://www.universite-paris-saclay.fr/en/education/master/finance/m2-banque-finance</t>
  </si>
  <si>
    <t>Risk and asset management (M2)</t>
  </si>
  <si>
    <t>https://www.universite-paris-saclay.fr/en/education/master/finance/m2-risk-and-asset-management</t>
  </si>
  <si>
    <t>Risk-based investing &amp; asset management</t>
  </si>
  <si>
    <t>ESG investing</t>
  </si>
  <si>
    <t>Contenu :
1. Risk-Based Investing
a. Modern Portfolio Theory
b. Risk Budgeting Approach
c. Smart Beta &amp; Risk-Based Indexation
d. Application to Bond &amp; Credit Portfolios
e. Risk Parity &amp; Portfolio Allocation
2. Risk Premia Investing
a. The Theory of Risk Premia
b. Skewness Risk Premia versus Market Anomalies
c. Factor Investing in Equities
d. Factor Investing in Corporate Bonds
e. Asset Allocation with Alternative Risk Premia
3. Advanced Topics
a. ESG Investing
b. Large-scale Optimization (ADMM, CCD, Proximal Operator, Dykstra's Algorithm) &amp; Portfolio Optimization
c. Robo-Advisors
d. Machine Learning, Gaussian Processes, Bayesian Optimization &amp; Trading Model Calibration.</t>
  </si>
  <si>
    <t>Strategy, engineering and financial innovation</t>
  </si>
  <si>
    <t>https://www.universite-paris-saclay.fr/en/education/master/finance/m2-strategy-engineering-and-financial-innovation</t>
  </si>
  <si>
    <t>Business, tax &amp; financial market law</t>
  </si>
  <si>
    <t>https://www.jm.universite-paris-saclay.fr/formation/master/droit-des-affaires/m2-business-tax-financial-market-law-btfml</t>
  </si>
  <si>
    <t>Corporate social responsability, ethics &amp; compliance</t>
  </si>
  <si>
    <t>Université Paris Nanterre</t>
  </si>
  <si>
    <t>Banque, monnaie, marchés (M1)</t>
  </si>
  <si>
    <t>https://formations.parisnanterre.fr/fr/rechercher-des-formations/master-lmd-05/monnaie-banque-finance-assurance-master-JWQG6ODI/banque-monnaie-marches-JX3B8LQD.html</t>
  </si>
  <si>
    <t>Finance, éthique et société</t>
  </si>
  <si>
    <t>incapacité à accompagner voire favoriser la transition écologique</t>
  </si>
  <si>
    <t>4,5/60</t>
  </si>
  <si>
    <t xml:space="preserve"> À la suite de cet enseignement, les étudiants seront familiarisés avec les grands enjeux de l’évolution du système financier et bancaire contemporain et seront en mesure de développer une analyse critique autonome quant à ses évolutions et aux débats économiques, sociaux et environnementaux y étant afférents. L’un des objectifs clefs de ce cours est de développer une aptitude à des pratiques réflexives pour des étudiants se destinant à travailler dans le secteur financier. 
Ce cours doit permettre aux étudiants de comprendre que la finance est une construction sociale et que les questions de finance et de banque ne peuvent être appréhendées simplement sous l’angle des techniques qui leur sont propres. Celles-ci ne sont pas neutres quant à leurs impacts sur la société. Il s'agit donc également de leur donner des clefs analytiques leur permettant de comprendre les risques des dérives scientiste dans le champ de la finance.</t>
  </si>
  <si>
    <t>Banque, monnaie, marchés (M2)</t>
  </si>
  <si>
    <t>Compliance et investissements responsable</t>
  </si>
  <si>
    <t>ESG, ISR, empreinte carbone</t>
  </si>
  <si>
    <t>Ensemble d'interventions de professionnels sur les responsabilités et pratiques d'un compliance officer et d'un analyste ESG/ESG :
Changement climatique et constributions sectorielles
Les risques climatiques
Approches ESG et approches ISR
La gouvernance de l'investissement responsable
Les labels
Reporting
Construction de portefeuilles soutenables et durables
L'impact/empreinte carbone
Performance financière et extra-financières
Les agences de notation extra-financières
L'impact investing</t>
  </si>
  <si>
    <t>Nouveaux risques extra-financiers et climatiques dans la banque et l'assurance</t>
  </si>
  <si>
    <t>Climate risk, ISR, ESG</t>
  </si>
  <si>
    <t>New risks, such as climate and extra-financial risks, have emerged and tend to threaten the financial stability of financial actors, companies and governments that are highly exposed to them. On the other hand, the notion of a social and environmental responsibility is raising as much hope as skepticism nowadays. An increasing number of firms and financial institutions nowadays make a lot of effort to appear environmentally and socially responsible, but many of them are criticized for being “greenwashers”. To be sure, social demands and regulations to preserve the environment impose constraints on economic agents. If economic growth is to someday turn green, these constraints will have to transform into opportunities.
Ch1 : From sustainable development to climate risks and socially responsible investment
Ch2 : Economic determinants and performance of SRI
Ch3 :The three pillars of extra-financial risks
- Environment
- Social
- Governance and shareholder engagement</t>
  </si>
  <si>
    <t>Finance et société</t>
  </si>
  <si>
    <t>Transition écologique</t>
  </si>
  <si>
    <t>Ce séminaire traite des questions de banque et finance (au sens large) sous l’angle de leurs impacts sociétaux : sociaux, environnementaux, éthique etc. Il s’organise autour de lectures d’articles de recherche, de chapitres d’ouvrage, de rapports d’institutions financières internationales, de banques centrales etc.
Les questions traitées chaque année évolueront mais cela pourra par exemple concerner des questions du type : liens entre finance et inégalités, les conséquences réelles de l’instabilité financière, finance et trappe à pauvreté, conflits d’intérêt et permissivité à l’égard de la délinquance en col blanc dans le secteur de la banque, capture des régulateurs par l’industrie, finance et transition écologique, finance et égalité des territoires, etc.</t>
  </si>
  <si>
    <t>Monnaie, banque, finance, assurance - Banque, monnaie, marchés (Master)</t>
  </si>
  <si>
    <t>https://formations.parisnanterre.fr/fr/rechercher-des-formations/master-lmd-05/monnaie-banque-finance-assurance-master-JWQG6ODI//banque-monnaie-marches-JX3B8LQD.html</t>
  </si>
  <si>
    <t>4,5/120</t>
  </si>
  <si>
    <t>Monnaie, banque, finance, assurance - Gestion des actifs (possible en apprentissage/professionnalisation) (M1)</t>
  </si>
  <si>
    <t>https://formations.parisnanterre.fr/fr/rechercher-des-formations/master-lmd-05/monnaie-banque-finance-assurance-master-JWQG6ODI//gestion-des-actifs-JX3B8XHA.html</t>
  </si>
  <si>
    <t>Finance éthique et société</t>
  </si>
  <si>
    <t>Monnaie, banque, finance, assurance - Gestion des actifs (possible en apprentissage/professionnalisation) (M2)</t>
  </si>
  <si>
    <t>ESG, ISR, empreinte carbone, risques climatiques</t>
  </si>
  <si>
    <t>Monnaie, banque, finance, assurance - Gestion des actifs (possible en apprentissage/professionnalisation) (Master)</t>
  </si>
  <si>
    <t>Monnaie, banque, finance, assurance - Management du risque et de l'innovation en assurance (Apprentissage) (M1)</t>
  </si>
  <si>
    <t>https://formations.parisnanterre.fr/fr/rechercher-des-formations/master-lmd-05/monnaie-banque-finance-assurance-master-JWQG6ODI//management-du-risque-et-de-l-innovation-en-assurance-apprentissage-JX3B9NC4.html</t>
  </si>
  <si>
    <t>ESG, ISR</t>
  </si>
  <si>
    <t>Monnaie, banque, finance, assurance - Management du risque et de l'innovation en assurance (Apprentissage) (M2)</t>
  </si>
  <si>
    <t>Risques environnementaux et RSE</t>
  </si>
  <si>
    <t>Monnaie, banque, finance, assurance - Management du risque et de l'innovation en assurance (Apprentissage) (Master)</t>
  </si>
  <si>
    <t>Monnaie, banque, finance, assurance - Conseiller clientèle professionnels (Apprentissage) (M1)</t>
  </si>
  <si>
    <t>https://formations.parisnanterre.fr/fr/rechercher-des-formations/master-lmd-05/monnaie-banque-finance-assurance-master-JWQG6ODI//conseiller-clientele-professionnels-ccpro-apprenissage-K2X38BAB.html</t>
  </si>
  <si>
    <t>1,5/60</t>
  </si>
  <si>
    <t>Monnaie, banque, finance, assurance - Conseiller clientèle professionnels (Apprentissage) (M2)</t>
  </si>
  <si>
    <t>Monnaie, banque, finance, assurance - Conseiller clientèle professionnels (Apprentissage) (Master)</t>
  </si>
  <si>
    <t>https://formations.parisnanterre.fr/fr/rechercher-des-formations/master-lmd-05/monnaie-banque-finance-assurance-master-JWQG6ODI/conseiller-clientele-professionnels-ccpro-apprentissage-K2X38BAB.html</t>
  </si>
  <si>
    <t>Monnaie, banque, finance, assurance - Opérations de Marché et Régulation des Risques (OMERR) (Apprentissage) (M1)</t>
  </si>
  <si>
    <t>https://formations.parisnanterre.fr/fr/rechercher-des-formations/master-lmd-05/monnaie-banque-finance-assurance-master-JWQG6ODI//operations-de-marche-et-regulation-des-risques-omerr-apprentissage-K2X3996L.html</t>
  </si>
  <si>
    <t>Monnaie, banque, finance, assurance - Opérations de Marché et Régulation des Risques (OMERR) (Apprentissage) (M2)</t>
  </si>
  <si>
    <t>Monnaie, banque, finance, assurance - Opérations de Marché et Régulation des Risques (OMERR) (Apprentissage) (Master)</t>
  </si>
  <si>
    <t>Assurance, banque, finance : supports opérationnels - Back office bancaire (BOB) (possible en apprentissage/professionnalisation)</t>
  </si>
  <si>
    <t>https://formations.parisnanterre.fr/fr/rechercher-des-formations/licence-professionnelle-23/assurance-banque-finance-supports-operationnels-lp-K10CYOZA//back-office-bancaire-bob-K10CYOPZ.html</t>
  </si>
  <si>
    <t>Assurance, banque, finance - Métiers de l'e-assurance et des services associés (EASS) (possible en apprentissage/professionnalisation)</t>
  </si>
  <si>
    <t>https://formations.parisnanterre.fr/fr/rechercher-des-formations/licence-professionnelle-23/assurance-banque-finance-supports-operationnels-lp-K10CYOZA//metiers-de-l-e-assurance-et-des-services-associes-eass-K10CYOSY.html</t>
  </si>
  <si>
    <t>Assurance, banque, finance : chargé de clientèle - Conseiller, Souscripteur, Gestionnaire en assurance (CSGA) (possible en apprentissage/professionnalisation)</t>
  </si>
  <si>
    <t>https://formations.parisnanterre.fr/fr/rechercher-des-formations/licence-professionnelle-23/assurance-banque-finance-supports-operationnels-lp-K10CYOZA//conseiller-souscripteur-gestionnaire-en-assurance-csga-K10CYOW5.html</t>
  </si>
  <si>
    <t>Assurance, banque, finance : chargé de clientèle - Banque - Chargé.e de clientèle Particuliers (CCPar) (possible en apprentissage/professionnalisation)</t>
  </si>
  <si>
    <t>https://formations.parisnanterre.fr/fr/rechercher-des-formations/licence-professionnelle-23/assurance-banque-finance-charge-de-clientele-lp-JWRTZ4KB//banque-charge-e-de-clientele-particuliers-ccpar-JX3CBUWJ.html</t>
  </si>
  <si>
    <t>ISEFAR - Ingénierie de la finance, de l'assurance et du risque, Gestion du risque (possible en apprentissage/professionnalisation) (M1)</t>
  </si>
  <si>
    <t>https://formations.parisnanterre.fr/fr/rechercher-des-formations/master-lmd-05/statistique-et-economie-du-risque-master-JWQGWBXR//isefar-gestion-du-risque-JX3BUUMA.html</t>
  </si>
  <si>
    <t>Information et incitations</t>
  </si>
  <si>
    <t>Risques environnementaux</t>
  </si>
  <si>
    <t>L’objectif de ce cours est de présenter l’impact des asymétries d’information sur les relations contractuelles, ainsi que la construction de mécanismes permettant la réduction des inefficacités résultant de ces asymétries.   Les domaines d’application considérés sont la gestion des risques (environnementaux et IARD), la gestion des ressources humaines et la gestion de politiques publiques.  
Plus précisément, le cours traite de l’impact d’une information (privée), non disponible pour l’ensemble des intervenants dans un échange, sur les caractéristiques et l’efficacité de cet échange. Après une présentation des différents types d’asymétries d’information possibles (sur une caractéristique exogène sur un niveau d’effort), le cours analyse les inefficacités de l’échange résultant de chacun de ces types d’information privée et détermine les outils permettant de les réduire. Les modèles théoriques d’anti-sélection et d’aléa moral présentés sont appliqués à différents types de relations bilatérales (assureur/assuré, employeur/salarié, autorité publique/pollueur,…). Pour chacune de ces relations, après avoir comparé la situation d’information symétrique et asymétrique, on détermine la forme du contrat qui incite la partie informée à révéler son information ou à adopter un niveau d’effort optimal. La modélisation est complétée par des illustrations issues  d’études empiriques et expérimentales.</t>
  </si>
  <si>
    <t>English for economy and finance</t>
  </si>
  <si>
    <t>Théorie des jeux et changement climatique, EU ETS</t>
  </si>
  <si>
    <t xml:space="preserve">Le cours "English for economy and finance" a pour objectif de traiter différents thèmes en économie et en finance et apporter une culture économique générale aux étudiants. Dans la première partie de chaque séance, un groupe d'étudiants présente un thème puis une discussion est engagée entre deux groupes d'étudiants. Dans la seconde partie de chaque séance, un cours synthétise plusieurs travaux abordant le thème et ouvre sur des sujets connexes. Les thèmes abordés sont les suivants : (1) L'exploitation de la rationalité limitée des consommateurs par les firmes ; (2) La valorisation des projets d'investissement publics ; (3) Théorie des jeux et changement climatique ; (4) Les options réelles appliquées à la gestion des déchets nucléaires ; (5) Le système communautaire d'échange des quotas d'émission ; (6) La finance comportementale ; (7) Une comparaison entre les systèmes de retraite par répartition et les systèmes de retraite par capitalisation ; (8) Economie du Covid. </t>
  </si>
  <si>
    <t>ISEFAR - Ingénierie de la finance, de l'assurance et du risque, Gestion du risque (possible en apprentissage/professionnalisation) (M2)</t>
  </si>
  <si>
    <t>Gestion des risques majeurs</t>
  </si>
  <si>
    <t>prévention et gestion de risques naturels, risques émergents</t>
  </si>
  <si>
    <t xml:space="preserve">Le cours est consacré à la gestion des risques extrêmes et émergeants. Les caractéristiques spécifiques de ces risques sont à l’origine de biais dans leur perception par les populations et les rendent difficiles, voire impossibles, à assurer sur un marché de l’assurance concurrentiel. Le cours débute par un rappel des critères d’assurabilité. Les spécificités des risques naturels, technologiques et émergeants sont ensuite présentées et discutés. La suite du cours est consacrée à l’étude de la demande de protection contre les risques naturels et technologiques basée sur  le modèle Rank Dependant Utility (RDU) permettant une meilleure prise en compte de la perception des risques. L’offre de protection est aussi évoquée, ainsi que les différents mécanismes existant dans le monde. La dernière partie du cours porte sur la demande de protection contre les risques émergeants, étudiée en utilisant des modèles de décision dans l’incertain non probabilisée (MaxMinEu, KMM etc.) et sur les difficultés techniques auxquelles est confrontée l’offre de protection contre ces risques.  </t>
  </si>
  <si>
    <t>Risk management</t>
  </si>
  <si>
    <t>Risque catastrophe</t>
  </si>
  <si>
    <t>L'objectif du cours est de présenter les concepts, les  cadres méthodologiques et les grandes étapes de l'ERM (Enterprise Risk Management)
Plan du cours
1. Définitions, concepts et normes ERM
2. Cartographie des risques
3. Processus de gestion des risques
4. Risque Financier
5. Risque Catastrophe
6. Risque civil et pénal du dirigeant
7. Risques psychosociaux au travail</t>
  </si>
  <si>
    <t>ISEFAR - Ingénierie de la finance, de l'assurance et du risque, Gestion du risque (possible en apprentissage/professionnalisation) (Master)</t>
  </si>
  <si>
    <t>120</t>
  </si>
  <si>
    <t>ISEFAR-SR - Ingénierie de la finance, de l'assurance et du risque, Statistique du risque (possible en apprentissage/professionnalisation) (M1)</t>
  </si>
  <si>
    <t>https://formations.parisnanterre.fr/fr/rechercher-des-formations/master-lmd-05/statistique-et-economie-du-risque-master-JWQGWBXR/isefar-statistique-du-risque-JX3BTYC6.html</t>
  </si>
  <si>
    <t>ISEFAR-SR - Ingénierie de la finance, de l'assurance et du risque, Statistique du risque (possible en apprentissage/professionnalisation) (M2)</t>
  </si>
  <si>
    <t>ISEFAR-SR - Ingénierie de la finance, de l'assurance et du risque, Statistique du risque (possible en apprentissage/professionnalisation) (Master)</t>
  </si>
  <si>
    <t>Banque Finance Assurance - Ingénieur d'affaires (initiale, convention Luxembourg &amp; apprentissage) (M1)</t>
  </si>
  <si>
    <t>https://formations.parisnanterre.fr/fr/rechercher-des-formations/master-lmd-05/finance-master-JWQFBTP2//banque-finance-assurance-ingenieur-d-affaires-formation-initiale-K5DZN704.html</t>
  </si>
  <si>
    <t>60</t>
  </si>
  <si>
    <t>Banque Finance Assurance - Ingénieur d'affaires (initiale, convention Luxembourg &amp; apprentissage) (M2)</t>
  </si>
  <si>
    <t>Banque Finance Assurance - Ingénieur d'affaires (initiale, convention Luxembourg &amp; apprentissage) (Master)</t>
  </si>
  <si>
    <t>Finance d'entreprise (possible en apprentissage) (M1)</t>
  </si>
  <si>
    <t>https://formations.parisnanterre.fr/fr/rechercher-des-formations/master-lmd-05/finance-master-JWQFBTP2//finance-d-entreprise-apprentissage-JX3AVULL.html et https://formations.parisnanterre.fr/fr/rechercher-des-formations/master-lmd-05/finance-master-JWQFBTP2/finance-d-entreprise-formation-initiale-K5F6EHMC.html</t>
  </si>
  <si>
    <t>Finance d'entreprise (possible en apprentissage) (M2)</t>
  </si>
  <si>
    <t>Gouvernance et RSE, communication financière</t>
  </si>
  <si>
    <t>Limites de la communication financière</t>
  </si>
  <si>
    <t>Introduction sur la communication d'entreprise.
La communication économique et financière.
Pourquoi mettre en œuvre une stratégie de communication financière.
Offre et demande, une approche marketing ?
Construire sa communication financière.
Les moyens et les outils.
L'exemple d'une opération financière.
Mesurer les actions.
Les limites de la communication financière.</t>
  </si>
  <si>
    <t>Finance d'entreprise (possible en apprentissage) (Master)</t>
  </si>
  <si>
    <t>Finance - Financement de projet, Financements structurés (possible en apprentissage) (M1)</t>
  </si>
  <si>
    <t xml:space="preserve">https://formations.parisnanterre.fr/fr/rechercher-des-formations/master-lmd-05/finance-master-JWQFBTP2/financement-de-projet-financements-structures-apprentissage-JX3AWM0I.html </t>
  </si>
  <si>
    <t>Finance - Financement de projet, Financements structurés (possible en apprentissage) (M2)</t>
  </si>
  <si>
    <t xml:space="preserve"> Financing energy projects and innovations</t>
  </si>
  <si>
    <t>Finance - Financement de projet, Financements structurés (possible en apprentissage) (Master)</t>
  </si>
  <si>
    <t>Finance - Management de l'immobilier (possible en apprentissage) (M1)</t>
  </si>
  <si>
    <t xml:space="preserve">https://formations.parisnanterre.fr/fr/rechercher-des-formations/master-lmd-05/finance-master-JWQFBTP2/management-de-l-immobilier-apprentissage-JX3AYDZQ.html </t>
  </si>
  <si>
    <t>Finance - Management de l'immobilier (possible en apprentissage) (M2)</t>
  </si>
  <si>
    <t>Gestion locative tertiaire</t>
  </si>
  <si>
    <t>Séance 5 : Les enjeux du PM 
Les property managers ne sont plus des gestionnaires réactifs mais des managers proactifs.
Préservation des intérêts de ma société / de mon mandant / de mes locataires
Prise en charge des actifs 
Maitrise des risques du propriétaire et des locataires
Identification des sources de contentieux
Procédures collectives 
Process d’impayés
Développement durable : biodiversité / décret tertiaire
Heath &amp; safety : sécurité et sûreté des immeubles
Sujets RSE</t>
  </si>
  <si>
    <t>Finance - Management de l'immobilier (possible en apprentissage) (Master)</t>
  </si>
  <si>
    <t>Finance - manager en assurance (possible en apprentissage) (M1)</t>
  </si>
  <si>
    <t xml:space="preserve">https://formations.parisnanterre.fr/fr/rechercher-des-formations/master-lmd-05/finance-master-JWQFBTP2/manager-en-assurance-apprentissage-K48D3JWD.html </t>
  </si>
  <si>
    <t>Finance - manager en assurance (possible en apprentissage) (M2)</t>
  </si>
  <si>
    <t>Gouvernance de l'entrerise, RSE, compliance</t>
  </si>
  <si>
    <t>DESCRIPTION
Ce cours aborde les enjeux de la gouvernance d’entreprise. Il se structure en deux grandes parties :
La première présente le système de gouvernance d’entreprise et ses enjeux selon trois grands axes : fondements théoriques, dispositifs et mécanismes de gouvernance, cadre réglementaire et normatif. 
La seconde partie va au-delà de l'approche actionnariale pour traiter de la gouvernance partenariale et intégrer la notion de responsabilité sociale des organisations. Cette partie aborde également le management de la RSE et plus spécifiquement des outils de management tels le bilan carbone et l’analyse du cycle de vie. En dernier lieu, les obligations d’information de l’entreprise en matière extra-financière seront analysées.
Objectifs
Faire prendre conscience aux étudiants des enjeux de RSE.
Apprendre aux étudiants à bâtir une stratégie de RSE.
Lire les principaux articles académiques portant sur la RSE.</t>
  </si>
  <si>
    <t>Finance - manager en assurance (possible en apprentissage) (Master)</t>
  </si>
  <si>
    <t>Grenoble IAE INP UGA</t>
  </si>
  <si>
    <t>Assurance, Banque, Finance : chargé de clientèle (apprentissage/professionnalisation)</t>
  </si>
  <si>
    <t>https://www.grenoble-iae.fr/menu-principal/formations/licences/licences-professionnelles/licence-professionnelle-assurance-banque-finance-charge-de-clientele-46747.kjsp?RH=1506073211598</t>
  </si>
  <si>
    <t>Pas de détails de la formation</t>
  </si>
  <si>
    <t>https://www.grenoble-iae.fr/menu-principal/formations/masters/master-1re-annee-m1/m1-finance-46482.kjsp?RH=1464163127445</t>
  </si>
  <si>
    <t>Responsabilité sociétale de l'entreprise</t>
  </si>
  <si>
    <t>Advances in Finance and Accounting</t>
  </si>
  <si>
    <t>https://www.grenoble-iae.fr/menu-principal/formations/masters/master-2e-annee-m2/m2-advances-in-finance-and-accounting-46575.kjsp?RH=1464163742223</t>
  </si>
  <si>
    <t>Banque &amp; Finance (alternance)</t>
  </si>
  <si>
    <t>https://www.grenoble-iae.fr/menu-principal/formations/alternance/m2-banque-finance-en-alternance--46576.kjsp?RH=1464163127445</t>
  </si>
  <si>
    <t>Finance d'entreprise et gestion des risques</t>
  </si>
  <si>
    <t>https://www.grenoble-iae.fr/menu-principal/formations/masters/master-2e-annee-m2/m2-finance-d-entreprise-et-gestion-des-risques-46579.kjsp?RH=1464163127445</t>
  </si>
  <si>
    <t>Finance quantitative (M2)</t>
  </si>
  <si>
    <t>https://www.grenoble-iae.fr/menu-principal/formations/masters/master-2e-annee-m2/m2-finance-quantitative-46580.kjsp?RH=1464163127445</t>
  </si>
  <si>
    <t>Stratégies d'investissements alternatives et quantitatives</t>
  </si>
  <si>
    <t>IAE Tours Val de Loire</t>
  </si>
  <si>
    <t>Banque</t>
  </si>
  <si>
    <t>https://iaetours.fr/version-francaise/formations/etudiants-apprentis/licence</t>
  </si>
  <si>
    <t>L'environnement professionnel et les outils de communication</t>
  </si>
  <si>
    <t>Techniques de management bancaire - Ethique, déontologie et responsabilité sociale et environnementale</t>
  </si>
  <si>
    <t xml:space="preserve">Bloc de compétences 2 : Maitriser les outils et
méthodes bancaires [5 ECTS]
L'environnement professionnel et les outils de
communication [5 ECTS]
Information appliquée et compétences numériques
Anglais bancaire
approche marketing et digitalisation des services
bancaires
Techniques de communication
Techniques de management bancaire - Ethique,
Déontologie et responsabilité sociale et environnementale
</t>
  </si>
  <si>
    <t>Finance - parcours chargé de clientèle bancaire (CCB) (possible en apprentissage) (M1)</t>
  </si>
  <si>
    <t>https://iaetours.fr/version-francaise/formations/etudiants-apprentis/master</t>
  </si>
  <si>
    <t>Finance - parcours chargé de clientèle bancaire (CCB) (possible en apprentissage) (M2)</t>
  </si>
  <si>
    <t>Finance - parcours chargé de clientèle bancaire (CCB) (possible en apprentissage) (Master)</t>
  </si>
  <si>
    <t>Finance - parcours Back-Office Risques et conformité (BORC) (possible en apprentissage) (M1)</t>
  </si>
  <si>
    <t>Finance - parcours Back-Office Risques et conformité (BORC) (possible en apprentissage) (M2)</t>
  </si>
  <si>
    <t>Finance - parcours Back-Office Risques et conformité (BORC) (possible en apprentissage) (Master)</t>
  </si>
  <si>
    <t>IAE Gustave Eiffel</t>
  </si>
  <si>
    <t>Gestion Finance (temps plein &amp; apprentissage) (M1)</t>
  </si>
  <si>
    <t>https://www.iae-eiffel.fr/formation/creteil/master-gestion-de-patrimoine</t>
  </si>
  <si>
    <t>RSE et éthique</t>
  </si>
  <si>
    <t>11,5 heures</t>
  </si>
  <si>
    <t>Gestion de patrimoine (possible en apprentissage) (M2)</t>
  </si>
  <si>
    <t>https://www.iae-eiffel.fr/formation/creteil/master-gestion-de-patrimoine-m2-uniquement-partiellement-en-e-learning</t>
  </si>
  <si>
    <t xml:space="preserve">Gestion de patrimoine (apprentissage possible) (Master) </t>
  </si>
  <si>
    <t>Gestion de patrimoine (apprentissage possible) (Master)</t>
  </si>
  <si>
    <t>Gestion de portefeuille (apprentissage) (M2)</t>
  </si>
  <si>
    <t>https://www.iae-eiffel.fr/formation/creteil/master-gestion-de-portefeuille</t>
  </si>
  <si>
    <t>Investissement socialement responsable</t>
  </si>
  <si>
    <t>1/60</t>
  </si>
  <si>
    <t>Gestion de portefeuille (alternance possible) (Master)</t>
  </si>
  <si>
    <t>Ingénierie financière (M2)</t>
  </si>
  <si>
    <t>https://www.iae-eiffel.fr/formation/creteil/master-ingenierie-financiere</t>
  </si>
  <si>
    <t>Analyse extra-financière et critères ESG</t>
  </si>
  <si>
    <t>Ingénierie financière (Master)</t>
  </si>
  <si>
    <t>Banque Assurance (apprentissage) (M1)</t>
  </si>
  <si>
    <t>https://www.iae-eiffel.fr/formation/marne-la-vallee/master-banque-chargee-daffaires</t>
  </si>
  <si>
    <t>Management de la RSE</t>
  </si>
  <si>
    <t>Banque Assurance (apprentissage) (M2)</t>
  </si>
  <si>
    <t>Banque Assurance (apprentissage) (Master)</t>
  </si>
  <si>
    <t>IAE Clermont Auvergne</t>
  </si>
  <si>
    <t>Assurance, banque, finance : chargé de clientèle (alternance)</t>
  </si>
  <si>
    <t>https://iae.uca.fr/formation/licence-professionnelle/lp-assurance-banque-finance-charge-de-clientele</t>
  </si>
  <si>
    <t xml:space="preserve">Licence </t>
  </si>
  <si>
    <t>Gestion parcours Comptabilité finance (alternance)</t>
  </si>
  <si>
    <t>https://iae.uca.fr/formation/licence-gestion</t>
  </si>
  <si>
    <t>Gestion parcours Comptabilité finance - Langues (alternance)</t>
  </si>
  <si>
    <t>Licence 3</t>
  </si>
  <si>
    <t>Gestion parcours contrôle de gestion, comptabilité, fiscalité (alternance)</t>
  </si>
  <si>
    <t>https://iae.uca.fr/formation/licence-gestion/l3-gestion-parcours-comptabilite-controle-audit-en-alternance</t>
  </si>
  <si>
    <t>Finance (possible en alternance)</t>
  </si>
  <si>
    <t>https://iae.uca.fr/formation/master/master-finance</t>
  </si>
  <si>
    <t>Finance parcours conformité et maîtrise des risques juridiques et financiers (possible en alternance) (M2)</t>
  </si>
  <si>
    <t>Responsabilité sociale de l'entreprise</t>
  </si>
  <si>
    <t>Finance parcours conformité et maîtrise des risques juridiques et financiers (possible en alternance) (Master)</t>
  </si>
  <si>
    <t>Finance parcours international audit economics and finance (possible en alternance) (M2)</t>
  </si>
  <si>
    <t>Finance parcours international audit economics and finance (possible en alternance) (Master)</t>
  </si>
  <si>
    <t>Finance parcours accounting and finance (possible en alternance) (M2)</t>
  </si>
  <si>
    <t>Finance parcours accounting and finance (possible en alternance) (Master)</t>
  </si>
  <si>
    <t>Finance parcours marchés financiers (possible en alternance) (M2)</t>
  </si>
  <si>
    <t>Séminaire : Sustainable Finance</t>
  </si>
  <si>
    <t>Finance parcours marchés financiers (alternance possible) (Master)</t>
  </si>
  <si>
    <t>Gestion de patrimoine (possible en alternance) (M1)</t>
  </si>
  <si>
    <t>https://iae.uca.fr/formation/master/master-gestion-patrimoine</t>
  </si>
  <si>
    <t>Gestion de patrimoine (possible en alternance) (M2)</t>
  </si>
  <si>
    <t>Gestion de patrimoine (alternance possible) (Master)</t>
  </si>
  <si>
    <t>Monnaie, banque, finance, assurance (posible en alternance)</t>
  </si>
  <si>
    <t>https://iae.uca.fr/formation/master/master-monnaie-banque-finance-assurance</t>
  </si>
  <si>
    <t>Monnaie, banque, finance, assurance parcours carrières de la banque et de l'assurance : conseiller (possible en alternance)</t>
  </si>
  <si>
    <t>Monnaie, banque, finance, assurance (alternance possible) (Master)</t>
  </si>
  <si>
    <t>Université Sorbonne Paris Nord</t>
  </si>
  <si>
    <t>Assurance, banque, finance : chargé de clientèle</t>
  </si>
  <si>
    <t>http://odf.univ-paris13.fr/fr/offre-de-formation/feuilleter-le-catalogue-1/droit-economie-gestion-DEG/licence-professionnelle-DP/licence-professionnelle-mention-assurance-banque-finance-charge-de-clientele-program-vl6ba-116-2-2.html</t>
  </si>
  <si>
    <t>Assurance, banque, finance : chargé de clientèle - Parcours Assurances (apprentissage)</t>
  </si>
  <si>
    <t>http://odf.univ-paris13.fr/fr/offre-de-formation/feuilleter-le-catalogue-1/droit-economie-gestion-DEG/licence-professionnelle-DP/licence-professionnelle-mention-assurance-banque-finance-charge-de-clientele-parcours-assurances-en-apprentissage-program-pl6cca2-116-2-2.html</t>
  </si>
  <si>
    <t>Contrôle de gestion et audit organisationnel parcours Contrôle de gestion et finance d’entreprise (M1)</t>
  </si>
  <si>
    <t>http://odf.univ-paris13.fr/fr/offre-de-formation/feuilleter-le-catalogue-1/droit-economie-gestion-DEG/master-lmd-XB/master-mention-controle-de-gestion-et-audit-organisationnel-parcours-controle-de-gestion-et-finance-d-entreprise-program-ep6cdg-116-2-2/master-mention-controle-de-gestion-et-audit-organisationnel-specialite-controle-de-gestion-et-finance-d-entreprise-annee-1-subprogram-e4gfe-116.html</t>
  </si>
  <si>
    <t>Contrôle de gestion et audit organisationnel parcours Contrôle de gestion et finance d’entreprise (M2)</t>
  </si>
  <si>
    <t>http://odf.univ-paris13.fr/fr/offre-de-formation/feuilleter-le-catalogue-1/droit-economie-gestion-DEG/master-lmd-XB/master-mention-controle-de-gestion-et-audit-organisationnel-parcours-controle-de-gestion-et-finance-d-entreprise-program-ep6cdg-116-2-2.html</t>
  </si>
  <si>
    <t>Contrôle de gestion et audit organisationnel parcours Contrôle de gestion et finance d’entreprise (Master)</t>
  </si>
  <si>
    <t>Économie de l’entreprise et des marchés parcours Management de l'innovation : Financement, Protection, Valorisation (M1)</t>
  </si>
  <si>
    <t>http://odf.univ-paris13.fr/fr/offre-de-formation/feuilleter-le-catalogue-1/droit-economie-gestion-DEG/master-lmd-XB/master-mention-economie-de-l-entreprise-et-des-marches-parcours-management-de-l-innovation-financement-protection-valorisation-program-ep6mpi-116-2-2.html</t>
  </si>
  <si>
    <t>Économie de l’entreprise et des marchés parcours Management de l'innovation : Financement, Protection, Valorisation (M2)</t>
  </si>
  <si>
    <t>Économie de l’entreprise et des marchés parcours Management de l'innovation : Financement, Protection, Valorisation (Master)</t>
  </si>
  <si>
    <t>Monnaie, banque, finance, assurance parcours Conformité et Gestion des Risques (possible en apprentissage) (M1)</t>
  </si>
  <si>
    <t>http://odf.univ-paris13.fr/fr/offre-de-formation/feuilleter-le-catalogue-1/droit-economie-gestion-DEG/master-lmd-XB/master-mention-monnaie-banque-finance-assurance-parcours-conformite-et-gestion-des-risques-en-apprentissage-program-ep6bgr2-116-2-2.html</t>
  </si>
  <si>
    <t>Monnaie, banque, finance, assurance parcours Conformité et Gestion des Risques (possible en apprentissage) (M2)</t>
  </si>
  <si>
    <t>Monnaie, banque, finance, assurance parcours Conformité et Gestion des Risques (possible en apprentissage) (Master)</t>
  </si>
  <si>
    <t>Monnaie, banque, finance, assurance parcours Développement Economique et Finance Internationale Soutenable (DEFIS) (M1)</t>
  </si>
  <si>
    <t>http://odf.univ-paris13.fr/fr/offre-de-formation/feuilleter-le-catalogue-1/droit-economie-gestion-DEG/master-lmd-XB/master-mention-monnaie-banque-finance-assurance-parcours-developpement-economique-et-finance-internationale-soutenable-defis-program-ep6fir-116-2-2.html</t>
  </si>
  <si>
    <t>Monnaie, banque, finance, assurance parcours Développement Economique et Finance Internationale Soutenable (DEFIS) (M2)</t>
  </si>
  <si>
    <t>Economics and Management of sustainable development</t>
  </si>
  <si>
    <t>Gestion de portefeuille ISR</t>
  </si>
  <si>
    <t>Monnaie, banque, finance, assurance parcours Développement Economique et Finance Internationale Soutenable (DEFIS) (Master)</t>
  </si>
  <si>
    <t>Monnaie, banque, finance, assurance parcours Ingénierie financière et modélisation (M1)</t>
  </si>
  <si>
    <t>http://odf.univ-paris13.fr/fr/offre-de-formation/feuilleter-le-catalogue-1/droit-economie-gestion-DEG/master-lmd-XB/master-mention-monnaie-banque-finance-assurance-parcours-ingenierie-financiere-et-modelisation-program-ep6fim-116-2-2.html</t>
  </si>
  <si>
    <t>Monnaie, banque, finance, assurance parcours Ingénierie financière et modélisation (M2)</t>
  </si>
  <si>
    <t>Monnaie, banque, finance, assurance parcours Ingénierie financière et modélisation (Master)</t>
  </si>
  <si>
    <t>Monnaie, banque, finance, assurance parcours Métiers commerciaux de l'assurance, de la banque et des mutuelles (possible en apprentissage) (M1)</t>
  </si>
  <si>
    <t>http://odf.univ-paris13.fr/fr/offre-de-formation/feuilleter-le-catalogue-1/droit-economie-gestion-DEG/master-lmd-XB/master-mention-monnaie-banque-finance-assurance-parcours-metiers-commerciaux-de-l-assurance-de-la-banque-et-des-mutuelles-en-apprentissage-program-master-mention-monnaie-banque-finance-assurance-specialite-banque-finance-assurance-en-apprentissage-2-2.html</t>
  </si>
  <si>
    <t>Monnaie, banque, finance, assurance parcours Métiers commerciaux de l'assurance, de la banque et des mutuelles (possible en apprentissage) (M2)</t>
  </si>
  <si>
    <t>Monnaie, banque, finance, assurance parcours Métiers commerciaux de l'assurance, de la banque et des mutuelles (possible en apprentissage) (Master)</t>
  </si>
  <si>
    <t>Monnaie, banque, finance, assurance parcours Risque, Assurance, Décision (M1)</t>
  </si>
  <si>
    <t>http://odf.univ-paris13.fr/fr/offre-de-formation/feuilleter-le-catalogue-1/droit-economie-gestion-DEG/master-lmd-XB/master-mention-monnaie-banque-finance-assurance-parcours-risque-assurance-decision-program-ep6dra-116-2-2.html</t>
  </si>
  <si>
    <t>Monnaie, banque, finance, assurance parcours Risque, Assurance, Décision (M2)</t>
  </si>
  <si>
    <t>Monnaie, banque, finance, assurance parcours Risque, Assurance, Décision (Master)</t>
  </si>
  <si>
    <t>Université de Poitiers</t>
  </si>
  <si>
    <t>SARADS - Statistiques et actuariat (possible en alternance) (M1)</t>
  </si>
  <si>
    <t>https://formations.univ-poitiers.fr/fr/index/master-XB/master-XB/master-actuariat-JAHVOJJG//parcours-sarads-statistique-et-actuariat-JAI7RF2J.html</t>
  </si>
  <si>
    <t>SARADS - Statistiques et actuariat (possible en alternance) (M2)</t>
  </si>
  <si>
    <t>SARADS - Statistiques et actuariat (possible en alternance) (Master)</t>
  </si>
  <si>
    <t>Finance (possible en apprentissage)</t>
  </si>
  <si>
    <t>https://formations.univ-poitiers.fr/fr/index/master-XB/master-XB/master-finance-JBI3ES4M//parcours-finance-et-ingenierie-financiere-JBI3HJNH.html</t>
  </si>
  <si>
    <t>Finance et ingénierie financière (possible en apprentissage)</t>
  </si>
  <si>
    <t>Finance alternative</t>
  </si>
  <si>
    <t>ISR, éthique</t>
  </si>
  <si>
    <t>Chapitre 1. Une alternative dans la collecte des fonds
        1.1.Les caractéristiques du financement participatif
        1.2.Quels financements pour quels projets ?
        1.3.Les règles d’allocation des fonds
Chapitre 2. Une alternative économique
        2.1.Les principes de l’économie sociale et solidaire
        2.2.La loi de 2014 sur l’ESS
        2.3.La finance solidaire
Chapitre 3. Une alternative à orientation religieuse
        3.1.La finance islamique
        3.2.Les fonds de partage
Chapitre 4. Une alternative à orientation sociétale
        4.1.L’investissement socialement responsable
        4.2.Quelle éthique pour la finance ?</t>
  </si>
  <si>
    <t>Finance parcours Finance et ingénierie financière (Master)</t>
  </si>
  <si>
    <t>Gestion fiscale (possible en apprentissage)</t>
  </si>
  <si>
    <t>https://formations.univ-poitiers.fr/fr/index/master-XB/master-XB/master-finance-JBI3ES4M//parcours-gestion-fiscale-JC6C8UIP.html</t>
  </si>
  <si>
    <t>Conférences sur des thèmes fiscaux d'actualité</t>
  </si>
  <si>
    <t>RSE, Greenwashing</t>
  </si>
  <si>
    <t xml:space="preserve">RSE et fiscalité : La conférence « RSE et Fiscalité de l’entreprise » a pour objectif de sensibiliser les étudiants à l’évolution de la société en matière de perception de l’impôt.
Elle part des constats suivants : (1) les comportements d’optimisation fiscale des entreprises sont de plus en plus mal perçus, et, (2) les stratégies d’entreprise doivent être acceptées sociétalement. En conséquence, il devient essentiel d’associer RSE et fiscalité.
Après avoir suivi cette conférence, les étudiants :
- sauront répondre à la question : « pourquoi faire de la fiscalité un élément de la RSE ? »,
- auront été familiarisés avec la notion de risque fiscal élargi au risque de réputation, et pourront construire une matrice de matérialité,
- auront été familiarisés avec les grandes principes d’une stratégie fiscale,
- connaîtront les standards proposés en matière de transparence fiscale (GRI, The B Lab),
feront la distinction entre transparence fiscale et « greenwashing fiscal ».
</t>
  </si>
  <si>
    <t>Finance parcours gestion fiscale (Master)</t>
  </si>
  <si>
    <t>Droit des assurances (M1)</t>
  </si>
  <si>
    <t>https://formations.univ-poitiers.fr/fr/index/master-XB/master-XB/master-droit-des-assurances-JAMIB61R.html</t>
  </si>
  <si>
    <t>Droit des assurances (possible en alternance) (M2)</t>
  </si>
  <si>
    <t>Droit des assurances (possible en alternance) (Master)</t>
  </si>
  <si>
    <t>Monnaie, banque, finance, assurance</t>
  </si>
  <si>
    <t>https://formations.univ-poitiers.fr/fr/index/master-XB/master-XB/master-monnaie-banque-finance-assurance-JB1VGGJM.html</t>
  </si>
  <si>
    <t>Financial macroeoconomics and environmental economic policy - spécifique</t>
  </si>
  <si>
    <t>Monnaie, banque, finance, assurance (possible en alternance)</t>
  </si>
  <si>
    <t>Finance durable et responsable</t>
  </si>
  <si>
    <t>Université de Montpellier</t>
  </si>
  <si>
    <t>Monnaie Banque Finance Assurance</t>
  </si>
  <si>
    <t>https://formations.umontpellier.fr/fr/formations/master-XB/master-monnaie-banque-finance-assurance-IVS5EBZE//analyse-des-risques-de-marches-mention-mbfa-IVS5EW52.html</t>
  </si>
  <si>
    <t>Monnaie Banque Finance Assurance - Analyse des risques de marchés (M2)</t>
  </si>
  <si>
    <t>Monnaie Banque Finance Assurance - Analyse des risques de marchés (Master)</t>
  </si>
  <si>
    <t>Monnaie Banque Finance Assurance - Analyse des risques bancaires (M2)</t>
  </si>
  <si>
    <t>https://formations.umontpellier.fr/fr/formations/master-XB/master-monnaie-banque-finance-assurance-IVS5EBZE//analyse-des-risques-bancaires-mention-mbfa-IVS5F6W7.html</t>
  </si>
  <si>
    <t>Monnaie Banque Finance Assurance - Analyse des risques bancaires (Master)</t>
  </si>
  <si>
    <t xml:space="preserve">Master 2 </t>
  </si>
  <si>
    <t>Monnaie Banque Finance Assurance - Système d'information économique et financier (M2)</t>
  </si>
  <si>
    <t>https://formations.umontpellier.fr/fr/formations/master-XB/master-monnaie-banque-finance-assurance-IVS5EBZE//systeme-d-information-economique-et-financier-mention-mbfa-IVS5FPYQ.html</t>
  </si>
  <si>
    <t>Monnaie Banque Finance Assurance - Système d'information économique et financier (Master)</t>
  </si>
  <si>
    <t>Monnaie Banque Finance Assurance - Actuariat (M2)</t>
  </si>
  <si>
    <t>https://formations.umontpellier.fr/fr/formations/master-XB/master-monnaie-banque-finance-assurance-IVS5EBZE//actuariat-mention-mbfa-IVS5G1FD.html</t>
  </si>
  <si>
    <t>Monnaie Banque Finance Assurance - Actuariat (Master)</t>
  </si>
  <si>
    <t>Monnaie Banque Finance Assurance - Ingénierie financière (M2)</t>
  </si>
  <si>
    <t>https://formations.umontpellier.fr/fr/formations/master-XB/master-monnaie-banque-finance-assurance-IVS5EBZE//ingenierie-financiere-mention-mbfa-KJL3U4OP.html</t>
  </si>
  <si>
    <t>Monnaie Banque Finance Assurance - Ingénierie financière (Master)</t>
  </si>
  <si>
    <t>Diplôme universitaire</t>
  </si>
  <si>
    <t>Finance verte (L3)</t>
  </si>
  <si>
    <t>https://formations.umontpellier.fr/fr/formations/diplome-universite-niv-form-bac-2-UC/diplome-d-universite-finance-verte-K9LD7WSE.html</t>
  </si>
  <si>
    <t>Métiers de la finance ISR</t>
  </si>
  <si>
    <t>4/165</t>
  </si>
  <si>
    <t>Macro-énergie-climat</t>
  </si>
  <si>
    <t>32/165</t>
  </si>
  <si>
    <t>Introduction à la finance verte</t>
  </si>
  <si>
    <t>42/165</t>
  </si>
  <si>
    <t>Mutation des marchés énergie &amp; carbone</t>
  </si>
  <si>
    <t>15/165</t>
  </si>
  <si>
    <t>Mobilisation de capitaux et valorisation des projets verts</t>
  </si>
  <si>
    <t>Stress-test, prospective et risques physiques</t>
  </si>
  <si>
    <t>10/165</t>
  </si>
  <si>
    <t>Gestion ISR et programmation Python</t>
  </si>
  <si>
    <t>Modélisation financière et financement dans le secteur des énergies renouvelables</t>
  </si>
  <si>
    <t>12/165</t>
  </si>
  <si>
    <t>Circuits financiers de la transition énergétique et écologique</t>
  </si>
  <si>
    <t>Comptabilité écologique</t>
  </si>
  <si>
    <t>Banque et assurance</t>
  </si>
  <si>
    <t>https://formations.umontpellier.fr/fr/formations/diplome-universite-niv-form-bac-UA/diplome-d-universite-banque-et-assurance-hnesbqfw.html</t>
  </si>
  <si>
    <t>Programme non disponible en ligne</t>
  </si>
  <si>
    <t>Comptabilité finance</t>
  </si>
  <si>
    <t>https://formations.umontpellier.fr/fr/formations/licence-XA/licence-gestion-hnes9tzv//l3-comptabilite-finance-hnesd24h.html</t>
  </si>
  <si>
    <t>Conseiller commercial sur le marché des particuliers - Option : Banque (alternance)</t>
  </si>
  <si>
    <t>https://formations.umontpellier.fr/fr/formations/licence-professionnelle-DP/licence-professionnelle-assurance-banque-finance-charge-de-clientele-ME210//conseiller-commercial-sur-le-marche-des-particuliers-option-banque-KK5JROV8.html</t>
  </si>
  <si>
    <t>Conseiller commercial sur le marché des particuliers - Option : Assurance</t>
  </si>
  <si>
    <t>https://formations.umontpellier.fr/fr/formations/licence-professionnelle-DP/licence-professionnelle-assurance-banque-finance-charge-de-clientele-ME210//conseiller-commercial-sur-le-marche-des-particuliers-option-assurance-PR609.html</t>
  </si>
  <si>
    <t xml:space="preserve">Droit des affaires parcours Droit et Fiscalité de l'entreprise (Formation continue) </t>
  </si>
  <si>
    <t>https://www.u-paris2.fr/fr/formations/offre-de-formation/master-2-droit-des-affaires-parcours-droit-et-fiscalite-de-lentreprise</t>
  </si>
  <si>
    <t xml:space="preserve">Droit des Assurances (Formation continue) </t>
  </si>
  <si>
    <t>https://www.u-paris2.fr/fr/formations/offre-de-formation/master-2-droit-des-assurances-formation-continue</t>
  </si>
  <si>
    <t xml:space="preserve">Diplôme d'université </t>
  </si>
  <si>
    <t xml:space="preserve">Responsable conformité : Compliance Officer </t>
  </si>
  <si>
    <t>https://cfp.u-paris2.fr/fr/formations/offre-de-formation/diplome-duniversite-responsable-conformite-compliance-officer</t>
  </si>
  <si>
    <t>Executive MBA</t>
  </si>
  <si>
    <t>Centre des Hautes Etudes d'Assurances (CHEA)</t>
  </si>
  <si>
    <t>https://executive-education.dauphine.psl.eu/formations/mba/assurance-chea</t>
  </si>
  <si>
    <t>Dirigeant courtier d'assurances</t>
  </si>
  <si>
    <t>https://executive-education.dauphine.psl.eu/formations/executive-master-diplome-universite/dirigeant-cabinet-courtage-assurances</t>
  </si>
  <si>
    <t>Bac+3/Bac+4</t>
  </si>
  <si>
    <t>40 jours/18 mois</t>
  </si>
  <si>
    <t>Dimension juridique, Conformité, RSE</t>
  </si>
  <si>
    <t>Dimension juridique, Conformité, RSE
5 jours
Objectifs du bloc :
Mesurer les enjeux de conformité dans l’assurance travers le respect des obligations réglementaires et des attentes des clients envers leur assureur.
Intégrer les objectifs de la Conformité dans la commercialisation des produits financiers et le rôle essentiel des commerciaux dans l’assurance en matière de connaissance des clients,
Actualiser les engagements contractuels dans le contexte de la protection des consommateurs et des clients.
Appréhender les enjeux du RGPD et les conséquences pratiques dans les démarches marketing et commerciales.
Mettre en place le développement des compétences de leurs collaborateurs sur ces volets pour être capable d’appliquer ces enjeux juridiques et de les faire appliquer.</t>
  </si>
  <si>
    <t>Asset Management (Exec Master)</t>
  </si>
  <si>
    <t>https://executive-education.dauphine.psl.eu/formations/executive-master-diplome-universite/asset-management-gestion-actifs</t>
  </si>
  <si>
    <t>87 jours/17 mois</t>
  </si>
  <si>
    <t>Techniques de gestions / classes d'actifs</t>
  </si>
  <si>
    <t>Epargne responsable et finance durable</t>
  </si>
  <si>
    <t>Techniques de gestions / classes d’actifs
36h par niveau
C’est le domaine cœur du métier de gérant. Ces techniques vont dépendre des produits dans lesquels le gérant investit et qui peuvent être divers : 
produits liquides et vanilles (actions, obligations, monétaire)
produits illiquides et exotiques (structurés, hedge funds, private equity, immobilier).
Niveau 1
Gestion indicielle
Gestion obligataire (obligations)
Marché monétaire
Gestion diversifiée (bottom-up, top-down, value, growth, small and mid cap)
Niveau 2
Gestion flexible (allocations stratégique, tactique et overlay)
Gestion structurée
Produits de change (devises)
Matières premières
Convertibles
Produits de taux
Niveau 3
Marchés immobiliers
Private equity
Hedge funds
Titrisation
Epargne Responsable et Finance Durable</t>
  </si>
  <si>
    <t>Conférences et études de cas</t>
  </si>
  <si>
    <t>Financial risks and sustainability</t>
  </si>
  <si>
    <t>Conférences et études de cas
8h par niveau
Niveau 1
Most Diversified Portfolio
Le risque en asset management
Financial risks and sustainability
Niveau 2
La technologie Blockchain et Crypto
Evolutions du marché de l’asset management
Factor Investing
Niveau 3
L’investissement en infrastructures
Finance comportementale et liquidité
L’insertion professionnelle en asset management</t>
  </si>
  <si>
    <t>Banque, contrôles &amp; régulation</t>
  </si>
  <si>
    <t>https://executive-education.dauphine.psl.eu/formations/executive-master-diplome-universite/banque-controle-regulation</t>
  </si>
  <si>
    <t>Bac+4/Bac+5</t>
  </si>
  <si>
    <t>40 jours / 6 mois</t>
  </si>
  <si>
    <t>Expert en évaluation, financement &amp; transmission d’entreprise</t>
  </si>
  <si>
    <t>https://executive-education.dauphine.psl.eu/formations/executive-master-diplome-universite/evaluation-financement-transmission-entreprise</t>
  </si>
  <si>
    <t>41 jours / 18 mois</t>
  </si>
  <si>
    <t>Gestion &amp; allocation d'actifs patrimoniaux</t>
  </si>
  <si>
    <t>Bac+2/Bac+3</t>
  </si>
  <si>
    <t>ISR et ESG</t>
  </si>
  <si>
    <t>Finance d'entreprise et pilotage de la performance</t>
  </si>
  <si>
    <t>https://executive-education.dauphine.psl.eu/formations/executive-master-diplome-universite/finance-pilotage-performance</t>
  </si>
  <si>
    <t>45 jours / 13 mois</t>
  </si>
  <si>
    <t>Pilotage de la performance</t>
  </si>
  <si>
    <t>Pilotage de la performance environnementale</t>
  </si>
  <si>
    <t>Module 3 : Pilotage de la performance
10 jours
Contrôle de gestion sociale
Pilotage de la performance environnementale
Transformation digitale des processus financiers
Contrôle de gestion et pilotage des coûts
Stratégie et pilotage des programmes de fidélité</t>
  </si>
  <si>
    <t>Finance quantitative</t>
  </si>
  <si>
    <t>https://executive-education.dauphine.psl.eu/formations/executive-master-diplome-universite/finance-quantitative-gestion-risques</t>
  </si>
  <si>
    <t>81 jours / 16 mois</t>
  </si>
  <si>
    <t>Marchés des Capitaux IFC - Europlace - Dauphine</t>
  </si>
  <si>
    <t>https://executive-education.dauphine.psl.eu/formations/executive-master-diplome-universite/marches-capitaux-ifc-europlace</t>
  </si>
  <si>
    <t>280 heures / 5 mois</t>
  </si>
  <si>
    <t>Finance soutenable</t>
  </si>
  <si>
    <t xml:space="preserve">Module 2 : Finance d'Entreprise
Introduction - Gouvernance des entreprises et décisions financières 
Structure financière des entreprises et coût du capital  
Les grandes décisions de financement 
La gestion des risques de l’entreprise 
L’évaluation des entreprises  
Finance soutenable </t>
  </si>
  <si>
    <t>Marchés financiers &amp; banque d'investissement</t>
  </si>
  <si>
    <t>https://executive-education.dauphine.psl.eu/formations/executive-master-diplome-universite/marches-financiers-banque-investissement</t>
  </si>
  <si>
    <t>44 jours / 3 mois</t>
  </si>
  <si>
    <t>Compliance</t>
  </si>
  <si>
    <t>https://executive-education.dauphine.psl.eu/formations/executive-master-diplome-universite/compliance-conformite</t>
  </si>
  <si>
    <t>43 jours / 12 mois</t>
  </si>
  <si>
    <t>60? - Non indiqué</t>
  </si>
  <si>
    <t>Module Compliance, éthique, vigilance et anti-corruption</t>
  </si>
  <si>
    <t>reporting extra-financier</t>
  </si>
  <si>
    <t>Module Compliance, éthique, vigilance et anti-corruption
Connaitre les obligations, leur mise en œuvre et les risques
Présentation des dispositifs tant français, qu'anglo-saxons ou internationaux de la lutte anti-corruption et explications des lignes directrices de l’AFA
Exposé de la loi française sur le devoir de vigilance et de la notion de conduite responsable à travers les principes directeurs de l’OCDE, les droits de l’homme selon le Global Compact et les grandes déclarations de l’OIT
Présentation des textes français et des conventions internationales sur les contraintes du reporting extra-financier
Retours d’expérience sur la mise en place des outils de la compliance anti-corruption (cartographie, contrôle, code de déontologie, dispositif d’alerte, formation, etc.)
Retours d'expérience sur la réalisation du plan de vigilance : cartographie des risques tout au long de la chaine d’approvisionnement et les instruments de gestion des risques : encadrement de la sous-traitance, contrôle, audit, accords cadre internationaux
Maîtriser la dénonciation des pratiques à risques : whistleblowing, rôle et protection des lanceurs d’alerte
Savoir accompagner une enquête : coopération et négociations des transactions avec les différentes autorités
Connaitre les risques grâce à un retour sur les sanctions prononcées ou négociées
Retour d'expérience sur un contrôle de l'AFA
Savoir manager un service de conformité
Communiquer autour des valeurs de l’entreprise et de sa raison d'être
Comprendre et s’approprier le rôle d’un service de compliance et les enjeux pour l’expert conformité
Déployer le programme, organiser et animer le service, communiquer et former
Maîtriser les enjeux RH</t>
  </si>
  <si>
    <t>Retraite, santé &amp; prévoyance des salariés &amp; dirigeants</t>
  </si>
  <si>
    <t>https://retraite-prevoyance.dauphine.fr/</t>
  </si>
  <si>
    <t>Information extra-financière : reporting, audit &amp; notation </t>
  </si>
  <si>
    <t>https://executive-education.dauphine.psl.eu/formations/certificat/extra-financiere-durable</t>
  </si>
  <si>
    <t>5 ans d'exp</t>
  </si>
  <si>
    <t>9 jours / 5 mois</t>
  </si>
  <si>
    <t>Nouveaux modèles d’affaires, performance globale et indicateurs extra-financiers</t>
  </si>
  <si>
    <t>ESG, RSE</t>
  </si>
  <si>
    <t>Historique et enjeux de la responsabilité sociale des entreprises (RSE) et du développement durable : évolution des concepts et de la législation
Business models et KPI au service de la performance ESG
Comprendre l’hybridation récente de deux concepts différents : développement durable et RSE
Comprendre l’émergence de nouveaux modèles d’affaires, identifier des indicateurs spécifiquement dédiés à la RSE</t>
  </si>
  <si>
    <t>Construire son reporting RSE</t>
  </si>
  <si>
    <t>1 jour 1/2</t>
  </si>
  <si>
    <t>Documenter son reporting RSE : protocoles et logiciels
Comprendre les enjeux de la matérialité
Connaître les protocoles permettant de collecter les informations ESG
Elaboration d'une matrice de matérialité et identification d'indicateurs pertinents
Elaboration d'indicateurs et collecte des données : type, sources, périmètre</t>
  </si>
  <si>
    <t>Piloter les indicateurs RSE</t>
  </si>
  <si>
    <t>1/2 jour</t>
  </si>
  <si>
    <t>Identifier les spécificités de stratégies RSE
Être capable de proposer des indicateurs cohérents avec une stratégie RSE</t>
  </si>
  <si>
    <t>Taxonomie Verte</t>
  </si>
  <si>
    <t>Comprendre les enjeux de la législation Taxonomie Verte
Retour d’expérience et mise en situation</t>
  </si>
  <si>
    <t>Evaluation des émissions carbone</t>
  </si>
  <si>
    <t>Score carbone</t>
  </si>
  <si>
    <t>Comprendre les enjeux de l’évaluation des émissions carbone
Retour d’expérience et présentation de la méthodologie Score Carbone</t>
  </si>
  <si>
    <t>Audit RSE</t>
  </si>
  <si>
    <t>Performance Extra-Financièr</t>
  </si>
  <si>
    <t>Etude des protocoles et collecte des informations
Connaître les caractéristiques de la norme ISO 26 000
Être capable de mener un audit dans le cadre de la réglementation relative à la Déclaration de Performance Extra-Financière et de l’ISO 26 000</t>
  </si>
  <si>
    <t>Notation ESG</t>
  </si>
  <si>
    <t>Savoir identifier les différentes dimensions de la performance ESG
Comprendre comment les agences de notation utilisent les informations extra financières pour construire les notes ESG
Pouvoir construire un reporting RSE permettant d’obtenir une bonne note ESG</t>
  </si>
  <si>
    <t>ISR, climat</t>
  </si>
  <si>
    <t>Histoire de l’ISR et enjeux de la finance durable
Comprendre les pratiques de l’ISR
Mise en évidence des enjeux liés au climat
Comprendre comment les gérants de fonds et les analystes utilisent les informations extra financières pour évaluer la performance ESG des entreprises 
Comprendre les enjeux de la matérialité
Retours d’expérience</t>
  </si>
  <si>
    <t>Comptabilité multi-capitaux</t>
  </si>
  <si>
    <t>Soutenabilité forte</t>
  </si>
  <si>
    <t>Comprendre les enjeux d’une comptabilité en soutenabilité forte
Retours d’expérience</t>
  </si>
  <si>
    <t>Digitalisation de la fonction financière</t>
  </si>
  <si>
    <t>https://executive-education.dauphine.psl.eu/formations/certificat/digitalisation-finance</t>
  </si>
  <si>
    <t>10 jours / 4 mois</t>
  </si>
  <si>
    <t>IR Fundamentals - Communication financière &amp; relations investisseurs</t>
  </si>
  <si>
    <t>https://executive-education.dauphine.psl.eu/formations/certificat/communication-financiere-relations-investisseurs-ir-fundamentals</t>
  </si>
  <si>
    <t>Conformité financière</t>
  </si>
  <si>
    <t>https://executive-education.dauphine.psl.eu/formations/certificat/conformite-financiere</t>
  </si>
  <si>
    <t>13 jours / 3 mois</t>
  </si>
  <si>
    <t>Contrôle interne et gestion des risques des institutions financières</t>
  </si>
  <si>
    <t>https://executive-education.dauphine.psl.eu/formations/certificat/controle-interne</t>
  </si>
  <si>
    <t>15 jours / 3 mois</t>
  </si>
  <si>
    <t>IR Basics
Communication financière &amp; relations investisseurs</t>
  </si>
  <si>
    <t>https://executive-education.dauphine.psl.eu/formations/certificat/formation-ir-basics-communication-financiere-relations-investisseurs</t>
  </si>
  <si>
    <t>En activité</t>
  </si>
  <si>
    <t>Intégrer la dimension ESG dans la Communication Financière</t>
  </si>
  <si>
    <t xml:space="preserve">Relations investisseurs et ESG </t>
  </si>
  <si>
    <t>2,5 heures</t>
  </si>
  <si>
    <t>Fraud risk management</t>
  </si>
  <si>
    <t>https://executive-education.dauphine.psl.eu/formations/certificat/fraud-risk-management</t>
  </si>
  <si>
    <t>8 jours / 3 mois</t>
  </si>
  <si>
    <t>Gestion de patrimoine (Exec Master)</t>
  </si>
  <si>
    <t>https://executive-education.dauphine.psl.eu/formations/master/gestion-patrimoine</t>
  </si>
  <si>
    <t>52 jours / 13 mois</t>
  </si>
  <si>
    <t>Chartered financial analyst</t>
  </si>
  <si>
    <t>https://dauphine.psl.eu/formations/diplome-universitaire-chartered-financial-analyst</t>
  </si>
  <si>
    <t>Université Paris 1 Panthéon Sorbonne - formation continue Panthéon Sorbonne</t>
  </si>
  <si>
    <t>https://formations.pantheonsorbonne.fr/fr/catalogue-des-formations/formations-courtes-qualifiantes-FCQ/formations-courtes-qualifiantes-gestion-finance-KCAJ6O0B//finance-pour-non-financiers-KCQB4IET.html</t>
  </si>
  <si>
    <t>Finances publiques</t>
  </si>
  <si>
    <t>https://formations.pantheonsorbonne.fr/fr/catalogue-des-formations/formations-courtes-qualifiantes-FCQ/formations-courtes-qualifiantes-gestion-finance-KCAJ6O0B//finances-publiques-KCQB53W8.html</t>
  </si>
  <si>
    <t>Université Paris 1 Panthéon Sorbonne - IAE</t>
  </si>
  <si>
    <t>Management financier (apprentissage) (M1)</t>
  </si>
  <si>
    <t>https://formations.pantheonsorbonne.fr/fr/catalogue-des-formations/master-M/master-finance-KBURFSFN//master-parcours-management-financier-formation-continue-KBURIQF5.html</t>
  </si>
  <si>
    <t>Master 2 professionnel</t>
  </si>
  <si>
    <t>Management financier</t>
  </si>
  <si>
    <t>Management financier (continue et apprentissage)</t>
  </si>
  <si>
    <t>Finance (Paris, Brazil or Mauritius)</t>
  </si>
  <si>
    <t>https://www.iae-paris.com/fr/executive-master-finance</t>
  </si>
  <si>
    <t>Finance IHFi (online &amp; blended) (M2)</t>
  </si>
  <si>
    <t>https://www.ifgexecutive.com/product/formation-finance-executive-mba-online/</t>
  </si>
  <si>
    <t>Finance verte et investissement socialement responsable</t>
  </si>
  <si>
    <t>Atelier Finance Verte (format blended)</t>
  </si>
  <si>
    <t>Normalisations et régulations internationales du DD et de la RSE</t>
  </si>
  <si>
    <t>DD &amp; Green management</t>
  </si>
  <si>
    <t>Gestion Comptable et Financière de l’Entreprise</t>
  </si>
  <si>
    <t>https://formations.univ-rennes1.fr/diplome-duniversite-gestion-comptable-et-financiere-de-lentreprise-gcfe</t>
  </si>
  <si>
    <t>9 mois</t>
  </si>
  <si>
    <t>Executive pilotage financier et croissance durable</t>
  </si>
  <si>
    <t>https://sfc.edu.umontpellier.fr/files/2021/05/FORMATION-COURTE-MOMA-PE-PF-CD.pdf</t>
  </si>
  <si>
    <t>Université Paris 1 Panthéon Sorbonne
Ecole d'économie de la Sorbonne</t>
  </si>
  <si>
    <t xml:space="preserve">Monnaie, Banque, Finance, Assurance </t>
  </si>
  <si>
    <t>https://formations.pantheonsorbonne.fr/fr/catalogue-des-formations/master-M/master-monnaie-banque-finance-assurance-KBUT5XXF.html</t>
  </si>
  <si>
    <t>Topics in environmental economics</t>
  </si>
  <si>
    <t>Monnaie, Banque, Finance, Assurance  parcours Banque - Finance (M2)</t>
  </si>
  <si>
    <t>Finance climat</t>
  </si>
  <si>
    <t>Monnaie, Banque, Finance, Assurance parcours Banque - Finance (Master)</t>
  </si>
  <si>
    <t>Monnaie, Banque, Finance, Assurance parcours Financial Economics (M2)</t>
  </si>
  <si>
    <t>https://formations.pantheonsorbonne.fr/fr/catalogue-des-formations/master-M/master-monnaie-banque-finance-assurance-KBUT5XXF/master-parcours-financial-economics-KBUT80D2.html</t>
  </si>
  <si>
    <t>Monnaie, Banque, Finance, Assurance parcours Financial Economics (Master)</t>
  </si>
  <si>
    <t>Monnaie, Banque, Finance, Assurance parcours Finance responsable, information et communication (FRIC) (M2)</t>
  </si>
  <si>
    <t>https://formations.pantheonsorbonne.fr/fr/catalogue-des-formations/master-M/master-monnaie-banque-finance-assurance-KBUT5XXF/master-parcours-finance-responsable-information-et-communication-fric-KBUT6RJW.html</t>
  </si>
  <si>
    <t>RSE et développement durable</t>
  </si>
  <si>
    <t>Communication et RSE : aspects réglementaires</t>
  </si>
  <si>
    <t>Monnaie, Banque, Finance, Assurance parcours Finance responsable, information et communication (FRIC) (Master)</t>
  </si>
  <si>
    <t>Monnaie, Banque, Finance, Assurance parcours Contrôle des risques bancaires et conformité (apprentissage) (M2)</t>
  </si>
  <si>
    <t>https://formations.pantheonsorbonne.fr/fr/catalogue-des-formations/master-M/master-monnaie-banque-finance-assurance-KBUT5XXF/master-parcours-controle-des-risques-bancaires-et-conformite-apprentissage-contrat-pro-KBUT75QG.html</t>
  </si>
  <si>
    <t>Monnaie, Banque, Finance, Assurance parcours Contrôle des risques bancaires et conformité (apprentissage) (Master)</t>
  </si>
  <si>
    <t>Monnaie, Banque, Finance, Assurance parcours Finance technology data (apprentissage) (M2)</t>
  </si>
  <si>
    <t>https://formations.pantheonsorbonne.fr/fr/catalogue-des-formations/master-M/master-monnaie-banque-finance-assurance-KBUT5XXF/master-parcours-finance-technology-data-KBUT7IZ4.html</t>
  </si>
  <si>
    <t>Monnaie, Banque, Finance, Assurance parcours Finance technology data (apprentissage) (Master)</t>
  </si>
  <si>
    <t>Université Paris 1 Panthéon Sorbonne
Ecole de management de la Sorbonne</t>
  </si>
  <si>
    <t>Droit des finances publiques (M1)</t>
  </si>
  <si>
    <t>https://formations.pantheonsorbonne.fr/fr/catalogue-des-formations/master-M/master-finance-KBURFSFN//master-parcours-finance-et-asset-management-KBURHD2Y.html</t>
  </si>
  <si>
    <t>Contentieux et fiscalité de l'environnement</t>
  </si>
  <si>
    <t>33 heures</t>
  </si>
  <si>
    <t>Droit du développement durable</t>
  </si>
  <si>
    <t>Droit des finances publiques parcours droit et gestion financière des collectivités publiques option administration et gestion publique</t>
  </si>
  <si>
    <t>https://formations.pantheonsorbonne.fr/fr/catalogue-des-formations/master-M/master-finances-publiques-KBURKG2L/master-parcours-droit-et-gestion-financiere-des-collectivites-publiques-KBURL6UP.html</t>
  </si>
  <si>
    <t>Droit des finances publiques parcours droit et gestion financière des collectivités publiques option droit et gestion des collectivités territoriales</t>
  </si>
  <si>
    <t>Finances publiques parcours droit et gestion financière des collectivités publiques option administration et gestion publique (Master)</t>
  </si>
  <si>
    <t>Finances publiques parcours droit et gestion financière des collectivités publiques option droit et gestion des collectivités territoriales (Master)</t>
  </si>
  <si>
    <t>Recherche Droit des finances publiques</t>
  </si>
  <si>
    <t>https://formations.pantheonsorbonne.fr/fr/catalogue-des-formations/master-M/master-finances-publiques-KBURKG2L/master-parcours-droit-des-finances-publiques-KBURKG8N.html</t>
  </si>
  <si>
    <t>Finances publiques parcours recherche droit des finances publiques (Master)</t>
  </si>
  <si>
    <t>Finance parcours Banque (apprentissage) (M1)</t>
  </si>
  <si>
    <t>https://formations.pantheonsorbonne.fr/fr/catalogue-des-formations/master-M/master-finance-KBURFSFN/master-parcours-finance-parcours-banque-en-apprentissage-KJ1ORJUO.html</t>
  </si>
  <si>
    <t>Université Paris 1 Panthéon Sorbonne Ecole d'économie de la Sorbonne</t>
  </si>
  <si>
    <t>Finance parcours Banque (apprentissage) (M2)</t>
  </si>
  <si>
    <t>Finance parcours Banque (apprentissage) (Master)</t>
  </si>
  <si>
    <t>Finance (magistère)</t>
  </si>
  <si>
    <t>Finance parcours Finance de marché et gestion des risques</t>
  </si>
  <si>
    <t>https://formations.pantheonsorbonne.fr/fr/catalogue-des-formations/master-M/master-finance-KBURFSFN/master-parcours-finance-de-marche-et-gestion-des-risques-KBURGH10.html</t>
  </si>
  <si>
    <t>Indifférencié Finance de marché et gestion des risques</t>
  </si>
  <si>
    <t>Energie et commodities : marchés, modélisation et stratégies</t>
  </si>
  <si>
    <t>4/60</t>
  </si>
  <si>
    <t>Finance de marché et gestion des risques (Master)</t>
  </si>
  <si>
    <t>6/120</t>
  </si>
  <si>
    <t>Finance parcours Finance et asset management</t>
  </si>
  <si>
    <t>https://formations.pantheonsorbonne.fr/fr/catalogue-des-formations/master-M/master-finance-KBURFSFN/master-parcours-finance-et-asset-management-KBURHD2Y.html</t>
  </si>
  <si>
    <t>Indifférencié Finance et Asset management</t>
  </si>
  <si>
    <t>Finance et asset management (Master)</t>
  </si>
  <si>
    <t>Finance parcours gestion financière et fiscalité</t>
  </si>
  <si>
    <t>https://formations.pantheonsorbonne.fr/fr/catalogue-des-formations/master-M/master-finance-KBURFSFN/master-parcours-gestion-financiere-et-fiscalite-KBURHNSV.html</t>
  </si>
  <si>
    <t>Préparation au CFA niveau 1</t>
  </si>
  <si>
    <t>Professionnel Gestion financière et fiscalité</t>
  </si>
  <si>
    <t>Gestion financière et fiscalité</t>
  </si>
  <si>
    <t>Finance parcours ingénierie financière</t>
  </si>
  <si>
    <t>https://formations.pantheonsorbonne.fr/fr/catalogue-des-formations/master-M/master-finance-KBURFSFN/master-parcours-ingenierie-financiere-KBURHUUM.html</t>
  </si>
  <si>
    <t>Finance parcours professionnel ingénierie financière (M2)</t>
  </si>
  <si>
    <t>https://formations.pantheonsorbonne.fr/fr/catalogue-des-formations/master-M/master-finance-KBURFSFN/master-parcours-management-financier-en-apprentissage-KBURI5PU.html</t>
  </si>
  <si>
    <t>Professionnel Management financier (continue et apprentissage) (M2)</t>
  </si>
  <si>
    <t>Management financier (apprentissage) (Master)</t>
  </si>
  <si>
    <t>Finance parcours Trésorerie d'entreprise (continue et apprentissage)</t>
  </si>
  <si>
    <t>https://formations.pantheonsorbonne.fr/fr/catalogue-des-formations/master-M/master-finance-KBURFSFN/master-parcours-tresorerie-d-entreprise-apprentissage-KBURJANL.html</t>
  </si>
  <si>
    <t>Professionnel trésorerie d'entreprise (M2)</t>
  </si>
  <si>
    <t>Trésorerie d'entreprise (Master)</t>
  </si>
  <si>
    <t>Finance parcours professionnel ingénierie financière</t>
  </si>
  <si>
    <t>Ingénierie financière</t>
  </si>
  <si>
    <t>Modélisations statistiques économiques et financières (MOSEF) (initiale et apprentissage)</t>
  </si>
  <si>
    <t>https://formations.pantheonsorbonne.fr/fr/catalogue-des-formations/master-M/master-econometrie-statistiques-KBURDRPJ.html</t>
  </si>
  <si>
    <t>Modélisations statistiques économiques et financières (MOSEF)</t>
  </si>
  <si>
    <t>https://formations.pantheonsorbonne.fr/fr/catalogue-des-formations/master-M/master-econometrie-statistiques-KBURDRPJ/master-parcours-modelisations-statistiques-economiques-et-financieres-mosef-formation-initiale-et-apprentissage-KBURDRT5.html</t>
  </si>
  <si>
    <t>Université Paris 1 Panthéon Sorbonne - EDS - Institut d'administration économique et sociale (IAES)</t>
  </si>
  <si>
    <t>Cadres de la mutualité, des assurances et de la prévoyance (apprentissage possible)</t>
  </si>
  <si>
    <t>https://formations.pantheonsorbonne.fr/fr/catalogue-des-formations/master-M/master-sciences-economiques-et-sociales-KBUS90N2/master-parcours-cadres-de-la-mutualite-des-assurances-et-de-la-prevoyance-KBUS90UL.html</t>
  </si>
  <si>
    <t>Cadres de la mutualité, des assurances et de la prévoyance (M1 SES) (apprentissage possible)</t>
  </si>
  <si>
    <t>Cadres de la mutualité, des assurances et de la prévoyance (M1 Sciences économiques parcours sociologie) (apprentissage possible)</t>
  </si>
  <si>
    <t>Gestion - Finance (L3)</t>
  </si>
  <si>
    <t>https://formations.pantheonsorbonne.fr/fr/catalogue-des-formations/licence-L/licence-gestion-KBTEJ29X//licence-gestion-finance-KBTELCO2.html</t>
  </si>
  <si>
    <t>Gestion - Finance (Licence)</t>
  </si>
  <si>
    <t xml:space="preserve"> Gestion - Finance parcours USAL (L3)</t>
  </si>
  <si>
    <t>https://formations.pantheonsorbonne.fr/fr/catalogue-des-formations/licence-L/licence-gestion-KBTEJ29X//licence-gestion-finance-parcours-usal-delocalise-KBTEM79K.html</t>
  </si>
  <si>
    <t xml:space="preserve"> Gestion - Finance parcours USAL (Licence)</t>
  </si>
  <si>
    <t>https://formations.pantheonsorbonne.fr/fr/catalogue-des-formations/master-M/master-finance-KBURFSFN//master-parcours-management-financier-en-apprentissage-KBURI5PU.html</t>
  </si>
  <si>
    <t>Institut des Assurances de Paris-Dauphine</t>
  </si>
  <si>
    <t>Droit des Assurances (M2)</t>
  </si>
  <si>
    <t>https://iap.pantheonsorbonne.fr/master-2-droit-assurances</t>
  </si>
  <si>
    <t>Assurance et environnement</t>
  </si>
  <si>
    <t>ESA - Ecole Supérieure d'Assurance</t>
  </si>
  <si>
    <t>Assurance (présentiel et à distance)</t>
  </si>
  <si>
    <t>https://formation-assurances.esaassurance.com/formation/bts-assurance-en-alternance/</t>
  </si>
  <si>
    <t>Chargée de clientèles en assurance et banque (alternance et/ou distance)</t>
  </si>
  <si>
    <t>https://formation-assurances.esaassurance.com/formation/bachelor-charge-de-clientele-assurance-banque-et-immobilier-a-distance/</t>
  </si>
  <si>
    <t>Chargée de clientèles en assurance &amp; banque option gestion d'actifs et de patrimoines immobiliers (alternance)</t>
  </si>
  <si>
    <t>https://formation-assurances.esaassurance.com/formation/bachelor-chargee-de-clienteles-en-assurance-banque-option-gestion-dactifs-et-de-patrimoine-immobiliers/</t>
  </si>
  <si>
    <t>Chargé(e) de Clientèles en Assurance &amp; Banque option Assistance du client lors d’un sinistre (alternance)</t>
  </si>
  <si>
    <t>https://formation-assurances.esaassurance.com/formation/bachelor-chargee-de-clienteles-en-assurance-banque-option-assistance-du-client-lors-dun-sinistre/</t>
  </si>
  <si>
    <t>Assimilé Master</t>
  </si>
  <si>
    <t>Manager de l'assurance (alternance présentiel &amp; à distance)</t>
  </si>
  <si>
    <t>https://formation-assurances.esaassurance.com/formation/manager-de-lassurance-a-distance/#details</t>
  </si>
  <si>
    <t>Bloc 3 : Manager la souscription et le portefeuille des risques d’entreprise des offres assurancielles</t>
  </si>
  <si>
    <t>Les risques environnementaux créés ou subis lors de l’activité d’une entreprise</t>
  </si>
  <si>
    <t>Bloc 3 : Manager la souscription et le portefeuille des risques d’entreprise des offres assurancielles
Solvabilité 2 et rôle de l’actuariat
Bases comptables et financières des entreprises
Analyse financière
Risk Management
Réassurance, coassurance, titrisation
Lloyd’s, Risques politiques
Risques industriels
Responsabilité civile des entreprises
Responsabilité civile du dirigeant et des mandataires sociaux
Responsabilité des collectivités locales
Assurance transport (terrestre, maritime, aviation)
Assurance RC des entreprises de transport
Assurance-crédit
Programmes internationaux
Les risques environnementaux créés ou subis lors de l’activité d’une entreprise</t>
  </si>
  <si>
    <t>Manager de l'assurance (continue)</t>
  </si>
  <si>
    <t>https://formation-assurances.esaassurance.com/formation/manager-de-lassurance-en-formation-professionnelle-continue-en-presentiel/</t>
  </si>
  <si>
    <t>168 heures</t>
  </si>
  <si>
    <t>Manager des risques et des assurances de l'entreprise (alternance, distanciel ou présentiel)</t>
  </si>
  <si>
    <t>https://formation-assurances.esaassurance.com/formation/manager-des-risques-et-des-assurances-de-lentreprise-a-distance/</t>
  </si>
  <si>
    <t>Bloc 3 : Contrôler la mise en place et le suivi d’un plan d’activité (PCA)</t>
  </si>
  <si>
    <t>Les Risques climatiques</t>
  </si>
  <si>
    <t>Bloc 3 : Contrôler la mise en place et le suivi d’un plan d’activité (PCA)
Les Risques climatiques
Construction : Building International Modeling (BIM)
Risques et crises
Organisation de la continuité d’activité (O.C.A) en cas de sinistre majeur
Visite de risques
Assurtechs et leur place dans l’assurance française de demain</t>
  </si>
  <si>
    <t>Manager des risques et des assurances de l'entreprise (continue)</t>
  </si>
  <si>
    <t>https://formation-assurances.esaassurance.com/formation/manager-des-risques-et-des-assurances-de-lentreprise-en-formation-professionnelle-continue-en-presentiel/</t>
  </si>
  <si>
    <t>Experte en ingénierie patrimoniale (alternance distance et présentiel)</t>
  </si>
  <si>
    <t>https://formation-assurances.esaassurance.com/formation/expert-en-ingenierie-patrimoniale-a-distance/ et https://formation-assurances.esaassurance.com/formation/expert-en-ingenierie-patrimoniale-en-alternance/</t>
  </si>
  <si>
    <t>Experte en ingénierie patrimoniale (continue)</t>
  </si>
  <si>
    <t>https://formation-assurances.esaassurance.com/formation/experte-en-ingenierie-patrimoniale-en-formation-professionnelle-continue-en-presentiel/</t>
  </si>
  <si>
    <t>436 heures</t>
  </si>
  <si>
    <t>Audit et management des risques et des assurances de l'entreprise</t>
  </si>
  <si>
    <t>https://formation-assurances.esaassurance.com/formation/mba-audit-et-management-des-risques-et-des-assurances-de-lentreprise-a-distance/</t>
  </si>
  <si>
    <t>400 heures</t>
  </si>
  <si>
    <t>Chargé de clientèles en assurance et banque (continue)</t>
  </si>
  <si>
    <t>https://formation-assurances.esaassurance.com/formation/bachelor-charge-de-clientele-assurance-banque-et-immobilier-en-formation-professionnelle-continue-en-presentiel/</t>
  </si>
  <si>
    <t>189 heures</t>
  </si>
  <si>
    <t>Certificat de compétence</t>
  </si>
  <si>
    <t>Bloc 1 – Organiser la mise en œuvre de la souscription par un assureur de contrats d’assurances des professionnels et des entreprises</t>
  </si>
  <si>
    <t>https://formation-assurances.esaassurance.com/formation/bloc-1-manager-la-souscription-des-risques-dentreprise-en-formation-professionnelle-continue-en-presentiel/</t>
  </si>
  <si>
    <t>Bloc 2 – Manager l’indemnisation des sinistres des professionnels et des entreprises</t>
  </si>
  <si>
    <t>https://formation-assurances.esaassurance.com/formation/bloc-2-manager-lindemnisation-des-garanties-donnees-souscrites-pour-les-risques-dentreprise-en-formation-professionnelle-continue-en-presentiel/</t>
  </si>
  <si>
    <t>Bloc 3 – Manager la souscription et le portefeuille des risques d’entreprise des offres assurantielles</t>
  </si>
  <si>
    <t>https://formation-assurances.esaassurance.com/formation/bloc-3-manager-les-supports-transversaux-et-techniques-de-la-societe-dassurances-en-formation-professionnelle-continue-en-presentiel/</t>
  </si>
  <si>
    <t>Bloc 4 – Développer la relation avec les intermédiaires d’assurance et les clients à l’ère du digital</t>
  </si>
  <si>
    <t>https://formation-assurances.esaassurance.com/formation/bloc-4-manager-le-developpement-des-portefeuilles-dassurances-en-formation-professionnelle-continue-en-presentiel/</t>
  </si>
  <si>
    <t>Certificat ESA</t>
  </si>
  <si>
    <t>Concevoir et Mettre en œuvre le système de contrôle des Délégataires de Gestion dans l’Assurance</t>
  </si>
  <si>
    <t>https://formation-assurances.esaassurance.com/formation/concevoir-et-mettre-en-oeuvre-le-systeme-de-controle-des-delegataires-de-gestion-dans-lassurance-en-e-learning/</t>
  </si>
  <si>
    <t>Entreprendre et développer une activité de courtage en assurance (continue)</t>
  </si>
  <si>
    <t>https://formation-assurances.esaassurance.com/formation/entreprendre-et-developper-une-activite-de-courtage-en-assurance-en-e-learning/</t>
  </si>
  <si>
    <t>Gérer des sinistres dégâts des eaux et incendie dans un immeuble</t>
  </si>
  <si>
    <t>https://formation-assurances.esaassurance.com/formation/gerer-des-sinistres-degats-des-eaux-et-incendie-dans-un-immeuble/</t>
  </si>
  <si>
    <t>Le Traitement de l’Assurance-Crédit</t>
  </si>
  <si>
    <t>https://formation-assurances.esaassurance.com/formation/le-traitement-de-lassurance-credit-en-e-learning/</t>
  </si>
  <si>
    <t>Relation Client dans le secteur Bancaire et Assurance</t>
  </si>
  <si>
    <t>https://formation-assurances.esaassurance.com/formation/relation-client-dans-le-secteur-bancaire-et-assurance-en-e-learning/</t>
  </si>
  <si>
    <t>Administrer une mutuelle dans le cadre de la Solvabilité 2</t>
  </si>
  <si>
    <t>https://formation-assurances.esaassurance.com/formation/administrer-une-mutuelle-dans-le-cadre-de-la-solvabilite-2/</t>
  </si>
  <si>
    <t>35 heures</t>
  </si>
  <si>
    <t>3ème partie : Quelques points de vigilance.</t>
  </si>
  <si>
    <t>Typologie des placements dont placements « RSE »</t>
  </si>
  <si>
    <t xml:space="preserve">MODULE 3 : Le pilotage stratégique et économique d’une mutuelle et d’une union.
3ème partie : Quelques points de vigilance.
Le suivi du portefeuille des projets
Typologie des placements dont placements « RSE »
Détermination et suivi de l’allocation stratégique des placements
Prise de décision sur les évolutions des cotisations et des prestations
Tableaux de bord et indicateurs de suivi
Examen des états financiers et des états réglementaires
</t>
  </si>
  <si>
    <t>Technicien d'actuaire</t>
  </si>
  <si>
    <t>https://formation-assurances.esaassurance.com/formation/technicien-dactuaire-en-e-learning/</t>
  </si>
  <si>
    <t>Bloc 1 – Structurer, développer et pérenniser son activité d’expert en ingénierie patrimoniale dans le respect de la réglementation et de la déontologie</t>
  </si>
  <si>
    <t>https://formation-assurances.esaassurance.com/formation/bloc-1-structurer-developper-et-perenniser-son-activite-dexpert-en-ingenierie-patrimoniale-dans-le-respect-de-la-reglementation-et-de-la-deontologie-2/</t>
  </si>
  <si>
    <t>Bloc 2 – Réaliser le diagnostic patrimonial d’un client en termes d’existant, d’attentes, de besoins et de comportements en formation continue présentiel</t>
  </si>
  <si>
    <t>https://formation-assurances.esaassurance.com/formation/bloc-2-realiser-le-diagnostic-patrimonial-dun-client-en-termes-dexistant-dattentes-de-besoins-et-de-comportements-en-formation-continue-presentiel/</t>
  </si>
  <si>
    <t>Bloc 3 – Analyser les environnements économiques et financiers impactant un patrimoine, identifier les investissements possibles de façon à aider le client dans ses décisions</t>
  </si>
  <si>
    <t>https://formation-assurances.esaassurance.com/formation/bloc-3-analyser-les-environnements-economiques-et-financiers-impactant-un-patrimoine-identifier-les-investissements-possibles-de-facon-a-aider-le-client-dans-ses-decisions-2/</t>
  </si>
  <si>
    <t>14,5 heures</t>
  </si>
  <si>
    <t>Analyser l’environnement juridique du patrimoine en droit privé et de la famille</t>
  </si>
  <si>
    <t>https://esa-management.com/formation/analyser-lenvironnement-juridique-du-patrimoine-en-droit-prive-et-de-la-famille-en-formation-continue-a-distance/</t>
  </si>
  <si>
    <t>44,5 heures</t>
  </si>
  <si>
    <t>Bloc 5 – Analyser l’impact des dispositifs de protection de la personne sur le patrimoine</t>
  </si>
  <si>
    <t>https://formation-assurances.esaassurance.com/formation/bloc-5-analyser-limpact-des-dispositifs-de-protection-de-la-personne-sur-le-patrimoine/</t>
  </si>
  <si>
    <t>Bloc 6 – Analyser l’impact de l’environnement fiscal sur le patrimoine</t>
  </si>
  <si>
    <t>https://formation-assurances.esaassurance.com/formation/bloc-6-analyser-limpact-de-lenvironnement-fiscal-sur-le-patrimoine/</t>
  </si>
  <si>
    <t>7,5 heures</t>
  </si>
  <si>
    <t>Bloc 7 – Réaliser le diagnostic patrimonial d’un client et le conseiller sur la stratégie patrimoniale à adopter</t>
  </si>
  <si>
    <t>https://formation-assurances.esaassurance.com/formation/bloc-7-realiser-le-diagnostic-patrimonial-dun-client-et-le-conseiller-sur-la-strategie-patrimoniale-a-adopter-2/</t>
  </si>
  <si>
    <t>23,5 heures</t>
  </si>
  <si>
    <t>Bloc 8 – Accompagner un entrepreneur dans sa gestion patrimoniale</t>
  </si>
  <si>
    <t>https://formation-assurances.esaassurance.com/formation/bloc-8-accompagner-un-entrepreneur-dans-sa-gestion-patrimoniale/</t>
  </si>
  <si>
    <t>Bloc 9 – Accompagner et suivre un client dans la mise en œuvre de son plan patrimonial en fonction des évolutions environnementales et contextuelles pouvant l’impacter</t>
  </si>
  <si>
    <t>https://formation-assurances.esaassurance.com/formation/bloc-9-accompagner-et-suivre-un-client-dans-la-mise-en-oeuvre-de-son-plan-patrimonial-en-fonction-des-evolutions-environnementales-et-contextuelles-pouvant-limpacter/</t>
  </si>
  <si>
    <t>28,5 heures</t>
  </si>
  <si>
    <t>Gestion Patrimoniale pour les personnes en situation de curatelle ou tutelle</t>
  </si>
  <si>
    <t>https://formation-assurances.esaassurance.com/formation/gestion-patrimoniale-pour-les-personnes-en-situation-de-curatelle-ou-tutelle-en-e-learning/#details</t>
  </si>
  <si>
    <t>IRIAF - Institut des Risques Industriels, Assurantiels et Financiers</t>
  </si>
  <si>
    <t>Risque, assurance</t>
  </si>
  <si>
    <t>https://formations.univ-poitiers.fr/fr/index/licence-XA/licence-XA/licence-economie-et-gestion-JALJJV3G/l3-parcours-risque-assurance-JB3M7OIL.html?search-keywords=licence+risque+assurance</t>
  </si>
  <si>
    <t>SARADS - statistique et actuariat (alternance possible) (M1)</t>
  </si>
  <si>
    <t>https://formations.univ-poitiers.fr/fr/index/master-XB/master-XB/master-actuariat-JAHVOJJG/parcours-sarads-statistique-et-actuariat-JAI7RF2J.html?search-keywords=master+sarads</t>
  </si>
  <si>
    <t>SARADS - statistique et actuariat (alternance possible) (M2)</t>
  </si>
  <si>
    <t>SARADS - statistique et actuariat (alternance possible) (Master)</t>
  </si>
  <si>
    <t>Exchange College</t>
  </si>
  <si>
    <t>Bachelor 1 &amp; 2</t>
  </si>
  <si>
    <t>Finance Banque Assurance (alternance possible) (Bachelor 1&amp;2)</t>
  </si>
  <si>
    <t>https://www.exchange-college.com/programme/bachelor-1-et-2-finance-banque-assurance</t>
  </si>
  <si>
    <t>Bachelor 3</t>
  </si>
  <si>
    <t>Finance Banque Assurance (alternance possible) (Bachelor 3)</t>
  </si>
  <si>
    <t>https://www.exchange-college.com/programme/bachelor-3-finance-banque-assurance</t>
  </si>
  <si>
    <t>MS</t>
  </si>
  <si>
    <t>Assurance</t>
  </si>
  <si>
    <t>https://www.exchange-college.com/programme/mastere-1-2-assurance</t>
  </si>
  <si>
    <t>Management et RSE</t>
  </si>
  <si>
    <t>Gestion de patrimoine (Master)</t>
  </si>
  <si>
    <t>https://www.exchange-college.com/programme/mastere-1-2-gestion-de-patrimoine</t>
  </si>
  <si>
    <t>Banque d'affaires et finance d'entreprise (Master)</t>
  </si>
  <si>
    <t>https://www.exchange-college.com/programme/mastere-1-2-banque-daffaires-et-finance-dentreprise</t>
  </si>
  <si>
    <t>Université de Caen Normandie</t>
  </si>
  <si>
    <t>Gestion parcours Banque finance assurance</t>
  </si>
  <si>
    <t>https://uniform.unicaen.fr/catalogue/formation/licences/7172-licence-gestion-parcours-banque-finance-assurance?s=&amp;r=&amp;domaine=DEG</t>
  </si>
  <si>
    <t>Assurance, banque, finance parcours chargé de clientèle</t>
  </si>
  <si>
    <t>https://uniform.unicaen.fr/catalogue/formation/licences-pro/6999-licence-pro-assurance--banque--finance---charge-de-clientele?s=&amp;r=&amp;domaine=DEG</t>
  </si>
  <si>
    <t>Commercialisation de produits et services parcours vente d'assurances de personnes</t>
  </si>
  <si>
    <t>https://uniform.unicaen.fr/catalogue/formation/licences-pro/5254-licence-pro-commercialisation-de-produits-et-services-parcours-vente-d-assurances-de-personnes?s=&amp;r=&amp;domaine=DEG</t>
  </si>
  <si>
    <t>Droit des assurances parcours assurances de personnes et dommage corporel</t>
  </si>
  <si>
    <t>https://uniform.unicaen.fr/catalogue/formation/master/7016-master-droit-des-assurances-p.-assurances-de-personnes-et-dommage-corporel?s=&amp;r=&amp;domaine=DEG</t>
  </si>
  <si>
    <t>Droit public parcours contrats, finances et gouvernance publics (M1)</t>
  </si>
  <si>
    <t>https://uniform.unicaen.fr/catalogue/formation/master/7214-master-droit-public-p.-contrats--finances-et-gouvernance-publics?s=&amp;r=&amp;domaine=DEG</t>
  </si>
  <si>
    <t>TD droit de l'environnement</t>
  </si>
  <si>
    <t>8/60</t>
  </si>
  <si>
    <t>CM droit de l'environnement</t>
  </si>
  <si>
    <t>Droit public parcours contrats, finances et gouvernance publics (M2)</t>
  </si>
  <si>
    <t>Droit public parcours contrats, finances et gouvernance publics (Master)</t>
  </si>
  <si>
    <t>8/120</t>
  </si>
  <si>
    <t>https://uniform.unicaen.fr/catalogue/formation/master/7077-master-gestion-de-patrimoine?s=&amp;r=&amp;domaine=DEG</t>
  </si>
  <si>
    <t>Monnaie, banque, finance, assurance, parcours chargés d'affaires entreprises et institutions (Master)</t>
  </si>
  <si>
    <t>https://uniform.unicaen.fr/catalogue/formation/master/6976-master-monnaie--banque--finance--assurance-p.-charges-d-affaires-entreprises-et-institutions?s=&amp;r=&amp;domaine=DEG</t>
  </si>
  <si>
    <t>Monnaie, banque, finance, assurance, parcours gestion d'actifs, contrôle des risques et conformité (M1)</t>
  </si>
  <si>
    <t>https://uniform.unicaen.fr/catalogue/formation/master/7159-master-monnaie--banque--finance--assurance-p.-gestion-d-actifs--controle-des-risques-et-conformite?s=&amp;r=&amp;domaine=DEG</t>
  </si>
  <si>
    <t>Ethique et RSE</t>
  </si>
  <si>
    <t>Monnaie, banque, finance, assurance, parcours gestion d'actifs, contrôle des risques et conformité (M2)</t>
  </si>
  <si>
    <t>Maîtriser et appréhender la finance durable</t>
  </si>
  <si>
    <t>Monnaie, banque, finance, assurance, parcours gestion d'actifs, contrôle des risques et conformité (Master)</t>
  </si>
  <si>
    <t>Monnaie, banque, finance, assurance, parcours responsable de clientèle professionnels et agriculteurs</t>
  </si>
  <si>
    <t>https://uniform.unicaen.fr/catalogue/formation/master/7127-master-monnaie--banque--finance--assurance-p.-responsable-de-clientele-professionnels-et-agriculteurs?s=&amp;r=&amp;domaine=DEG</t>
  </si>
  <si>
    <t>Aix-Marseille Université - IAAM</t>
  </si>
  <si>
    <t>Droit des assurances (M2)</t>
  </si>
  <si>
    <t>https://iaam-facdedroit.univ-amu.fr/fr/%3Cnolink%3E/m2-droit-assurances</t>
  </si>
  <si>
    <t>Licence 1 &amp; 2</t>
  </si>
  <si>
    <t>Economie et gestion parcours économie et finance (L1 - L2)</t>
  </si>
  <si>
    <t>https://formations.univ-amu.fr/fr/licence/3BEG/PRBEG3AA</t>
  </si>
  <si>
    <t>Economics of Climate Change</t>
  </si>
  <si>
    <t>16 heures</t>
  </si>
  <si>
    <t>Sustainable business management</t>
  </si>
  <si>
    <t>non</t>
  </si>
  <si>
    <t>Economie et gestion parcours économie et finance (L3)</t>
  </si>
  <si>
    <t>Economie et gestion parcours économie et finance (Licence)</t>
  </si>
  <si>
    <t>Assurance, Banque, Finance: Chargé de clientèle (alternance possible)</t>
  </si>
  <si>
    <t>https://formations.univ-amu.fr/fr/LP/PBCC</t>
  </si>
  <si>
    <t xml:space="preserve">Métiers de la gestion et de la comptabilité : gestion comptable et financière </t>
  </si>
  <si>
    <t>https://formations.univ-amu.fr/fr/LP/PWCF</t>
  </si>
  <si>
    <t>https://formations.univ-amu.fr/fr/master/5BFI</t>
  </si>
  <si>
    <t>Finance parcours entreprises et marchés (M2)</t>
  </si>
  <si>
    <t>https://formations.univ-amu.fr/fr/master/5BFI/PRBFI5AA</t>
  </si>
  <si>
    <t>Finance parcours gestion de patrimoine (M2)</t>
  </si>
  <si>
    <t>https://formations.univ-amu.fr/fr/master/5BFI/PRBFI5AB</t>
  </si>
  <si>
    <t>Finance parcours management des risques financiers (M2)</t>
  </si>
  <si>
    <t>https://formations.univ-amu.fr/fr/master/5BFI/PRBFI5AC</t>
  </si>
  <si>
    <t>Finance parcours entreprises et marchés (Master)</t>
  </si>
  <si>
    <t>Finance parcours gestion de patrimoine (Master)</t>
  </si>
  <si>
    <t>Finance parcours management des risques financiers (Master)</t>
  </si>
  <si>
    <t>Droit bancaire et financier parcours droit de la banque et gestion de patrimoine (M1)</t>
  </si>
  <si>
    <t>https://formations.univ-amu.fr/fr/master/5DBF/PRDBF5AA</t>
  </si>
  <si>
    <t>Droit bancaire et financier parcours droit de la banque et gestion de patrimoine (M2)</t>
  </si>
  <si>
    <t>Finance durable et RSE</t>
  </si>
  <si>
    <t>17 heures</t>
  </si>
  <si>
    <t>Droit bancaire et financier parcours droit de la banque et gestion de patrimoine (Master)</t>
  </si>
  <si>
    <t>https://formations.univ-amu.fr/fr/master/5DBF</t>
  </si>
  <si>
    <t>Droit bancaire et financier parcours procédures bancaires et marché des professionnels (M1)</t>
  </si>
  <si>
    <t>https://formations.univ-amu.fr/fr/master/5DBF/PRDBF5AB</t>
  </si>
  <si>
    <t>Droit bancaire et financier parcours procédures bancaires et marché des professionnels (M2)</t>
  </si>
  <si>
    <t>Droit bancaire et financier parcours procédures bancaires et marché des professionnels (Master)</t>
  </si>
  <si>
    <t>Diplôme d'établissement</t>
  </si>
  <si>
    <t>Advanced Engineering and Corporate Finance (AECF)</t>
  </si>
  <si>
    <t>https://formations.univ-amu.fr/fr/DE2/UBCF</t>
  </si>
  <si>
    <t>150 heures / 4 mois</t>
  </si>
  <si>
    <t>Droit de la banque et gestion de patrimoine 1ère année</t>
  </si>
  <si>
    <t>https://formations.univ-amu.fr/fr/DE2/UDBG</t>
  </si>
  <si>
    <t>310 heures</t>
  </si>
  <si>
    <t>Droit de la banque et gestion de patrimoine</t>
  </si>
  <si>
    <t>8 semaines</t>
  </si>
  <si>
    <t>Université Jean Moulin Lyon 3</t>
  </si>
  <si>
    <t>Droit bancaire et financier (M1)</t>
  </si>
  <si>
    <t>https://facdedroit.univ-lyon3.fr/master-droit-bancaire-et-financier-2</t>
  </si>
  <si>
    <t>Droit bancaire et financier (Master)</t>
  </si>
  <si>
    <t>Droit et ingénierie financière (M1)</t>
  </si>
  <si>
    <t>https://facdedroit.univ-lyon3.fr/master-droit-et-ingenierie-financiere-2</t>
  </si>
  <si>
    <t>Droit et ingénierie financière (M2)</t>
  </si>
  <si>
    <t>Droit et ingénierie financière (Master)</t>
  </si>
  <si>
    <t>https://facdedroit.univ-lyon3.fr/master-droit-des-assurances-2</t>
  </si>
  <si>
    <t>Droit des assurances (Master)</t>
  </si>
  <si>
    <t>Ingénierie Financière et Transaction - IFT (M1)</t>
  </si>
  <si>
    <t>https://iae.univ-lyon3.fr/master-ingenierie-financiere-et-transaction-ift</t>
  </si>
  <si>
    <t>Coûts et décision</t>
  </si>
  <si>
    <t>Responsabilité sociale</t>
  </si>
  <si>
    <t>Ingénierie Financière et Transaction - IFT (M2)</t>
  </si>
  <si>
    <t>Capital Investissement et montages LBO</t>
  </si>
  <si>
    <t>Gestion d'actif et ISR</t>
  </si>
  <si>
    <t>Objectifs
The classes have a focus on asset management and aim to provide students with theory and practice. Throughout the lectures, real world case studies and excercises are extensivley used to illustrate the challenging issue of responsible investment and integrating environemntal, social and governance (ESG) data into classical investment analysis. Group work and discussion are encouraged.  The module has the aim of giving students the confidence to apply and develop their financial and quantitative skills and abilities required to interpret relavant financial and extra financial information in an asset management context.  Students will gain the knowledge and experience of techniques that will enable them to recommend strategic responsible asset managemnt solutions and to implement them effectively. A range of financial theories and techniques combined with practical applications will be explored.
TARGETED KNOWLEDGE
1. Recall ESG reporting requirements and databases
2. Choose an appropriate responsible investment technique
3. Know where to search for relevant data and research in search for ESG alpha
4. Be familiar with the SRI industry: Global and local players, contact lists
TARGETED SKILLS
1. Implement asset valuation models  
2. Implement bond pricing and yield curve models
3. Execute ESG integration in valuation
4. Assess and interpret portfolio performance (risk/return) metrics
5. Manage and monitor a portfolio that integrates ESG variables
CSR DIMENSION
The course aims at the financial integration of environemental, social and governance (ESG) data in classical financial portfolio decisions. This practice, which is often labeled socially responsible investment (SRI) has become increasingly relevant for French and international fund managers confronted with increasing demand for extra financial analysis from investors.
Contenu
1. Asset managment
1.1 A global view on the economy (Fed-model, Hussman index)
1.2 Sector analysis (factor models)
1.3 Individual stock valuation
1.4 Fixed income valuation
1.5 Asset Allocation
2. Strategy implementation
2.1 Tools of the trade: IBKR
2.2. Portfolio metrics and performance evaluation
2.3 Monitoring and parameter optimization
3. Responsible Investment
3.1 United Nations: Principles for Responsible investment
3.2 Integration of ESG data: the case of oddo securities</t>
  </si>
  <si>
    <t>Ingénierie Financière et Transaction - IFT (Master)</t>
  </si>
  <si>
    <t>Audit financier (M1)</t>
  </si>
  <si>
    <t>https://iae.univ-lyon3.fr/master-audit-financier</t>
  </si>
  <si>
    <t>Audit financier (M2)</t>
  </si>
  <si>
    <t>Audit financier (Master)</t>
  </si>
  <si>
    <t xml:space="preserve"> Gestion de patrimoine - Chargé d'Affaires Entreprises en Banque (alternance)</t>
  </si>
  <si>
    <t>https://iae.univ-lyon3.fr/master-2-charge-d-affaires-entreprises-en-banque-alternance-3</t>
  </si>
  <si>
    <t xml:space="preserve"> Gestion de patrimoine -  Conformité Bancaire et Contrôle Interne des Risques (alternance)</t>
  </si>
  <si>
    <t>https://iae.univ-lyon3.fr/master-2-conformite-bancaire-et-controle-interne-des-risques-alternance-3</t>
  </si>
  <si>
    <t>23 heures</t>
  </si>
  <si>
    <t>Gestion de patrimoine (M1)</t>
  </si>
  <si>
    <t>https://iae.univ-lyon3.fr/master-gestion-de-patrimoine-4</t>
  </si>
  <si>
    <t>Géopolitique</t>
  </si>
  <si>
    <t>Impacts environnementaux</t>
  </si>
  <si>
    <t>DIMENSION DE RESPONSABILITE SOCIALE
Prendre conscience des impacts sociaux et environnementaux des rivalités géopolitiques, lesquelles peuvent interagir avec la future activité professionnelle des étudiants</t>
  </si>
  <si>
    <t>Ethique et responsabilité managériale</t>
  </si>
  <si>
    <t>Objectifs
Ethique responsabilite manageriale dans les pratiques des organisations
Les bases de la responsabilite societale des oganisations
Ethique et gouvernance
RSE et RH en entreprise
Les outils pour le suivi de la demarche le pacte mondial et iso26000
CONNAISSANCES A ACQUERIR
Les bases de RSE éthique et gouvernance
COMPETENCES CIBLES
Savoir intégrer RSEdans la strategie des orgnisations et maitrises les outils</t>
  </si>
  <si>
    <t>Gestion de patrimoine (M2)</t>
  </si>
  <si>
    <t>5/120</t>
  </si>
  <si>
    <t>https://iae.univ-lyon3.fr/master-gestion-de-patrimoine-alternance-1</t>
  </si>
  <si>
    <t>Finance spécialité Comptabilité - Contrôle- Audit (Délocalisé à Casablanca, Tunis) (M1)</t>
  </si>
  <si>
    <t>https://www.univ-lyon3.fr/master-2-mention-finance-specialite-comptabilite-controle-audit-delocalise-a-casablanca et https://www.univ-lyon3.fr/master-2-mention-finance-specialite-comptabilite-controle-audit-delocalise-atunis</t>
  </si>
  <si>
    <t>Finance spécialité Comptabilité - Contrôle- Audit (Délocalisé à Casablanca, Tunis) (M2)</t>
  </si>
  <si>
    <t>Finance spécialité Comptabilité - Contrôle- Audit (Délocalisé à Casablanca, Tunis) (Master)</t>
  </si>
  <si>
    <t>Chargé de compte, souscripteur en assurance</t>
  </si>
  <si>
    <t>https://facdedroit.univ-lyon3.fr/licence-professionnelle-charge-de-compte-souscripteur-en-assurance-2</t>
  </si>
  <si>
    <t>Commerce en Banque-Assurance</t>
  </si>
  <si>
    <t>https://iae.univ-lyon3.fr/licence-professionnelle-commerce-en-banque-assurance-3</t>
  </si>
  <si>
    <t>Assistant de Gestion Administrative et Financière</t>
  </si>
  <si>
    <t>https://iut.univ-lyon3.fr/licence-professionnelle-management-et-gestion-des-organisations-parcours-assistant-de-gestion-administrative-et-financiere-3</t>
  </si>
  <si>
    <t>Université de Bordeaux</t>
  </si>
  <si>
    <t>Economie, banque et finance internationale</t>
  </si>
  <si>
    <t>https://formations.u-bordeaux.fr/#/details-formation?type=parcours-type&amp;id=39678</t>
  </si>
  <si>
    <t>Contenu indisponible à date</t>
  </si>
  <si>
    <t>Banque, finance et négoce international (M1)</t>
  </si>
  <si>
    <t>https://formations.u-bordeaux.fr/#/details-formation?type=periode&amp;id=41096</t>
  </si>
  <si>
    <t>Analyse financière et extra-financière</t>
  </si>
  <si>
    <t>Banque, finance et négoce international (M2)</t>
  </si>
  <si>
    <t>https://formations.u-bordeaux.fr/#/details-formation?type=parcours-type&amp;id=39679</t>
  </si>
  <si>
    <t>Appréhender les marchés financiers</t>
  </si>
  <si>
    <t>Macroéconomie, transition écologique et marchés financiers</t>
  </si>
  <si>
    <t>6 heures</t>
  </si>
  <si>
    <t>Analyser et valoriser une entreprise</t>
  </si>
  <si>
    <t>AMF Finance Durable</t>
  </si>
  <si>
    <t>Banque, finance et négoce international (Master)</t>
  </si>
  <si>
    <t>Finance verte (M1)</t>
  </si>
  <si>
    <t>https://formations.u-bordeaux.fr/#/details-formation?type=periode&amp;id=41098</t>
  </si>
  <si>
    <t>Systèmes financiers et transition écologique</t>
  </si>
  <si>
    <t>Création de valeur élargie et valorisation des actifs environnementaux</t>
  </si>
  <si>
    <t>Finance verte (M2)</t>
  </si>
  <si>
    <t>https://formations.u-bordeaux.fr/#/details-formation?type=periode&amp;id=41471</t>
  </si>
  <si>
    <t>Maitriser les fondamentaux de la finance verte</t>
  </si>
  <si>
    <t>Macroéconomie, transition écologique et marchés financiers ; Analyse financière et extra-financière</t>
  </si>
  <si>
    <t>S'insérer sur le marché du travail</t>
  </si>
  <si>
    <t>Appliquer les outils de la finance verte</t>
  </si>
  <si>
    <t>Finance carbone ; gestion à impact ; critères ESG ; Finance et risques climatiques</t>
  </si>
  <si>
    <t>54 heures</t>
  </si>
  <si>
    <t>Finance verte (Master)</t>
  </si>
  <si>
    <t>Métiers de la banque</t>
  </si>
  <si>
    <t>https://formations.u-bordeaux.fr/#/details-formation?type=periode&amp;id=41878</t>
  </si>
  <si>
    <t>Chargé de clientèle patrimoniale agence</t>
  </si>
  <si>
    <t>https://formations.u-bordeaux.fr/#/details-formation?type=periode&amp;id=41880</t>
  </si>
  <si>
    <t>Métiers de la banque parcours chargé de clientèle patrimoniale agence</t>
  </si>
  <si>
    <t>Chargé de clientèle professionnelle</t>
  </si>
  <si>
    <t>https://formations.u-bordeaux.fr/#/details-formation?type=formation&amp;id=107</t>
  </si>
  <si>
    <t>Métiers de la banque parcours chargé de clientèle professionnelle</t>
  </si>
  <si>
    <t>https://formations.u-bordeaux.fr/#/details-formation?type=periode&amp;id=41879</t>
  </si>
  <si>
    <t>Magistère 1</t>
  </si>
  <si>
    <t>Economie et finance internationales (L3)</t>
  </si>
  <si>
    <t>https://economie.u-bordeaux.fr/content/download/115599/866501/version/2/file/MAGEFI%201_2021-2022.pdf</t>
  </si>
  <si>
    <t xml:space="preserve">1 an </t>
  </si>
  <si>
    <t xml:space="preserve">Environnement et développement durable </t>
  </si>
  <si>
    <t>17,5 heures</t>
  </si>
  <si>
    <t>Magistère 2</t>
  </si>
  <si>
    <t>Economie et finance internationales (M1)</t>
  </si>
  <si>
    <t>https://economie.u-bordeaux.fr/content/download/115840/868417/version/1/file/MAGEFI%202_2021-2022.pdf</t>
  </si>
  <si>
    <t>Magistère 3</t>
  </si>
  <si>
    <t>Economie et finance internationales (M2)</t>
  </si>
  <si>
    <t>https://economie.u-bordeaux.fr/content/download/115601/866522/version/1/file/MAGEFI%203_2021-2022.pdf</t>
  </si>
  <si>
    <t>Economie et finance internationales (Magistère)</t>
  </si>
  <si>
    <t>https://magistere.economie.u-bordeaux.fr/magefi/le-magefi/</t>
  </si>
  <si>
    <t>Finance parcours corporate finance (M1)</t>
  </si>
  <si>
    <t>https://formations.u-bordeaux.fr/#/details-formation?type=parcours-type&amp;id=39661</t>
  </si>
  <si>
    <t>Green Finance</t>
  </si>
  <si>
    <t>Conformité et règlementation financière</t>
  </si>
  <si>
    <t>Sensibiliser aux impacts de la RSE sur le système bancaire</t>
  </si>
  <si>
    <t>Comprendre les enjeux de la Compliance Connaître les principaux textes sur la règlementation financière Connaître de la gouvernance interne et externe des Banques Sensibiliser aux impacts de la RSE sur le système bancaire</t>
  </si>
  <si>
    <t>Finance parcours corporate finance (M2)</t>
  </si>
  <si>
    <t>Analyse financière approfondie</t>
  </si>
  <si>
    <t xml:space="preserve">Relier les critères financiers et extra-financiers </t>
  </si>
  <si>
    <t>Analyser les états financiers, notamment en comptes consolidés Proposer des solutions et/ou réflexions en stratégie financière Relier les critères financiers et extra-financiers Synthétiser le diagnostic, l'évaluation et l'ingénierie financière</t>
  </si>
  <si>
    <t>Project Finance, Impact Finance and ESG</t>
  </si>
  <si>
    <t>Finance parcours corporate finance  (apprentissage possible) (Master)</t>
  </si>
  <si>
    <t>https://formations.u-bordeaux.fr/#/details-formation?type=formation&amp;id=98</t>
  </si>
  <si>
    <t>Gestion de patrimoine Executive</t>
  </si>
  <si>
    <t>https://formations.u-bordeaux.fr/#/details-formation?type=formation&amp;id=43999</t>
  </si>
  <si>
    <t>Assurance, banque, finance : chargé de clientèle parcours conseiller de clientèle particuliers</t>
  </si>
  <si>
    <t>https://formations.u-bordeaux.fr/#/details-formation?type=formation&amp;id=25</t>
  </si>
  <si>
    <t>Assurance, banque, finance : chargé de clientèle parcours gestion du patrimoine</t>
  </si>
  <si>
    <t>IAE Aix-Marseille</t>
  </si>
  <si>
    <t>MSc 2</t>
  </si>
  <si>
    <t>Management, spécialité international finance</t>
  </si>
  <si>
    <t>https://iae-aix.univ-amu.fr/fr/programmes/organisation-msc/msc2/msc-2-management-specialite-international-finance</t>
  </si>
  <si>
    <t>IAE Lyon school of management</t>
  </si>
  <si>
    <t>Audit Financier (alternance possible) (M1)</t>
  </si>
  <si>
    <t>Audit Financier (alternance possible) (M2)</t>
  </si>
  <si>
    <t>Audit Financier (alternance possible) (Master)</t>
  </si>
  <si>
    <t>https://iae.univ-lyon3.fr/master-ingenierie-financiere-et-transaction-ift-1</t>
  </si>
  <si>
    <t>Introduction à l'Investissement Socialement Responsable (ISR) et à l'Economie Sociale et Solidaire (ESS) au travers e l'Impact Investing.</t>
  </si>
  <si>
    <t>Ce cours porte sur le capital investissement dont le rôle est de faciliter le financement des entreprises par fonds propres à tous les niveau de leur développement : innovation, développement et transmission. Après avoir décrit le marché, le métier et les acteurs du capital investissement, le cours doit permettre aux étudiants de comprendre les principales techniques d'ingénierie financière sur lesquelles s'appuient les fonds d'investissement pour réaliser leurs opérations.
Ce cours permettra également aux étudiants de modéliser et de présenter un montage LBO à partir d'un cas réel.
CONNAISSANCES A ACQUERIR
Connaître le marché, le métier, les acteurs et les principales caréctéristiques d'une opération de capital investissement (capital risque, capital développement, capital transmission) ; savoir valoriser une entreprise dans le cadre d'une opération de capital investissement ; savoir mesurer la performance d'une opération de capital investissement.
COMPETENCES CIBLES
Modélisation financière et présentation d'un montage LBO (étude de cas).
DIMENSION DE RESPONSABILITE SOCIALE
Utilité sociale et limites des opération de capital investissement.
Introduction à l'Investissement Socialement Responsable (ISR) et à l'Economie Sociale et Solidaire (ESS) au travers e l'Impact Investing.
Introduction à la Finance Ethique au travers de la "Finance Islamique".</t>
  </si>
  <si>
    <t>Gestion d'actif et ISR - Asset management and SRI</t>
  </si>
  <si>
    <t>ESG, ISR PRI</t>
  </si>
  <si>
    <t>Commerce en Banque Assurance (Bourg en bresse)</t>
  </si>
  <si>
    <t>https://bourgenbresse.univ-lyon3.fr/licence-professionnelle-commerce-en-banque-assurance-bourg-en-bresse-1</t>
  </si>
  <si>
    <t xml:space="preserve">Commerce en Banque-Assurance </t>
  </si>
  <si>
    <t>Gestion de Patrimoine (M1)</t>
  </si>
  <si>
    <t>DIMENSION DE RESPONSABILITE SOCIALE
Prendre conscience des impacts sociaux et environnementaux des rivalités géopolitiques, lesquelles peuvent interagir avec la future activité professionnelle des étudiants.</t>
  </si>
  <si>
    <t>Ethique responsabilite manageriale dans les pratiques des organisations
Les bases de la responsabilite societale des oganisations
Ethique et gouvernance
RSE et RH en entreprise
Les outils pour le suivi de la demarche le pacte mondial et iso26000
CONNAISSANCES A ACQUERIR
Les bases de RSE éthique et gouvernance
COMPETENCES CIBLES
Savoir intégrer RSEdans la strategie des orgnisations et maitrises les outils
Contenu
Les bases de l'éthique et du management responsable
Les outils pacte mondial et iso
Lien entre RSEet pratiques RH</t>
  </si>
  <si>
    <t>Gestion de Patrimoine (M2)</t>
  </si>
  <si>
    <t>Gestion de Patrimoine (Master)</t>
  </si>
  <si>
    <t>Impacts sociaux et environnementaux des rivalités géopolitiques,</t>
  </si>
  <si>
    <t>Analyse géopolitique de plusieurs Etats, aires, acteurs ou sujets d’actualité
DIMENSION DE RESPONSABILITE SOCIALE
Prendre conscience des impacts sociaux et environnementaux des rivalités géopolitiques, lesquelles peuvent interagir avec la future activité professionnelle des étudiants.
CONNAISSANCES ET COMPETENCES CIBLES
Compétence ciblée : exercer un « sens » géopolitique, nourri de culture géographique, historique, économique, politique, et d’empathie</t>
  </si>
  <si>
    <t>Chargé d'Affaires Entreprises en Banque (alternance)</t>
  </si>
  <si>
    <t>Conformité Bancaire et Contrôle Interne des Risques (alternance)</t>
  </si>
  <si>
    <t>Manager IFRS</t>
  </si>
  <si>
    <t>https://iae.univ-lyon3.fr/formation-ifrs-certificat-managers-ifrs</t>
  </si>
  <si>
    <t>60 heures</t>
  </si>
  <si>
    <t>Mener un diagnostic financier et une analyse de rentabilité</t>
  </si>
  <si>
    <t>https://iae.univ-lyon3.fr/certificat-mener-un-diagnostic-financier-et-une-analyse-de-rentabilite</t>
  </si>
  <si>
    <t xml:space="preserve">Certificat </t>
  </si>
  <si>
    <t>Conseil en finance et contrôle des TPE-PME (Formation Continue)</t>
  </si>
  <si>
    <t>https://iae.univ-lyon3.fr/certificat-conseil-en-finance-et-controle-des-tpe-pme-formation-continue-2</t>
  </si>
  <si>
    <t>Bac + min5 ans d'xp</t>
  </si>
  <si>
    <t>IAE Poitiers</t>
  </si>
  <si>
    <t>https://formations.univ-poitiers.fr/fr/index/master-XB/master-XB/master-finance-JBI3ES4M.html#programContent6a461e4d-7253-4ba8-8f2c-e74aff594eeb-1</t>
  </si>
  <si>
    <t>Finance parcours Finance et ingénierie financière (M2)</t>
  </si>
  <si>
    <t>https://formations.univ-poitiers.fr/fr/index/master-XB/master-XB/master-finance-JBI3ES4M/parcours-finance-et-ingenierie-financiere-JBI3HJNH.html</t>
  </si>
  <si>
    <t>Finance parcours gestion fiscale (M2)</t>
  </si>
  <si>
    <t xml:space="preserve">RSE et fiscalité : La conférence « RSE et Fiscalité de l’entreprise » a pour objectif de sensibiliser les étudiants à l’évolution de la société en matière de perception de l’impôt.
Elle part des constats suivants : (1) les comportements d’optimisation fiscale des entreprises sont de plus en plus mal perçus, et, (2) les stratégies d’entreprise doivent être acceptées sociétalement. En conséquence, il devient essentiel d’associer RSE et fiscalité.
Après avoir suivi cette conférence, les étudiants :
- sauront répondre à la question : « pourquoi faire de la fiscalité un élément de la RSE ? »,
- auront été familiarisés avec la notion de risque fiscal élargi au risque de réputation, et pourront construire une matrice de matérialité,
- auront été familiarisés avec les grandes principes d’une stratégie fiscale,
- connaîtront les standards proposés en matière de transparence fiscale (GRI, The B Lab),
feront la distinction entre transparence fiscale et « greenwashing fiscal ».
RSE et fiscalité:
Remarque préalable : chaque partie de cours est illustrée par des exemples concrets à même de susciter débat et échanges.
1. Pourquoi faire de la RSE un élément de réflexion fiscale ?
        1.1. Des parties prenantes plus nombreuses et exigeantes en matière de transparence fiscale
        1.2. Des règles fiscales et extra-fiscales plus contraignantes
2. Définir une stratégie fiscale … ou comment intégrer la RSE à la dimension fiscale
        2.1. Les étapes préalables : identification des risques et construction d’une matrice de matérialité
        2.2. L’approbation de la stratégie
        2.3. Les avantages de la démarche
3. Communication fiscale : transparence ou « greenwashing » ?
        3.1. L’information réglementaire vs. l’information sur la base du volontariat
        3.2. Les avantages d’une communication transparente
        3.3. « Greenwashing » vs. communication
</t>
  </si>
  <si>
    <t>RSE et fiscalité : La conférence « RSE et Fiscalité de l’entreprise » a pour objectif de sensibiliser les étudiants à l’évolution de la société en matière de perception de l’impôt.
Elle part des constats suivants : (1) les comportements d’optimisation fiscale des entreprises sont de plus en plus mal perçus, et, (2) les stratégies d’entreprise doivent être acceptées sociétalement. En conséquence, il devient essentiel d’associer RSE et fiscalité.
Après avoir suivi cette conférence, les étudiants :
- sauront répondre à la question : « pourquoi faire de la fiscalité un élément de la RSE ? »,
- auront été familiarisés avec la notion de risque fiscal élargi au risque de réputation, et pourront construire une matrice de matérialité,
- auront été familiarisés avec les grandes principes d’une stratégie fiscale,
- connaîtront les standards proposés en matière de transparence fiscale (GRI, The B Lab),
feront la distinction entre transparence fiscale et « greenwashing fiscal ».
RSE et fiscalité:
Remarque préalable : chaque partie de cours est illustrée par des exemples concrets à même de susciter débat et échanges.
1. Pourquoi faire de la RSE un élément de réflexion fiscale ?
        1.1. Des parties prenantes plus nombreuses et exigeantes en matière de transparence fiscale
        1.2. Des règles fiscales et extra-fiscales plus contraignantes
2. Définir une stratégie fiscale … ou comment intégrer la RSE à la dimension fiscale
        2.1. Les étapes préalables : identification des risques et construction d’une matrice de matérialité
        2.2. L’approbation de la stratégie
        2.3. Les avantages de la démarche
3. Communication fiscale : transparence ou « greenwashing » ?
        3.1. L’information réglementaire vs. l’information sur la base du volontariat
        3.2. Les avantages d’une communication transparente
        3.3. « Greenwashing » vs. communication</t>
  </si>
  <si>
    <t>ESC Clermont BS</t>
  </si>
  <si>
    <t>MIB / DBA</t>
  </si>
  <si>
    <t>International Business – Corporate Finance</t>
  </si>
  <si>
    <t>https://www.esc-clermont.fr/en/programme/master-in-international-business-finance-entreprise/</t>
  </si>
  <si>
    <t>Corporate Finance &amp; Fintech</t>
  </si>
  <si>
    <t>https://www.esc-clermont.fr/en/programme/msc-corporate-finance-fintech/</t>
  </si>
  <si>
    <t>Université de Poitiers/ La Rochelle Université</t>
  </si>
  <si>
    <t>Gestion parcours Finance Banque Assurance (L1 - L2)</t>
  </si>
  <si>
    <t>https://formations.univ-larochelle.fr/licence-gestion</t>
  </si>
  <si>
    <t>Environmental Economics</t>
  </si>
  <si>
    <t>Coastal tourism facing social and environmental transition</t>
  </si>
  <si>
    <t>Métiers - Le tourisme face aux transitions environnementale et numérique - une approche systémique du tourisme</t>
  </si>
  <si>
    <t>49 heures</t>
  </si>
  <si>
    <t>Environnement : enjeux socio-économiques</t>
  </si>
  <si>
    <t>Environnement : l'environnement vu par un chimiste</t>
  </si>
  <si>
    <t>Coastal geography (practices, stakeholders, conflics, governance)</t>
  </si>
  <si>
    <t>Métiers du ferroviaire : eco-conception et ACV</t>
  </si>
  <si>
    <t>L'environnement au cinéma</t>
  </si>
  <si>
    <t>Débats, controverses et environnement</t>
  </si>
  <si>
    <t>Environnement et politiques</t>
  </si>
  <si>
    <t>Enjeux contemporains en sociologie : environnement, sciences, sociétés</t>
  </si>
  <si>
    <t>Le manager face aux défis du numérique et de l'environnement</t>
  </si>
  <si>
    <t>Gestion parcours Finance Banque Assurance (L3)</t>
  </si>
  <si>
    <t>Gestion parcours Finance Banque Assurance (Licence)</t>
  </si>
  <si>
    <t>6/180</t>
  </si>
  <si>
    <t>https://formations.univ-larochelle.fr/master-droit-assurances</t>
  </si>
  <si>
    <t>Nombre de formation intégrant les enjeux écologiques en début d'études (avant Bac+3)</t>
  </si>
  <si>
    <t xml:space="preserve">Formation continue </t>
  </si>
  <si>
    <t xml:space="preserve">Formation initiale </t>
  </si>
  <si>
    <t>Formation à la fois initiale ET continue</t>
  </si>
  <si>
    <t>Formation n'aborde pas EE</t>
  </si>
  <si>
    <t>Formation aborde EE</t>
  </si>
  <si>
    <t>Formation continue aborde EE</t>
  </si>
  <si>
    <t>Formation initiale aborde EE</t>
  </si>
  <si>
    <t>Formation initiale ET continue aborde EE</t>
  </si>
  <si>
    <t>Formation aborde mais n'intègre pas EE</t>
  </si>
  <si>
    <t>Formation aborde &amp; intègre EE</t>
  </si>
  <si>
    <t>Nombre de cours abordant EE</t>
  </si>
  <si>
    <t>Cours aborde EE formation continue</t>
  </si>
  <si>
    <t>Cours aborde EE formation initiale</t>
  </si>
  <si>
    <t>Cours aborde EE formation init et conti</t>
  </si>
  <si>
    <t>Moyenne cours aborde EE</t>
  </si>
  <si>
    <t>Nbre max cours aborde EE</t>
  </si>
  <si>
    <t>Nbre min cours aborde EE</t>
  </si>
  <si>
    <t xml:space="preserve">Cours électif aborde EE </t>
  </si>
  <si>
    <t>Cours statut non indiqué aborde EE</t>
  </si>
  <si>
    <t>Cours obligatoire aborde EE</t>
  </si>
  <si>
    <t xml:space="preserve">Cours optionnel aborde EE </t>
  </si>
  <si>
    <t>Nbre cours aborde EE jusque Bac+3</t>
  </si>
  <si>
    <t>Nbre cours aborde EE après Bac+3</t>
  </si>
  <si>
    <t>Nbre formation intègre EE jusque Bac+3</t>
  </si>
  <si>
    <t>Nbre formation intègre EE après Bac+3</t>
  </si>
  <si>
    <t>Total Ecole d'ingénieur</t>
  </si>
  <si>
    <t>Total Ecole de management</t>
  </si>
  <si>
    <t>Total Universités</t>
  </si>
  <si>
    <t>Total organismes de formation</t>
  </si>
  <si>
    <t>Total</t>
  </si>
  <si>
    <t xml:space="preserve">% formation continue </t>
  </si>
  <si>
    <t xml:space="preserve">% formation initiale </t>
  </si>
  <si>
    <t>% formation à la fois initiale ET continue</t>
  </si>
  <si>
    <t>% formation n'aborde pas EE</t>
  </si>
  <si>
    <t>% formation aborde EE</t>
  </si>
  <si>
    <t>% formation continue aborde EE</t>
  </si>
  <si>
    <t>% formation initiale aborde EE</t>
  </si>
  <si>
    <t>% formation initiale ET continue aborde EE</t>
  </si>
  <si>
    <t>% formation aborde mais n'intègre pas EE</t>
  </si>
  <si>
    <t>% formation aborde &amp; intègre EE</t>
  </si>
  <si>
    <t>% cours aborde EE formation continue</t>
  </si>
  <si>
    <t>% cours aborde EE formation initiale</t>
  </si>
  <si>
    <t>% cours aborde EE formation à la fois init et continue</t>
  </si>
  <si>
    <t xml:space="preserve">% cours électif aborde EE </t>
  </si>
  <si>
    <t>% cours statut non indiqué aborde EE</t>
  </si>
  <si>
    <t>% cours obligatoire aborde EE</t>
  </si>
  <si>
    <t xml:space="preserve">% cours optionnel aborde EE </t>
  </si>
  <si>
    <t>% cours aborde EE jusque Bac+3</t>
  </si>
  <si>
    <t>% cours aborde EE après Bac+3</t>
  </si>
  <si>
    <t>% formation intègre EE jusque Bac+3</t>
  </si>
  <si>
    <t>% formation intègre EE après Bac+3</t>
  </si>
  <si>
    <t>Quelques tableaux &amp; graphiques concernant les formations</t>
  </si>
  <si>
    <t>Organismes de formation</t>
  </si>
  <si>
    <t>Universités</t>
  </si>
  <si>
    <t>Ecoles de management</t>
  </si>
  <si>
    <t>Ecoles d'ingénieurs</t>
  </si>
  <si>
    <t>Formations qui n'abordent pas les enjeux écologiques</t>
  </si>
  <si>
    <t>Formations qui abordent les enjeux écologiques sans les intégrer</t>
  </si>
  <si>
    <t>Formations qui intègrent les enjeux écologiques</t>
  </si>
  <si>
    <t>% de formations abordant les enjeux écologiques</t>
  </si>
  <si>
    <t>% de formations n'abordant pas les enjeux écologiques</t>
  </si>
  <si>
    <t>% formations qui abordent mais n'intègrent pas les enjeux écologiques</t>
  </si>
  <si>
    <t>% formations qui intègrent les enjeux écologiques</t>
  </si>
  <si>
    <t>% de formations continues abordant les enjeux écologiques</t>
  </si>
  <si>
    <t>% de formations initiales abordant les enjeux écologiques</t>
  </si>
  <si>
    <t>% de formations à la fois initiales et continues abordant les enjeux écologiques</t>
  </si>
  <si>
    <t>Quelques tableaux &amp; graphiques concernant les cours abordant les enjeux écologiques</t>
  </si>
  <si>
    <t>Au total, 948 cours abordent les enjeux écologiques sur un total de 1399 parcours de formation unique, soit moins de 1 cours par formation (environ 0,7)</t>
  </si>
  <si>
    <t>% de cours abordant les enjeux écologiques en formation continue</t>
  </si>
  <si>
    <t>% de cours abordant les enjeux écologiques en formation initiale</t>
  </si>
  <si>
    <t xml:space="preserve">% de cours abordant les enjeux écologiques en formations à la fois initiales et continues </t>
  </si>
  <si>
    <t>Jusqu'à Bac+3</t>
  </si>
  <si>
    <t>Après Bac+3</t>
  </si>
  <si>
    <t>International Finance (Master) (HEC Paris)</t>
  </si>
  <si>
    <t>Economics and Finance (Master) (HEC Paris)</t>
  </si>
  <si>
    <t>Accounting, Finance &amp; Management (Master) (HEC Paris)</t>
  </si>
  <si>
    <t>Master in Management Grande Ecole - specialization International Finance (PGE) (HEC Paris)</t>
  </si>
  <si>
    <t>Master in Management Grande Ecole - specialization Economics &amp; Finance (PGE) (HEC Paris)</t>
  </si>
  <si>
    <t>Master in Management Grande Ecole - specialization Accounting, Finance &amp; Management (PGE) (HEC Paris)</t>
  </si>
  <si>
    <t>Master in Management Grande Ecole - specialization Quantitative Economics &amp; Finance (PGE) (HEC Paris)</t>
  </si>
  <si>
    <t>Energy &amp; Finance (HEC Paris)</t>
  </si>
  <si>
    <t>Mergers and Acquisitions (HEC Paris)</t>
  </si>
  <si>
    <t>Corporate Finance (HEC Paris)</t>
  </si>
  <si>
    <t>Investment banking and international finance (HEC Paris)</t>
  </si>
  <si>
    <t>Fintech (HEC Paris)</t>
  </si>
  <si>
    <t>Mergers and Acquisitions (Summer) (HEC Paris)</t>
  </si>
  <si>
    <t>Master in Management Grande Ecole - spécialisation Conseil Finance et Organisation (PGE) (ESSEC Business School)</t>
  </si>
  <si>
    <t>Master in Management Grande Ecole - spécialisation Finance Cergy &amp; Singapour (PGE) (ESSEC Business School)</t>
  </si>
  <si>
    <t>Master in Management Grande Ecole - spécialisation Actuariat avec l’ISUP (PGE) (ESSEC Business School)</t>
  </si>
  <si>
    <t>Finance (Master) (ESSEC Business School)</t>
  </si>
  <si>
    <t>Finance - Corporate finance track (M2) (ESSEC Business School)</t>
  </si>
  <si>
    <t>Finance - Financial Markets track (M2) (ESSEC Business School)</t>
  </si>
  <si>
    <t>Finance - Fintech &amp; Analytics track (ESSEC Business School)</t>
  </si>
  <si>
    <t>Sustainability transformation - Sustainable Finance major (M2) (ESSEC Business School)</t>
  </si>
  <si>
    <t>Master in Management (Spé Finance durable &amp; Green CFO) (PGE) (ESCP Business School)</t>
  </si>
  <si>
    <t>Master in Management (Spé Finance durable &amp; Green CFO) (Master) (ESCP Business School)</t>
  </si>
  <si>
    <t>Master in Management (Spé Investment Banking &amp; Green CFO) (PGE) (ESCP Business School)</t>
  </si>
  <si>
    <t>Master in Management (Spé Investment Banking &amp; Green CFO) (Master) (ESCP Business School)</t>
  </si>
  <si>
    <t>Master in Management (Spé Finance de marché &amp; finance d'entreprise) (PGE) (ESCP Business School)</t>
  </si>
  <si>
    <t>Master in Management (Spé Finance de marché &amp; finance d'entreprise) (Master) (ESCP Business School)</t>
  </si>
  <si>
    <t>Audit et conseil (Master) (ESCP Business School)</t>
  </si>
  <si>
    <t>Direction Financière (CFO) (Master) (ESCP Business School)</t>
  </si>
  <si>
    <t>Finance - track Corporate &amp; Investment Banking (Master) (ESCP Business School)</t>
  </si>
  <si>
    <t>Finance - track Financial Markets (Master) (ESCP Business School)</t>
  </si>
  <si>
    <t>Finance - Corporate Finance &amp; Innovation (Master) (emlyon business school)</t>
  </si>
  <si>
    <t>Finance -  Market &amp; Quantitative Finance (Master) (emlyon business school)</t>
  </si>
  <si>
    <t>Master in Management filière finance (Master) (EDHEC Business School)</t>
  </si>
  <si>
    <t>International Finance (Master) (EDHEC Business School)</t>
  </si>
  <si>
    <t>Accounting &amp; Finance (Master) (EDHEC Business School)</t>
  </si>
  <si>
    <t>Corporate Finance &amp; Banking (Master) (EDHEC Business School)</t>
  </si>
  <si>
    <t>Financial engineering (Master) (EDHEC Business School)</t>
  </si>
  <si>
    <t>MSc in Climate Change &amp; Sustainable Finance (Master) (EDHEC &amp; Mines ParisTech)</t>
  </si>
  <si>
    <t>MSc in Climate Change &amp; Sustainable Finance (EDHEC &amp; Mines ParisTech)</t>
  </si>
  <si>
    <t>Auditing, Management Accounting &amp; Information Systems (M2) (SKEMA Business School)</t>
  </si>
  <si>
    <t>Corporate Financial Management - Fundraising and innovative investment track (M2) (SKEMA Business School)</t>
  </si>
  <si>
    <t>Corporate Financial Management - Financial advisory track (M2) (SKEMA Business School)</t>
  </si>
  <si>
    <t>Corporate Financial Management - private equity and alternative investment track (M2) (SKEMA Business School)</t>
  </si>
  <si>
    <t>Corporate Financial Management - Financial risk management track (M2) (SKEMA Business School)</t>
  </si>
  <si>
    <t>Corporate Financial Management - Digital Finance &amp; Fintech (M2) (SKEMA Business School)</t>
  </si>
  <si>
    <t>Sustainable Finance &amp; Fintech (M2) (SKEMA Business School)</t>
  </si>
  <si>
    <t>Financial Markets &amp; Investments - Asset Management Track (M2) (SKEMA Business School)</t>
  </si>
  <si>
    <t>Financial Markets &amp; Investments - Investment banking (M2) (SKEMA Business School)</t>
  </si>
  <si>
    <t>Financial Markets &amp; Investments - Analysis Track (M2) (SKEMA Business School)</t>
  </si>
  <si>
    <t>Financial Markets &amp; Investments - Trading, structuring and portfolio management (M2) (SKEMA Business School)</t>
  </si>
  <si>
    <t>Manager en Gestion de Patrimoine Financier (M2) (SKEMA Business School)</t>
  </si>
  <si>
    <t>Expert en Contrôle de Gestion, Audit et Gestion de Systèmes d’Information (M2) (SKEMA Business School)</t>
  </si>
  <si>
    <t>Finance &amp; Banking module (SKEMA Business School)</t>
  </si>
  <si>
    <t>Analyse financière et gestion d'investissement (Master) (Audencia)</t>
  </si>
  <si>
    <t>Finance d'entreprise et banque d'investissement (M2) (Audencia)</t>
  </si>
  <si>
    <t>Marchés financiers et investissements responsables (M2) (Audencia)</t>
  </si>
  <si>
    <t>Data management for Finance - option market finance (M2) (Audencia)</t>
  </si>
  <si>
    <t>Data management for Finance - option corporate finance (M2) (Audencia)</t>
  </si>
  <si>
    <t>Stratégies Financières et Investissements Responsables (MS SFIR) (Mastère) (Audencia)</t>
  </si>
  <si>
    <t>Programme EBP parcours International, spécialisation Investment Banking Track (EN) (Licence + Master) (KEDGE Business School)</t>
  </si>
  <si>
    <t>Master Banking and Finance (Master) (KEDGE Business School)</t>
  </si>
  <si>
    <t>Banking and Finance (M2) (KEDGE Business School)</t>
  </si>
  <si>
    <t>Corporate Finance (Master) (KEDGE Business School)</t>
  </si>
  <si>
    <t>Corporate Finance (M2) (KEDGE Business School)</t>
  </si>
  <si>
    <t>Finance Durable - Sustainable Finance (Master) (KEDGE Business School)</t>
  </si>
  <si>
    <t>Finance Durable - Sustainable Finance (M2) (KEDGE Business School)</t>
  </si>
  <si>
    <t>BBA spécialisation Finance (Bac à Bac+4) (KEDGE Business School)</t>
  </si>
  <si>
    <t>BBA spécialisation Finance (Bac+2 à Bac+4) (KEDGE Business School)</t>
  </si>
  <si>
    <t>Finance - Quantitative Finance specialisation (Master) (Grenoble École de Management)</t>
  </si>
  <si>
    <t>Finance - Investment banking &amp; financial advisory (Master) (Grenoble École de Management)</t>
  </si>
  <si>
    <t>Finance - Sustainable Finance (Master) (Grenoble École de Management)</t>
  </si>
  <si>
    <t>Finance &amp; Accounting (Master) (Grenoble École de Management)</t>
  </si>
  <si>
    <t>Financial Markets &amp; Technologies (Master) (NEOMA Business School)</t>
  </si>
  <si>
    <t>Financial Markets &amp; Technologies (M2) (NEOMA Business School)</t>
  </si>
  <si>
    <t>Finance, Investment &amp; Wealth Management (Master) (NEOMA Business School)</t>
  </si>
  <si>
    <t>Finance, Investment &amp; Wealth Management (M2) (NEOMA Business School)</t>
  </si>
  <si>
    <t>Finance &amp; Big Data (M2) (NEOMA Business School)</t>
  </si>
  <si>
    <t>Corporate Finance (Master) (NEOMA Business School)</t>
  </si>
  <si>
    <t>International Financial Analysis (M2) (NEOMA Business School)</t>
  </si>
  <si>
    <t>Climate change and corporate finance (M2) (Burgundy School of Business (BSB))</t>
  </si>
  <si>
    <t>Corporate finance and investment banking (M2) (Burgundy School of Business (BSB))</t>
  </si>
  <si>
    <t>Spécialisation finance d'entreprise (PGE) (Burgundy School of Business (BSB))</t>
  </si>
  <si>
    <t>Spécialisation banque et gestion de patrimoine (PGE) (Burgundy School of Business (BSB))</t>
  </si>
  <si>
    <t>Master major in asset and risk management (PGE) (IESEG School of Management)</t>
  </si>
  <si>
    <t>Master major in financial management and control (PGE) (IESEG School of Management)</t>
  </si>
  <si>
    <t>Master major in financial transactions and corporate strategy (PGE) (IESEG School of Management)</t>
  </si>
  <si>
    <t>International Business Program specialized in Fintech (Bachelor) (IESEG School of Management)</t>
  </si>
  <si>
    <t>Finance (Master) (IESEG School of Management)</t>
  </si>
  <si>
    <t>Banking, capital markets &amp; financial technology (Master) (IESEG School of Management)</t>
  </si>
  <si>
    <t>Global Finance (Master) (Montpellier Business School)</t>
  </si>
  <si>
    <t>Global Finance (M2) (Montpellier Business School)</t>
  </si>
  <si>
    <t>Fintech &amp; Digital Finance (Master) (Montpellier Business School)</t>
  </si>
  <si>
    <t>Fintech &amp; Digital Finance (M2) (Montpellier Business School)</t>
  </si>
  <si>
    <t>Sustainable and inclusive finance (Master) (Montpellier Business School)</t>
  </si>
  <si>
    <t>Sustainable and inclusive finance (Montpellier Business School)</t>
  </si>
  <si>
    <t>Sustainable and inclusive finance (M2) (Montpellier Business School)</t>
  </si>
  <si>
    <t>Corporate finance &amp; advisory (M2) (Toulouse Business School)</t>
  </si>
  <si>
    <t>Equity research and investment management (M2) (Toulouse Business School)</t>
  </si>
  <si>
    <t>Banking and International Finance (M2) (Toulouse Business School)</t>
  </si>
  <si>
    <t>Controlling and risk management (M2) (Toulouse Business School)</t>
  </si>
  <si>
    <t>Sustainable financial management with data analytics (M2) (Toulouse Business School)</t>
  </si>
  <si>
    <t>Audit, control &amp; finance in an international environment (M2) (Toulouse Business School)</t>
  </si>
  <si>
    <t>International Banking &amp; Finance (Summer) (Toulouse Business School)</t>
  </si>
  <si>
    <t>New venture financing (Winter) (Toulouse Business School)</t>
  </si>
  <si>
    <t>Finance et marchés (Master) (ESDES)</t>
  </si>
  <si>
    <t>Audit et finance d'entreprise (Master) (ESDES)</t>
  </si>
  <si>
    <t>Finance (licence) (ESLSCA BS)</t>
  </si>
  <si>
    <t>Finance de marché - trading (Master) (ESG Finance)</t>
  </si>
  <si>
    <t>Finance de marché - trading (M2) (ESG Finance)</t>
  </si>
  <si>
    <t>Finance d'entreprise (Master) (ESG Finance)</t>
  </si>
  <si>
    <t>Finance d'entreprise (M2) (ESG Finance)</t>
  </si>
  <si>
    <t>Finance durable et gestion des risques climatiques (Master) (ESG Finance)</t>
  </si>
  <si>
    <t>Finance durable et gestion des risques climatiques (M2) (ESG Finance)</t>
  </si>
  <si>
    <t>Gestion de patrimoine et gestion privée (Master) (ESG Finance)</t>
  </si>
  <si>
    <t>Gestion de patrimoine et gestion privée (M2) (ESG Finance)</t>
  </si>
  <si>
    <t>Big data et data science en finance (Master) (ESG Finance)</t>
  </si>
  <si>
    <t>Big data et data science en finance (M2) (ESG Finance)</t>
  </si>
  <si>
    <t>Banque et Relations Entreprises (Master) (ESG Finance)</t>
  </si>
  <si>
    <t>Banque et Relations Entreprises (M2) (ESG Finance)</t>
  </si>
  <si>
    <t>Audit et contrôle de gestion (Master) (ESG Finance)</t>
  </si>
  <si>
    <t>Audit et contrôle de gestion (M2) (ESG Finance)</t>
  </si>
  <si>
    <t>Consulting financier (Master) (ESG Finance)</t>
  </si>
  <si>
    <t>Consulting financier (M2) (ESG Finance)</t>
  </si>
  <si>
    <t>Banque (BTS) (ESG Finance)</t>
  </si>
  <si>
    <t>Finance (L3) (Financia Business School)</t>
  </si>
  <si>
    <t>Bachelor in management specialized in Finance (Bachelor) (Rennes School of Business)</t>
  </si>
  <si>
    <t>Financial data intelligence (M2) (Rennes School of Business)</t>
  </si>
  <si>
    <t>International Finance (M2) (Rennes School of Business)</t>
  </si>
  <si>
    <t>MBA Spécialisé en Finance (HEC Paris)</t>
  </si>
  <si>
    <t>Finance (HEC Paris)</t>
  </si>
  <si>
    <t>Global executive master in management - majeure finance (HEC Paris)</t>
  </si>
  <si>
    <t>International certificate in corporate finance (ICCF &amp; HEC )</t>
  </si>
  <si>
    <t>Finance d'entreprise (FC) (HEC Paris)</t>
  </si>
  <si>
    <t>Advanced certificate in corporate finance (ACCF &amp; HEC)</t>
  </si>
  <si>
    <t>Asset management (HEC Paris)</t>
  </si>
  <si>
    <t>Valuation (HEC Paris)</t>
  </si>
  <si>
    <t>Executive corporate finance Maroc (HEC Paris)</t>
  </si>
  <si>
    <t>Maîtriser les fondamentaux de la finance (HEC Paris)</t>
  </si>
  <si>
    <t>Finance pour dirigeants (FC) (HEC Paris)</t>
  </si>
  <si>
    <t>Financial management and management control (ESSEC Business School)</t>
  </si>
  <si>
    <t>Gérer les risques et financer l'entreprise (ESSEC Business School)</t>
  </si>
  <si>
    <t>Gestion et finance : fondamentaux pour les non spécialistes (ESSEC Business School)</t>
  </si>
  <si>
    <t>Finance pour non financiers (ESCP Business School)</t>
  </si>
  <si>
    <t>Finance d'entreprise (ESCP Business School)</t>
  </si>
  <si>
    <t>International Finance (FC) (ESCP Business School)</t>
  </si>
  <si>
    <t>Real Estate Finance and Investments (ESCP Business School)</t>
  </si>
  <si>
    <t>Negotiating wise agreements (ESCP Business School)</t>
  </si>
  <si>
    <t>Management, contrôle interne et maîtrise des risques (ESCP Business School)</t>
  </si>
  <si>
    <t>Business Competence Programme (ESCP Business School)</t>
  </si>
  <si>
    <t>Exploring the Future of Business (ESCP Business School)</t>
  </si>
  <si>
    <t>Ingénierie Financière et Fiscale (ESCP Business School)</t>
  </si>
  <si>
    <t>Finance et gouvernance (emlyon business school)</t>
  </si>
  <si>
    <t>Finance pour non financier (emlyon business school)</t>
  </si>
  <si>
    <t>Pilotage de la performance et datas (emlyon business school)</t>
  </si>
  <si>
    <t>Stratégie financière (EDHEC Business School)</t>
  </si>
  <si>
    <t>Corporate Finance online (EDHEC Business School)</t>
  </si>
  <si>
    <t>Corporate Finance  (EDHEC Business School)</t>
  </si>
  <si>
    <t>Specialised in International Finance (EDHEC Business School)</t>
  </si>
  <si>
    <t>Manager en Gestion de Patrimoine Financier (Exec M2) (SKEMA Business School)</t>
  </si>
  <si>
    <t>Analyse financière avancée (Audencia)</t>
  </si>
  <si>
    <t>Finance et Gestion pour Cadres et Managers (Audencia)</t>
  </si>
  <si>
    <t>Piloter la performance financière de l'entreprise (Audencia)</t>
  </si>
  <si>
    <t>Finance pour dirigeants (Audencia)</t>
  </si>
  <si>
    <t>Directeur Financier (Audencia)</t>
  </si>
  <si>
    <t>Analyse financière et choix de financement (Audencia)</t>
  </si>
  <si>
    <t>Piloter la gestion de l'entreprise (KEDGE Business School)</t>
  </si>
  <si>
    <t>Se perfectionner dans le pilotage économique et financier de l'entreprise (KEDGE Business School)</t>
  </si>
  <si>
    <t>Strategy and finance (NEOMA Business School)</t>
  </si>
  <si>
    <t>Finance - financial engineering (ESLSCA BS)</t>
  </si>
  <si>
    <t>Finance &amp; Data performance (ESLSCA BS)</t>
  </si>
  <si>
    <t>Trading - Financial Markets (ESLSCA BS)</t>
  </si>
  <si>
    <t>Wealth management (ESLSCA BS)</t>
  </si>
  <si>
    <t>Finance - Audit and Management Control Specialization (MBA 2) (ESLSCA BS)</t>
  </si>
  <si>
    <t>international Business Law - Management and Finance Specialization (ESLSCA BS)</t>
  </si>
  <si>
    <t>Finance - Financial Engineering Specialization (ESLSCA BS)</t>
  </si>
  <si>
    <t>Maîtrise de la Conformité sur les marchés financiers (ESLSCA BS)</t>
  </si>
  <si>
    <t>Maîtrise des opérations sur les marchés financiers (ESLSCA BS)</t>
  </si>
  <si>
    <t>Concevoir et monter des produits financiers (ESLSCA BS)</t>
  </si>
  <si>
    <t>Certificat Trading : maîtriser l’analyse technique (ESLSCA BS)</t>
  </si>
  <si>
    <t>Certificat Trading : maîtriser les fondamentaux de l'analyse financière (ESLSCA BS)</t>
  </si>
  <si>
    <t>Finance parcours banque (Financia Business School)</t>
  </si>
  <si>
    <t>Finance parcours expert des marchés financiers (Financia Business School)</t>
  </si>
  <si>
    <t>Finance parcours compliance - expertise juridique et financière (M2) (Financia Business School)</t>
  </si>
  <si>
    <t>Finance parcours d'entreprise, fusion acquisition et banque d'affaire (Financia Business School)</t>
  </si>
  <si>
    <t>Finance et resources humaines (Financia Business School)</t>
  </si>
  <si>
    <t>Green finance (Master) (Financia Business School)</t>
  </si>
  <si>
    <t>Finance islamique MBA (M2) (Financia Business School)</t>
  </si>
  <si>
    <t>Finance islamique (Financia Business School)</t>
  </si>
  <si>
    <t>International Finance (Rennes School of Business)</t>
  </si>
  <si>
    <t>Advanced finance (Rennes School of Business)</t>
  </si>
  <si>
    <t>Master joint droit et finance (Master) (SciencesPo (Paris)) (Master)</t>
  </si>
  <si>
    <t>Finance et stratégie (Master) (SciencesPo (Paris)) (Master)</t>
  </si>
  <si>
    <t>Finance et stratégie - en apprentissage (M2) (Sciences Po (Paris)) (Master)</t>
  </si>
  <si>
    <t>Finance - corporate strategy and finance in Europe (IEP Strasbourg) (Master 2)</t>
  </si>
  <si>
    <t>Finance - Finance d'entreprise et pratique des marchés financiers (IEP Strasbourg) (Master 2)</t>
  </si>
  <si>
    <t>M1 spécialisation métiers du management de l'économie et des finances (Saint Germain en Laye) (Master)</t>
  </si>
  <si>
    <t>Mention Finance parcours Gestion des Instruments Financiers (GIF) - spécialisation marchés financiers, instruments et valorisation (alternance)
 (Saint Germain en Laye) (Master)</t>
  </si>
  <si>
    <t>Mention Finance parcours Gestion des Instruments Financiers (GIF) - spécialisation marchés financiers : contrôle, audit et conformité (alternance)
 (Saint Germain en Laye) (Master)</t>
  </si>
  <si>
    <t>Droit pénal financier (alternance) (Saint Germain en Laye) (Master)</t>
  </si>
  <si>
    <t>Econométrie, statistique, parcours ingénierie statistique et financière (full apprentissage ou apprentissage en M2) (Paris-Panthéon-Assas Université) (Master)</t>
  </si>
  <si>
    <t xml:space="preserve"> Économie de l'entreprise et des marchés parcours Stratégies de l'entreprise et économie des organisations (Paris-Panthéon-Assas Université) (Master)</t>
  </si>
  <si>
    <t xml:space="preserve"> Monnaie, Banque, Finance, Assurance parcours Finance (Paris-Panthéon-Assas Université) (Master)</t>
  </si>
  <si>
    <t xml:space="preserve"> Monnaie, Banque, Finance, Assurance parcours Monnaie banque assurance - parcours recherche et professionnel (Paris-Panthéon-Assas Université) (Master)</t>
  </si>
  <si>
    <t xml:space="preserve"> Monnaie, Banque, Finance, Assurance parcours Monnaie banque assurance - apprentissage (Master) (Paris-Panthéon-Assas Université) (Master)</t>
  </si>
  <si>
    <t>Monnaie, Banque, Finance, Assurance parcours Techniques financières et bancaires - spécialité finance d'entreprise (Master) (Paris-Panthéon-Assas Université) (Master)</t>
  </si>
  <si>
    <t>Monnaie, Banque, Finance, Assurance parcours Techniques financières et bancaires - spécialité finance de marché (Master) (Paris-Panthéon-Assas Université) (Master)</t>
  </si>
  <si>
    <t>Économétrie, statistique Parcours Ingénierie statistique et financière ( full apprentissage &amp;  apprentissage en M2) (Paris-Panthéon-Assas Université) (Master)</t>
  </si>
  <si>
    <t>Assurance, banque, finance : chargé de clientèle parcours Gestion juridique des contrats d’assurance (Paris-Panthéon-Assas Université) (Licence professionnelle )</t>
  </si>
  <si>
    <t>Droit des assurances Parcours Assurances (Master) (Paris-Panthéon-Assas Université) (Master )</t>
  </si>
  <si>
    <t>Droit des assurances Parcours Assurances (M2) (Paris-Panthéon-Assas Université) (Master 2)</t>
  </si>
  <si>
    <t>Droit européen Parcours Droit européen du marché et de la régulation (Master) (Paris-Panthéon-Assas Université) (Master )</t>
  </si>
  <si>
    <t>Droit européen Parcours Droit européen du marché et de la régulation (M2) (Paris-Panthéon-Assas Université) (Master 2)</t>
  </si>
  <si>
    <t xml:space="preserve"> Ingénierie économie, finance quantitative et statistique (CMI-EFIQuaS)  (Paris-Panthéon-Assas Université) (Licence, Master)</t>
  </si>
  <si>
    <t>économie-gestion parcours économie de l'entreprise et des marchés  (Paris-Panthéon-Assas Université) (L3 )</t>
  </si>
  <si>
    <t>Économie-gestion - parcours monnaie et finance (3272L)  (Paris-Panthéon-Assas Université) (L3 )</t>
  </si>
  <si>
    <t>Droit bancaire et financier (certificat) (Paris-Panthéon-Assas Université) (Certificat)</t>
  </si>
  <si>
    <t>Droit Bancaire et Financier (Master of law) (Paris-Panthéon-Assas Université) (Master of Law)</t>
  </si>
  <si>
    <t xml:space="preserve"> Banque-Finance (Magistère) (Paris-Panthéon-Assas Université) (Magistère)</t>
  </si>
  <si>
    <t xml:space="preserve"> Banque-Finance (Master) (Paris-Panthéon-Assas Université) (Magistère)</t>
  </si>
  <si>
    <t>Droit bancaire et financier (M2) (Paris-Panthéon-Assas Université) (Master 2)</t>
  </si>
  <si>
    <t>Licence économie appliquée - Économie et ingénierie financière (Université Paris Dauphine PSL) (L3 )</t>
  </si>
  <si>
    <t>Licence Gestion - gestion de patrimoine (Université Paris Dauphine PSL) (L3 )</t>
  </si>
  <si>
    <t>Licence Mathématiques appliquées - mathématiques économie finance actuariat (Université Paris Dauphine PSL) (L3 )</t>
  </si>
  <si>
    <t>Banque finance assurance (Magistère) (Université Paris Dauphine PSL) (Magistère)</t>
  </si>
  <si>
    <t>Finance (M1) (Université Paris Dauphine PSL) (Master 1)</t>
  </si>
  <si>
    <t>Finance (alternance) (Université Paris Dauphine PSL) (Master 1)</t>
  </si>
  <si>
    <t>Finance spécialisation assurance et gestion du risque (Université Paris Dauphine PSL) (Master 2)</t>
  </si>
  <si>
    <t>Finance spécialisation banque et finance (M2) (Université Paris Dauphine PSL) (Master 2)</t>
  </si>
  <si>
    <t>Finance spécialisation audit &amp; financial advisory (Université Paris Dauphine PSL) (Master 2)</t>
  </si>
  <si>
    <t>Finance spécialisation banque d'investissement et de marché (alternance) (Université Paris Dauphine PSL) (Master 2)</t>
  </si>
  <si>
    <t>Finance spécialisation finance d'entreprise et ingénierie financière (Université Paris Dauphine PSL) (Master 2)</t>
  </si>
  <si>
    <t>Finance spécialisation finance, entreprises et marchés (Université Paris Dauphine PSL) (Master 2)</t>
  </si>
  <si>
    <t>Finance spécialisation Financial Markets (M2) (Université Paris Dauphine PSL) (Master 2)</t>
  </si>
  <si>
    <t>Finance spécialisation gestion d'actifs - asset management (alternance) (M2) (Université Paris Dauphine PSL) (Master 2)</t>
  </si>
  <si>
    <t>Finance spécialisation management financier de l'entreprise (M2) (Université Paris Dauphine PSL) (Master 2)</t>
  </si>
  <si>
    <t>Finance spécialisation management de l'immobilier (possible en alternance) (Université Paris Dauphine PSL) (Master 2)</t>
  </si>
  <si>
    <t>Finance spécialisation research in Finance (M2) (Université Paris Dauphine PSL) (Master 2)</t>
  </si>
  <si>
    <t>Financial Markets (Université Paris Dauphine PSL) (Master 1)</t>
  </si>
  <si>
    <t>Finance : entreprises et marchés (Université Paris Dauphine PSL) (Master 1 )</t>
  </si>
  <si>
    <t>Gestion de patrimoine (alternance) (M1) (Université Paris Dauphine PSL) (Master 1 )</t>
  </si>
  <si>
    <t>Gestion de patrimoine (alternance) (M2) (Université Paris Dauphine PSL) (Master 2)</t>
  </si>
  <si>
    <t>Gestion de patrimoine (alternance) (Master) (Université Paris Dauphine PSL) (Master )</t>
  </si>
  <si>
    <t>Economie &amp; Finance - majeure finance de marché (M1) (Université Paris Dauphine PSL) (Master 1)</t>
  </si>
  <si>
    <t>Economie &amp; Finance - majeure finance d'entreprise (M1) (Université Paris Dauphine PSL) (Master 1)</t>
  </si>
  <si>
    <t>Economie &amp; Finance (alternance) - majeure finance d'entreprise (Université Paris Dauphine PSL) (Master 1)</t>
  </si>
  <si>
    <t>Economie &amp; Finance (alternance) - majeure finance de marché (Université Paris Dauphine PSL) (Master 1)</t>
  </si>
  <si>
    <t>Energie, Finance, Carbone - recherche (M2) (Université Paris Dauphine PSL) (Master 2)</t>
  </si>
  <si>
    <t>Energie, Finance, Carbone - professionnel (M2) (Université Paris Dauphine PSL) (Master 2)</t>
  </si>
  <si>
    <t>Ingénierie économique et financière (possible en alternance) (Université Paris Dauphine PSL) (Master 2)</t>
  </si>
  <si>
    <t>Economie et Finance - Parcours international (M2) (Université Paris Dauphine PSL) (Master 2)</t>
  </si>
  <si>
    <t>Mathématiques &amp; Applications - Actuariat (Université Paris Dauphine PSL) (Master 2)</t>
  </si>
  <si>
    <t>Mathématiques &amp; Applications - Ingénierie statistique et financière (alternance possible) (Université Paris Dauphine PSL) (Master 2)</t>
  </si>
  <si>
    <t>Mathématiques &amp; Applications - mathématiques de l'assurance de l'économie et de la finance (Université Paris Dauphine PSL) (Master 2)</t>
  </si>
  <si>
    <t>Droit - Juriste financier (alternance possible) (Université Paris Dauphine PSL) (Master 2)</t>
  </si>
  <si>
    <t>Droit - droit &amp; régulation des marchés (alternance possible) (Université Paris Dauphine PSL) (Master 2)</t>
  </si>
  <si>
    <t>Droit - droit du patrimoine professionnel (alternance possible) (Université Paris Dauphine PSL) (Master 2)</t>
  </si>
  <si>
    <t>Informatique pour la finance (MIAGE) (alternance possible) (Université Paris Dauphine PSL) (Master 2)</t>
  </si>
  <si>
    <t>Assurance, banque, finance : chargé de clientèle : Conseiller de clientèle de particuliers multicanal (alternance) (Cergy Paris Université) (Licence)</t>
  </si>
  <si>
    <t>Finance parcours Evaluation et gestion des risques option Finance mathématique et marchés (Cergy Paris Université) (Master 1)</t>
  </si>
  <si>
    <t>Finance parcours Evaluation et gestion des risques option banque, assurance et marchés (Cergy Paris Université) (Master 1)</t>
  </si>
  <si>
    <t>Finance parcours Gestion des instruments financiers (alternance) (Cergy Paris Université) (Master)</t>
  </si>
  <si>
    <t>Finance parcours entreprise et patrimoine (alternance) (Cergy Paris Université) (Master)</t>
  </si>
  <si>
    <t>Finance parcours Gestion des risques financiers (Master) (Cergy Paris Université) (Master)</t>
  </si>
  <si>
    <t>Finance parcours Gestion des risques financiers (M2) (Cergy Paris Université) (Master 2)</t>
  </si>
  <si>
    <t>Mathématiques : Parcours Mathématiques Appliquées à l’Ingénierie Financière (Master) (Cergy Paris Université) (Master)</t>
  </si>
  <si>
    <t>Mathématiques : Parcours Mathématiques Appliquées à l’Ingénierie Financière (M2) (Cergy Paris Université) (Master 2)</t>
  </si>
  <si>
    <t xml:space="preserve"> Economie Gestion mention Economie Finance (Cergy Paris Université) (Licence)</t>
  </si>
  <si>
    <t>Assurance, banque, finance - chargé de clientèle en alternance (Université Lumière Lyon 2 - UFR de Sciences economiques et de gestion) (Licence professionnelle )</t>
  </si>
  <si>
    <t>Monnaie, banque, finance, assurance (M1) (Université Lumière Lyon 2 - UFR de Sciences economiques et de gestion) (Master 1)</t>
  </si>
  <si>
    <t>Monnaie, banque, finance, assurance / chargé d'affaires professionnels et conseiller patrimonial (alternance) (M1) (Université Lumière Lyon 2 - UFR de Sciences economiques et de gestion) (Master 1)</t>
  </si>
  <si>
    <t>Monnaie, banque, finance, assurance / chargé d'affaires professionnels et conseiller patrimonial (alternance) (M2) (Université Lumière Lyon 2 - UFR de Sciences economiques et de gestion) (Master 2)</t>
  </si>
  <si>
    <t>Monnaie, banque, finance, assurance / chargé d'affaires professionnels et conseiller patrimonial (alternance) (Master) (Université Lumière Lyon 2 - UFR de Sciences economiques et de gestion) (Master)</t>
  </si>
  <si>
    <t>Monnaie, banque, finance, assurance - Banque et finance (Université Lumière Lyon 2 - UFR de Sciences economiques et de gestion) (Master 2)</t>
  </si>
  <si>
    <t>Monnaie, banque, finance, assurance - évaluation et transmission d'entreprises (Université Lumière Lyon 2 - UFR de Sciences economiques et de gestion) (Master 2)</t>
  </si>
  <si>
    <t>Monnaie, banque, finance, assurance - finance et contrôle de gestion (Université Lumière Lyon 2 - UFR de Sciences economiques et de gestion) (Master 2)</t>
  </si>
  <si>
    <t>Monnaie, banque, finance, assurance - management des opérations de marché en alternance (Université Lumière Lyon 2 - UFR de Sciences economiques et de gestion) (Master 2)</t>
  </si>
  <si>
    <t>Ingénierie fiscale et juridique du patrimoine (Université de Rennes 1) (Master 2)</t>
  </si>
  <si>
    <t>Droit des affaires, parcours Ingénierie sociétaire et patrimoniale (ISP) - M1 droit des affaires (présentiel et à distance) (Université de Rennes 1) (Master)</t>
  </si>
  <si>
    <t>Droit des affaires, parcours Ingénierie sociétaire et patrimoniale (ISP) - M1 droit des affaires juriste d'affaires franco-britannique (Université de Rennes 1) (Master)</t>
  </si>
  <si>
    <t>Gestion parcours finance et contrôle de gestion (licence) (Université de Rennes 1) (Licence)</t>
  </si>
  <si>
    <t>Gestion parcours finance et contrôle de gestion (L3) (Université de Rennes 1) (Licence)</t>
  </si>
  <si>
    <t>Assurance, banque, finance, parcours Chargé de clientèle expert (Université de Rennes 1) (Licence professionnelle )</t>
  </si>
  <si>
    <t>Assurance, banque, finance, parcours Chargé·e de clientèle particuliers (alternance) (Université de Rennes 1) (Licence professionnelle )</t>
  </si>
  <si>
    <t>Économie sociale et solidaire, parcours Finances solidaires et gestion des entreprises sociales (Master) (Université de Rennes 1) (Master)</t>
  </si>
  <si>
    <t>Finances solidaires et gestion des entreprises sociales (Université de Rennes 1) (Master 2)</t>
  </si>
  <si>
    <t>Finance (M1) (Université de Rennes 1) (Master 1)</t>
  </si>
  <si>
    <t>Finance - parcours crédit management (Université de Rennes 1) (Master 1)</t>
  </si>
  <si>
    <t>Finance, parcours Crédit Management (Université de Rennes 1) (Master)</t>
  </si>
  <si>
    <t>Finance parcours Advanced Studies Research in Finance (ASRF) (M2) (Université de Rennes 1) (Master 2)</t>
  </si>
  <si>
    <t>Finance parcours Advanced Studies Research in Finance (ASRF) (Master) (Université de Rennes 1) (Master)</t>
  </si>
  <si>
    <t>Finance, parcours Audit et Gestion des Risques et des actifs (AGDR) (en alternance) (Université de Rennes 1) (Master 2)</t>
  </si>
  <si>
    <t>Finance, parcours Audit et Gestion des Risques et des actifs (AGDR) (possible en alternance) (Université de Rennes 1) (Master)</t>
  </si>
  <si>
    <t>Finance parcours trésorerie (en alternance) (Université de Rennes 1) (Master 2)</t>
  </si>
  <si>
    <t>Finance parcours trésorerie (alternance) (Université de Rennes 1) (Master)</t>
  </si>
  <si>
    <t>Finance, parcours Analyse et Stratégie Financière (ASF) alternance (M2) (Université de Rennes 1) (Master 2)</t>
  </si>
  <si>
    <t>Finance, parcours Analyse et Stratégie Financière (ASF) (possible en alternance) (Master) (Université de Rennes 1) (Master)</t>
  </si>
  <si>
    <t>Monnaie, banque, finance, assurance, parcours Finance d'entreprise (M1) (Université de Rennes 1) (Master 1)</t>
  </si>
  <si>
    <t>Monnaie, banque, finance, assurance, parcours Finance d'entreprise (M2) (Université de Rennes 1) (Master 2)</t>
  </si>
  <si>
    <t>Monnaie, banque, finance, assurance, parcours Finance d'entreprise (Master) (Université de Rennes 1) (Master)</t>
  </si>
  <si>
    <t>Monnaie, banque, finance, assurance, parcours Finance data (M2) (Université de Rennes 1) (Master 2)</t>
  </si>
  <si>
    <t>Monnaie, banque, finance, assurance, parcours Finance data (Master) (Université de Rennes 1) (Master)</t>
  </si>
  <si>
    <t>Monnaie, banque, finance, assurance, parcours carrières bancaires (possible en alternance) (M1) (Université de Rennes 1) (Master 1)</t>
  </si>
  <si>
    <t>Monnaie, banque, finance, assurance, parcours carrières bancaires (possible en alternance) (M2) (Université de Rennes 1) (Master 2)</t>
  </si>
  <si>
    <t>Monnaie, banque, finance, assurance, parcours carrières bancaires (possible en alternance) (Master) (Université de Rennes 1) (Master)</t>
  </si>
  <si>
    <t>Monnaie, banque, finance, assurance, parcours Ingénierie économique et financière (IEF) (M1) (Université de Rennes 1) (Master 1)</t>
  </si>
  <si>
    <t>Monnaie, banque, finance, assurance, parcours Ingénierie économique et financière (IEF) (M2) (Université de Rennes 1) (Master 2)</t>
  </si>
  <si>
    <t>Monnaie, banque, finance, assurance, parcours Ingénierie économique et financière (IEF) (Master) (Université de Rennes 1) (Master)</t>
  </si>
  <si>
    <t>Monnaie, banque, finance, assurance, parcours Conseils en gestion de patrimoine (M2) (Université de Rennes 1) (Master 2)</t>
  </si>
  <si>
    <t>Monnaie, banque, finance, assurance, parcours Conseils en gestion de patrimoine (Master) (Université de Rennes 1) (Master)</t>
  </si>
  <si>
    <t>Assurance, banque, finance - chargé de clientèle (Université Paris-Saclay) (Licence professionnelle )</t>
  </si>
  <si>
    <t>Finance - Stratégie, Ingénierie et Innovation Financière (Université Paris-Saclay) (Master 2)</t>
  </si>
  <si>
    <t>Finance (M1) (Université Paris-Saclay) (Master 1)</t>
  </si>
  <si>
    <t>Banque Finance (Université Paris-Saclay) (Master 2)</t>
  </si>
  <si>
    <t>Risk and asset management (M2) (Université Paris-Saclay) (Master 2)</t>
  </si>
  <si>
    <t>Strategy, engineering and financial innovation (Université Paris-Saclay) (Master 2)</t>
  </si>
  <si>
    <t>Business, tax &amp; financial market law (Université Paris-Saclay) (Master 2)</t>
  </si>
  <si>
    <t>Banque, monnaie, marchés (M1) (Université Paris Nanterre) (Master 1)</t>
  </si>
  <si>
    <t>Banque, monnaie, marchés (M2) (Université Paris Nanterre) (Master 2)</t>
  </si>
  <si>
    <t>Monnaie, banque, finance, assurance - Banque, monnaie, marchés (Master) (Université Paris Nanterre) (Master)</t>
  </si>
  <si>
    <t>Monnaie, banque, finance, assurance - Gestion des actifs (possible en apprentissage/professionnalisation) (M1) (Université Paris Nanterre) (Master 1)</t>
  </si>
  <si>
    <t>Monnaie, banque, finance, assurance - Gestion des actifs (possible en apprentissage/professionnalisation) (M2) (Université Paris Nanterre) (Master 2)</t>
  </si>
  <si>
    <t>Monnaie, banque, finance, assurance - Gestion des actifs (possible en apprentissage/professionnalisation) (Master) (Université Paris Nanterre) (Master)</t>
  </si>
  <si>
    <t>Monnaie, banque, finance, assurance - Management du risque et de l'innovation en assurance (Apprentissage) (M1) (Université Paris Nanterre) (Master 1)</t>
  </si>
  <si>
    <t>Monnaie, banque, finance, assurance - Management du risque et de l'innovation en assurance (Apprentissage) (M2) (Université Paris Nanterre) (Master 2)</t>
  </si>
  <si>
    <t>Monnaie, banque, finance, assurance - Management du risque et de l'innovation en assurance (Apprentissage) (Master) (Université Paris Nanterre) (Master)</t>
  </si>
  <si>
    <t>Monnaie, banque, finance, assurance - Conseiller clientèle professionnels (Apprentissage) (M1) (Université Paris Nanterre) (Master 1)</t>
  </si>
  <si>
    <t>Monnaie, banque, finance, assurance - Conseiller clientèle professionnels (Apprentissage) (M2) (Université Paris Nanterre) (Master 2)</t>
  </si>
  <si>
    <t>Monnaie, banque, finance, assurance - Conseiller clientèle professionnels (Apprentissage) (Master) (Université Paris Nanterre) (Master)</t>
  </si>
  <si>
    <t>Monnaie, banque, finance, assurance - Opérations de Marché et Régulation des Risques (OMERR) (Apprentissage) (M1) (Université Paris Nanterre) (Master 1)</t>
  </si>
  <si>
    <t>Monnaie, banque, finance, assurance - Opérations de Marché et Régulation des Risques (OMERR) (Apprentissage) (M2) (Université Paris Nanterre) (Master 2)</t>
  </si>
  <si>
    <t>Monnaie, banque, finance, assurance - Opérations de Marché et Régulation des Risques (OMERR) (Apprentissage) (Master) (Université Paris Nanterre) (Master)</t>
  </si>
  <si>
    <t>Assurance, banque, finance : supports opérationnels - Back office bancaire (BOB) (possible en apprentissage/professionnalisation) (Université Paris Nanterre) (Licence professionnelle )</t>
  </si>
  <si>
    <t>Assurance, banque, finance - Métiers de l'e-assurance et des services associés (EASS) (possible en apprentissage/professionnalisation) (Université Paris Nanterre) (Licence professionnelle )</t>
  </si>
  <si>
    <t>Assurance, banque, finance : chargé de clientèle - Conseiller, Souscripteur, Gestionnaire en assurance (CSGA) (possible en apprentissage/professionnalisation) (Université Paris Nanterre) (Licence professionnelle )</t>
  </si>
  <si>
    <t>Assurance, banque, finance : chargé de clientèle - Banque - Chargé.e de clientèle Particuliers (CCPar) (possible en apprentissage/professionnalisation) (Université Paris Nanterre) (Licence professionnelle )</t>
  </si>
  <si>
    <t>ISEFAR - Ingénierie de la finance, de l'assurance et du risque, Gestion du risque (possible en apprentissage/professionnalisation) (M1) (Université Paris Nanterre) (Master 1)</t>
  </si>
  <si>
    <t>ISEFAR - Ingénierie de la finance, de l'assurance et du risque, Gestion du risque (possible en apprentissage/professionnalisation) (M2) (Université Paris Nanterre) (Master 2)</t>
  </si>
  <si>
    <t>ISEFAR - Ingénierie de la finance, de l'assurance et du risque, Gestion du risque (possible en apprentissage/professionnalisation) (Master) (Université Paris Nanterre) (Master)</t>
  </si>
  <si>
    <t>ISEFAR-SR - Ingénierie de la finance, de l'assurance et du risque, Statistique du risque (possible en apprentissage/professionnalisation) (M1) (Université Paris Nanterre) (Master 1)</t>
  </si>
  <si>
    <t>ISEFAR-SR - Ingénierie de la finance, de l'assurance et du risque, Statistique du risque (possible en apprentissage/professionnalisation) (M2) (Université Paris Nanterre) (Master 2)</t>
  </si>
  <si>
    <t>ISEFAR-SR - Ingénierie de la finance, de l'assurance et du risque, Statistique du risque (possible en apprentissage/professionnalisation) (Master) (Université Paris Nanterre) (Master)</t>
  </si>
  <si>
    <t>Banque Finance Assurance - Ingénieur d'affaires (initiale, convention Luxembourg &amp; apprentissage) (M1) (Université Paris Nanterre) (Master 1)</t>
  </si>
  <si>
    <t>Banque Finance Assurance - Ingénieur d'affaires (initiale, convention Luxembourg &amp; apprentissage) (M2) (Université Paris Nanterre) (Master 2)</t>
  </si>
  <si>
    <t>Banque Finance Assurance - Ingénieur d'affaires (initiale, convention Luxembourg &amp; apprentissage) (Master) (Université Paris Nanterre) (Master)</t>
  </si>
  <si>
    <t>Finance d'entreprise (possible en apprentissage) (M1) (Université Paris Nanterre) (Master 1)</t>
  </si>
  <si>
    <t>Finance d'entreprise (possible en apprentissage) (M2) (Université Paris Nanterre) (Master 2)</t>
  </si>
  <si>
    <t>Finance d'entreprise (possible en apprentissage) (Master) (Université Paris Nanterre) (Master)</t>
  </si>
  <si>
    <t>Finance - Financement de projet, Financements structurés (possible en apprentissage) (M1) (Université Paris Nanterre) (Master 1)</t>
  </si>
  <si>
    <t>Finance - Financement de projet, Financements structurés (possible en apprentissage) (M2) (Université Paris Nanterre) (Master 2)</t>
  </si>
  <si>
    <t>Finance - Financement de projet, Financements structurés (possible en apprentissage) (Master) (Université Paris Nanterre) (Master)</t>
  </si>
  <si>
    <t>Finance - Management de l'immobilier (possible en apprentissage) (M1) (Université Paris Nanterre) (Master 1)</t>
  </si>
  <si>
    <t>Finance - Management de l'immobilier (possible en apprentissage) (M2) (Université Paris Nanterre) (Master 2)</t>
  </si>
  <si>
    <t>Finance - Management de l'immobilier (possible en apprentissage) (Master) (Université Paris Nanterre) (Master)</t>
  </si>
  <si>
    <t>Finance - manager en assurance (possible en apprentissage) (M1) (Université Paris Nanterre) (Master 1)</t>
  </si>
  <si>
    <t>Finance - manager en assurance (possible en apprentissage) (M2) (Université Paris Nanterre) (Master 2)</t>
  </si>
  <si>
    <t>Finance - manager en assurance (possible en apprentissage) (Master) (Université Paris Nanterre) (Master)</t>
  </si>
  <si>
    <t>Assurance, Banque, Finance : chargé de clientèle (apprentissage/professionnalisation) (Grenoble IAE INP UGA) (Licence professionnelle )</t>
  </si>
  <si>
    <t>Finance (M1) (Grenoble IAE INP UGA) (Master 1)</t>
  </si>
  <si>
    <t>Advances in Finance and Accounting (Grenoble IAE INP UGA) (Master 2)</t>
  </si>
  <si>
    <t>Banque &amp; Finance (alternance) (Grenoble IAE INP UGA) (Master 2)</t>
  </si>
  <si>
    <t>Finance d'entreprise et gestion des risques (Grenoble IAE INP UGA) (Master 2)</t>
  </si>
  <si>
    <t>Finance quantitative (M2) (Grenoble IAE INP UGA) (Master 2)</t>
  </si>
  <si>
    <t>Banque (IAE Tours Val de Loire) (Licence professionnelle )</t>
  </si>
  <si>
    <t>Finance - parcours chargé de clientèle bancaire (CCB) (possible en apprentissage) (M1) (IAE Tours Val de Loire) (Master 1)</t>
  </si>
  <si>
    <t>Finance - parcours chargé de clientèle bancaire (CCB) (possible en apprentissage) (M2) (IAE Tours Val de Loire) (Master 2)</t>
  </si>
  <si>
    <t>Finance - parcours chargé de clientèle bancaire (CCB) (possible en apprentissage) (Master) (IAE Tours Val de Loire) (Master)</t>
  </si>
  <si>
    <t>Finance - parcours Back-Office Risques et conformité (BORC) (possible en apprentissage) (M1) (IAE Tours Val de Loire) (Master 1)</t>
  </si>
  <si>
    <t>Finance - parcours Back-Office Risques et conformité (BORC) (possible en apprentissage) (M2) (IAE Tours Val de Loire) (Master 2)</t>
  </si>
  <si>
    <t>Finance - parcours Back-Office Risques et conformité (BORC) (possible en apprentissage) (Master) (IAE Tours Val de Loire) (Master)</t>
  </si>
  <si>
    <t>Gestion Finance (temps plein &amp; apprentissage) (M1) (IAE Gustave Eiffel) (Master 1)</t>
  </si>
  <si>
    <t>Gestion de patrimoine (possible en apprentissage) (M2) (IAE Gustave Eiffel) (Master 2)</t>
  </si>
  <si>
    <t>Gestion de patrimoine (apprentissage possible) (Master)  (IAE Gustave Eiffel) (Master)</t>
  </si>
  <si>
    <t>Gestion de patrimoine (apprentissage possible) (Master) (IAE Gustave Eiffel) (Master)</t>
  </si>
  <si>
    <t>Gestion de portefeuille (apprentissage) (M2) (IAE Gustave Eiffel) (Master 2)</t>
  </si>
  <si>
    <t>Gestion de portefeuille (alternance possible) (Master) (IAE Gustave Eiffel) (Master)</t>
  </si>
  <si>
    <t>Ingénierie financière (M2) (IAE Gustave Eiffel) (Master 2)</t>
  </si>
  <si>
    <t>Ingénierie financière (Master) (IAE Gustave Eiffel) (Master)</t>
  </si>
  <si>
    <t>Banque Assurance (apprentissage) (M1) (IAE Gustave Eiffel) (Master 1)</t>
  </si>
  <si>
    <t>Banque Assurance (apprentissage) (M2) (IAE Gustave Eiffel) (Master 2)</t>
  </si>
  <si>
    <t>Banque Assurance (apprentissage) (Master) (IAE Gustave Eiffel) (Master)</t>
  </si>
  <si>
    <t>Assurance, banque, finance : chargé de clientèle (alternance) (IAE Clermont Auvergne) (Licence professionnelle )</t>
  </si>
  <si>
    <t>Gestion parcours Comptabilité finance (alternance) (IAE Clermont Auvergne) (Licence )</t>
  </si>
  <si>
    <t>Gestion parcours Comptabilité finance - Langues (alternance) (IAE Clermont Auvergne) (Licence )</t>
  </si>
  <si>
    <t>Gestion parcours contrôle de gestion, comptabilité, fiscalité (alternance) (IAE Clermont Auvergne) (Licence 3)</t>
  </si>
  <si>
    <t>Finance (possible en alternance) (IAE Clermont Auvergne) (Master 1)</t>
  </si>
  <si>
    <t>Finance parcours conformité et maîtrise des risques juridiques et financiers (possible en alternance) (M2) (IAE Clermont Auvergne) (Master 2)</t>
  </si>
  <si>
    <t>Finance parcours conformité et maîtrise des risques juridiques et financiers (possible en alternance) (Master) (IAE Clermont Auvergne) (Master )</t>
  </si>
  <si>
    <t>Finance parcours international audit economics and finance (possible en alternance) (M2) (IAE Clermont Auvergne) (Master 2)</t>
  </si>
  <si>
    <t>Finance parcours international audit economics and finance (possible en alternance) (Master) (IAE Clermont Auvergne) (Master )</t>
  </si>
  <si>
    <t>Finance parcours accounting and finance (possible en alternance) (M2) (IAE Clermont Auvergne) (Master 2)</t>
  </si>
  <si>
    <t>Finance parcours accounting and finance (possible en alternance) (Master) (IAE Clermont Auvergne) (Master)</t>
  </si>
  <si>
    <t>Finance parcours marchés financiers (possible en alternance) (M2) (IAE Clermont Auvergne) (Master 2)</t>
  </si>
  <si>
    <t>Finance parcours marchés financiers (alternance possible) (Master) (IAE Clermont Auvergne) (Master)</t>
  </si>
  <si>
    <t>Gestion de patrimoine (possible en alternance) (M1) (IAE Clermont Auvergne) (Master 1)</t>
  </si>
  <si>
    <t>Gestion de patrimoine (possible en alternance) (M2) (IAE Clermont Auvergne) (Master 2)</t>
  </si>
  <si>
    <t>Gestion de patrimoine (alternance possible) (Master) (IAE Clermont Auvergne) (Master)</t>
  </si>
  <si>
    <t>Monnaie, banque, finance, assurance (posible en alternance) (IAE Clermont Auvergne) (Master 1)</t>
  </si>
  <si>
    <t>Monnaie, banque, finance, assurance parcours carrières de la banque et de l'assurance : conseiller (possible en alternance) (IAE Clermont Auvergne) (Master 2)</t>
  </si>
  <si>
    <t>Monnaie, banque, finance, assurance (alternance possible) (Master) (IAE Clermont Auvergne) (Master)</t>
  </si>
  <si>
    <t>Assurance, banque, finance : chargé de clientèle (Université Sorbonne Paris Nord) (Licence professionnelle )</t>
  </si>
  <si>
    <t>Assurance, banque, finance : chargé de clientèle - Parcours Assurances (apprentissage) (Université Sorbonne Paris Nord) (Licence professionnelle )</t>
  </si>
  <si>
    <t>Contrôle de gestion et audit organisationnel parcours Contrôle de gestion et finance d’entreprise (M1) (Université Sorbonne Paris Nord) (Master 1)</t>
  </si>
  <si>
    <t>Contrôle de gestion et audit organisationnel parcours Contrôle de gestion et finance d’entreprise (M2) (Université Sorbonne Paris Nord) (Master 2)</t>
  </si>
  <si>
    <t>Contrôle de gestion et audit organisationnel parcours Contrôle de gestion et finance d’entreprise (Master) (Université Sorbonne Paris Nord) (Master )</t>
  </si>
  <si>
    <t>Économie de l’entreprise et des marchés parcours Management de l'innovation : Financement, Protection, Valorisation (M1) (Université Sorbonne Paris Nord) (Master )</t>
  </si>
  <si>
    <t>Économie de l’entreprise et des marchés parcours Management de l'innovation : Financement, Protection, Valorisation (M2) (Université Sorbonne Paris Nord) (Master )</t>
  </si>
  <si>
    <t>Économie de l’entreprise et des marchés parcours Management de l'innovation : Financement, Protection, Valorisation (Master) (Université Sorbonne Paris Nord) (Master )</t>
  </si>
  <si>
    <t>Monnaie, banque, finance, assurance parcours Conformité et Gestion des Risques (possible en apprentissage) (M1) (Université Sorbonne Paris Nord) (Master 1)</t>
  </si>
  <si>
    <t>Monnaie, banque, finance, assurance parcours Conformité et Gestion des Risques (possible en apprentissage) (M2) (Université Sorbonne Paris Nord) (Master 2)</t>
  </si>
  <si>
    <t>Monnaie, banque, finance, assurance parcours Conformité et Gestion des Risques (possible en apprentissage) (Master) (Université Sorbonne Paris Nord) (Master)</t>
  </si>
  <si>
    <t>Monnaie, banque, finance, assurance parcours Développement Economique et Finance Internationale Soutenable (DEFIS) (M1) (Université Sorbonne Paris Nord) (Master 1)</t>
  </si>
  <si>
    <t>Monnaie, banque, finance, assurance parcours Développement Economique et Finance Internationale Soutenable (DEFIS) (M2) (Université Sorbonne Paris Nord) (Master 2)</t>
  </si>
  <si>
    <t>Monnaie, banque, finance, assurance parcours Développement Economique et Finance Internationale Soutenable (DEFIS) (Master) (Université Sorbonne Paris Nord) (Master )</t>
  </si>
  <si>
    <t>Monnaie, banque, finance, assurance parcours Ingénierie financière et modélisation (M1) (Université Sorbonne Paris Nord) (Master 1)</t>
  </si>
  <si>
    <t>Monnaie, banque, finance, assurance parcours Ingénierie financière et modélisation (M2) (Université Sorbonne Paris Nord) (Master 2)</t>
  </si>
  <si>
    <t>Monnaie, banque, finance, assurance parcours Ingénierie financière et modélisation (Master) (Université Sorbonne Paris Nord) (Master )</t>
  </si>
  <si>
    <t>Monnaie, banque, finance, assurance parcours Métiers commerciaux de l'assurance, de la banque et des mutuelles (possible en apprentissage) (M1) (Université Sorbonne Paris Nord) (Master 1)</t>
  </si>
  <si>
    <t>Monnaie, banque, finance, assurance parcours Métiers commerciaux de l'assurance, de la banque et des mutuelles (possible en apprentissage) (M2) (Université Sorbonne Paris Nord) (Master 2)</t>
  </si>
  <si>
    <t>Monnaie, banque, finance, assurance parcours Métiers commerciaux de l'assurance, de la banque et des mutuelles (possible en apprentissage) (Master) (Université Sorbonne Paris Nord) (Master )</t>
  </si>
  <si>
    <t>Monnaie, banque, finance, assurance parcours Risque, Assurance, Décision (M1) (Université Sorbonne Paris Nord) (Master 1)</t>
  </si>
  <si>
    <t>Monnaie, banque, finance, assurance parcours Risque, Assurance, Décision (M2) (Université Sorbonne Paris Nord) (Master 2)</t>
  </si>
  <si>
    <t>Monnaie, banque, finance, assurance parcours Risque, Assurance, Décision (Master) (Université Sorbonne Paris Nord) (Master )</t>
  </si>
  <si>
    <t>SARADS - Statistiques et actuariat (possible en alternance) (M1) (Université de Poitiers) (Master 1)</t>
  </si>
  <si>
    <t>SARADS - Statistiques et actuariat (possible en alternance) (M2) (Université de Poitiers) (Master 2)</t>
  </si>
  <si>
    <t>SARADS - Statistiques et actuariat (possible en alternance) (Master) (Université de Poitiers) (Master)</t>
  </si>
  <si>
    <t>Finance (possible en apprentissage) (Université de Poitiers) (Master 1)</t>
  </si>
  <si>
    <t>Finance et ingénierie financière (possible en apprentissage) (Université de Poitiers) (Master 2)</t>
  </si>
  <si>
    <t>Finance parcours Finance et ingénierie financière (Master) (Université de Poitiers) (Master)</t>
  </si>
  <si>
    <t>Gestion fiscale (possible en apprentissage) (Université de Poitiers) (Master 2)</t>
  </si>
  <si>
    <t>Finance parcours gestion fiscale (Master) (Université de Poitiers) (Master)</t>
  </si>
  <si>
    <t>Droit des assurances (M1) (Université de Poitiers) (Master 1)</t>
  </si>
  <si>
    <t>Droit des assurances (possible en alternance) (M2) (Université de Poitiers) (Master 2)</t>
  </si>
  <si>
    <t>Droit des assurances (possible en alternance) (Master) (Université de Poitiers) (Master)</t>
  </si>
  <si>
    <t>Monnaie, banque, finance, assurance (Université de Poitiers) (Master 1)</t>
  </si>
  <si>
    <t>Monnaie, banque, finance, assurance (possible en alternance) (Université de Poitiers) (Master 2)</t>
  </si>
  <si>
    <t>Monnaie, banque, finance, assurance (alternance possible) (Master) (Université de Poitiers) (Master)</t>
  </si>
  <si>
    <t>Monnaie Banque Finance Assurance (Université de Montpellier) (Master 1)</t>
  </si>
  <si>
    <t>Monnaie Banque Finance Assurance - Analyse des risques de marchés (M2) (Université de Montpellier) (Master 2)</t>
  </si>
  <si>
    <t>Monnaie Banque Finance Assurance - Analyse des risques de marchés (Master) (Université de Montpellier) (Master)</t>
  </si>
  <si>
    <t>Monnaie Banque Finance Assurance - Analyse des risques bancaires (M2) (Université de Montpellier) (Master 2)</t>
  </si>
  <si>
    <t>Monnaie Banque Finance Assurance - Analyse des risques bancaires (Master) (Université de Montpellier) (Master)</t>
  </si>
  <si>
    <t>Monnaie Banque Finance Assurance - Système d'information économique et financier (M2) (Université de Montpellier) (Master 2 )</t>
  </si>
  <si>
    <t>Monnaie Banque Finance Assurance - Système d'information économique et financier (Master) (Université de Montpellier) (Master)</t>
  </si>
  <si>
    <t>Monnaie Banque Finance Assurance - Actuariat (M2) (Université de Montpellier) (Master 2)</t>
  </si>
  <si>
    <t>Monnaie Banque Finance Assurance - Actuariat (Master) (Université de Montpellier) (Master)</t>
  </si>
  <si>
    <t>Monnaie Banque Finance Assurance - Ingénierie financière (M2) (Université de Montpellier) (Master 2)</t>
  </si>
  <si>
    <t>Monnaie Banque Finance Assurance - Ingénierie financière (Master) (Université de Montpellier) (Master)</t>
  </si>
  <si>
    <t>Finance verte (L3) (Université de Montpellier) (Diplôme universitaire)</t>
  </si>
  <si>
    <t>Banque et assurance (Université de Montpellier) (Diplôme universitaire)</t>
  </si>
  <si>
    <t>Comptabilité finance (Université de Montpellier) (Licence 3)</t>
  </si>
  <si>
    <t>Conseiller commercial sur le marché des particuliers - Option : Banque (alternance) (Université de Montpellier) (Licence professionnelle )</t>
  </si>
  <si>
    <t>Conseiller commercial sur le marché des particuliers - Option : Assurance (Université de Montpellier) (Licence professionnelle )</t>
  </si>
  <si>
    <t>Droit des affaires parcours Droit et Fiscalité de l'entreprise (Formation continue)  (Paris-Panthéon-Assas Université) (Master 2 )</t>
  </si>
  <si>
    <t>Droit des Assurances (Formation continue)  (Paris-Panthéon-Assas Université) (Master 2 )</t>
  </si>
  <si>
    <t>Responsable conformité : Compliance Officer  (Paris-Panthéon-Assas Université) (Diplôme d'université )</t>
  </si>
  <si>
    <t>Centre des Hautes Etudes d'Assurances (CHEA) (Université Paris Dauphine PSL) (Executive MBA)</t>
  </si>
  <si>
    <t>Dirigeant courtier d'assurances (Université Paris Dauphine PSL) (Executive Master)</t>
  </si>
  <si>
    <t>Asset Management (Exec Master) (Université Paris Dauphine PSL) (Executive Master)</t>
  </si>
  <si>
    <t>Banque, contrôles &amp; régulation (Université Paris Dauphine PSL) (Executive Master)</t>
  </si>
  <si>
    <t>Expert en évaluation, financement &amp; transmission d’entreprise (Université Paris Dauphine PSL) (Executive Master)</t>
  </si>
  <si>
    <t>Gestion &amp; allocation d'actifs patrimoniaux (Université Paris Dauphine PSL) (Executive Master)</t>
  </si>
  <si>
    <t>Finance d'entreprise et pilotage de la performance (Université Paris Dauphine PSL) (Executive Master)</t>
  </si>
  <si>
    <t>Finance quantitative (Université Paris Dauphine PSL) (Executive Master)</t>
  </si>
  <si>
    <t>Marchés des Capitaux IFC - Europlace - Dauphine (Université Paris Dauphine PSL) (Executive Master)</t>
  </si>
  <si>
    <t>Marchés financiers &amp; banque d'investissement (Université Paris Dauphine PSL) (Executive Master)</t>
  </si>
  <si>
    <t>Compliance (Université Paris Dauphine PSL) (Executive Master)</t>
  </si>
  <si>
    <t>Retraite, santé &amp; prévoyance des salariés &amp; dirigeants (Université Paris Dauphine PSL) (Executive certificate)</t>
  </si>
  <si>
    <t>Information extra-financière : reporting, audit &amp; notation  (Université Paris Dauphine PSL) (Executive certificate)</t>
  </si>
  <si>
    <t>Digitalisation de la fonction financière (Université Paris Dauphine PSL) (Executive certificate)</t>
  </si>
  <si>
    <t>IR Fundamentals - Communication financière &amp; relations investisseurs (Université Paris Dauphine PSL) (Executive certificate)</t>
  </si>
  <si>
    <t>Conformité financière (Université Paris Dauphine PSL) (Executive certificate)</t>
  </si>
  <si>
    <t>Contrôle interne et gestion des risques des institutions financières (Université Paris Dauphine PSL) (Executive certificate)</t>
  </si>
  <si>
    <t>IR Basics
Communication financière &amp; relations investisseurs (Université Paris Dauphine PSL) (Executive certificate)</t>
  </si>
  <si>
    <t>Fraud risk management (Université Paris Dauphine PSL) (Executive certificate)</t>
  </si>
  <si>
    <t>Gestion de patrimoine (Exec Master) (Université Paris Dauphine PSL) (Executive Master)</t>
  </si>
  <si>
    <t>Chartered financial analyst (Université Paris Dauphine PSL) (Diplôme d'université )</t>
  </si>
  <si>
    <t>Finance pour non financiers (Université Paris 1 Panthéon Sorbonne - formation continue Panthéon Sorbonne) (Formation courte)</t>
  </si>
  <si>
    <t>Finances publiques (Université Paris 1 Panthéon Sorbonne - formation continue Panthéon Sorbonne) (Formation courte)</t>
  </si>
  <si>
    <t>Management financier (apprentissage) (M1) (Université Paris 1 Panthéon Sorbonne - IAE) (Master 1)</t>
  </si>
  <si>
    <t>Management financier (Université Paris 1 Panthéon Sorbonne - IAE) (Master 2 professionnel)</t>
  </si>
  <si>
    <t>Management financier (continue et apprentissage) (Université Paris 1 Panthéon Sorbonne - IAE) (Executive master)</t>
  </si>
  <si>
    <t>Finance (Paris, Brazil or Mauritius) (Université Paris 1 Panthéon Sorbonne - IAE) (Executive master)</t>
  </si>
  <si>
    <t>Finance IHFi (online &amp; blended) (M2) (Université Paris 1 Panthéon Sorbonne - IAE) (Executive MBA)</t>
  </si>
  <si>
    <t>Gestion Comptable et Financière de l’Entreprise (Université de Rennes 1) (Diplôme d'université )</t>
  </si>
  <si>
    <t>Executive pilotage financier et croissance durable (Université de Montpellier) (Formation courte)</t>
  </si>
  <si>
    <t>Monnaie, Banque, Finance, Assurance  (Université Paris 1 Panthéon Sorbonne
Ecole d'économie de la Sorbonne) (Master 1)</t>
  </si>
  <si>
    <t>Monnaie, Banque, Finance, Assurance  parcours Banque - Finance (M2) (Université Paris 1 Panthéon Sorbonne
Ecole d'économie de la Sorbonne) (Master 2)</t>
  </si>
  <si>
    <t>Monnaie, Banque, Finance, Assurance parcours Banque - Finance (Master) (Université Paris 1 Panthéon Sorbonne
Ecole d'économie de la Sorbonne) (Master)</t>
  </si>
  <si>
    <t>Monnaie, Banque, Finance, Assurance parcours Financial Economics (M2) (Université Paris 1 Panthéon Sorbonne
Ecole d'économie de la Sorbonne) (Master 2)</t>
  </si>
  <si>
    <t>Monnaie, Banque, Finance, Assurance parcours Financial Economics (Master) (Université Paris 1 Panthéon Sorbonne
Ecole d'économie de la Sorbonne) (Master)</t>
  </si>
  <si>
    <t>Monnaie, Banque, Finance, Assurance parcours Finance responsable, information et communication (FRIC) (M2) (Université Paris 1 Panthéon Sorbonne
Ecole d'économie de la Sorbonne) (Master 2)</t>
  </si>
  <si>
    <t>Monnaie, Banque, Finance, Assurance parcours Finance responsable, information et communication (FRIC) (Master) (Université Paris 1 Panthéon Sorbonne
Ecole d'économie de la Sorbonne) (Master)</t>
  </si>
  <si>
    <t>Monnaie, Banque, Finance, Assurance parcours Contrôle des risques bancaires et conformité (apprentissage) (M2) (Université Paris 1 Panthéon Sorbonne
Ecole d'économie de la Sorbonne) (Master 2)</t>
  </si>
  <si>
    <t>Monnaie, Banque, Finance, Assurance parcours Contrôle des risques bancaires et conformité (apprentissage) (Master) (Université Paris 1 Panthéon Sorbonne
Ecole d'économie de la Sorbonne) (Master)</t>
  </si>
  <si>
    <t>Monnaie, Banque, Finance, Assurance parcours Finance technology data (apprentissage) (M2) (Université Paris 1 Panthéon Sorbonne
Ecole d'économie de la Sorbonne) (Master 2)</t>
  </si>
  <si>
    <t>Monnaie, Banque, Finance, Assurance parcours Finance technology data (apprentissage) (Master) (Université Paris 1 Panthéon Sorbonne
Ecole d'économie de la Sorbonne) (Master)</t>
  </si>
  <si>
    <t>Droit des finances publiques (M1) (Université Paris 1 Panthéon Sorbonne
Ecole de management de la Sorbonne) (Master 1)</t>
  </si>
  <si>
    <t>Droit des finances publiques parcours droit et gestion financière des collectivités publiques option administration et gestion publique (Université Paris 1 Panthéon Sorbonne
Ecole de management de la Sorbonne) (Master 2)</t>
  </si>
  <si>
    <t>Droit des finances publiques parcours droit et gestion financière des collectivités publiques option droit et gestion des collectivités territoriales (Université Paris 1 Panthéon Sorbonne
Ecole de management de la Sorbonne) (Master 2)</t>
  </si>
  <si>
    <t>Finances publiques parcours droit et gestion financière des collectivités publiques option administration et gestion publique (Master) (Université Paris 1 Panthéon Sorbonne
Ecole de management de la Sorbonne) (Master)</t>
  </si>
  <si>
    <t>Finances publiques parcours droit et gestion financière des collectivités publiques option droit et gestion des collectivités territoriales (Master) (Université Paris 1 Panthéon Sorbonne
Ecole de management de la Sorbonne) (Master)</t>
  </si>
  <si>
    <t>Recherche Droit des finances publiques (Université Paris 1 Panthéon Sorbonne
Ecole de management de la Sorbonne) (Master 2)</t>
  </si>
  <si>
    <t>Finances publiques parcours recherche droit des finances publiques (Master) (Université Paris 1 Panthéon Sorbonne
Ecole de management de la Sorbonne) (Master)</t>
  </si>
  <si>
    <t>Finance parcours Banque (apprentissage) (M1) (Université Paris 1 Panthéon Sorbonne
Ecole d'économie de la Sorbonne) (Master 1)</t>
  </si>
  <si>
    <t>Finance parcours Banque (apprentissage) (M2) (Université Paris 1 Panthéon Sorbonne Ecole d'économie de la Sorbonne) (Master 2)</t>
  </si>
  <si>
    <t>Finance parcours Banque (apprentissage) (Master) (Université Paris 1 Panthéon Sorbonne
Ecole d'économie de la Sorbonne) (Master)</t>
  </si>
  <si>
    <t>Finance (magistère) (Université Paris 1 Panthéon Sorbonne
Ecole de management de la Sorbonne) (Master 1)</t>
  </si>
  <si>
    <t>Finance parcours Finance de marché et gestion des risques (Université Paris 1 Panthéon Sorbonne
Ecole d'économie de la Sorbonne) (Master 1)</t>
  </si>
  <si>
    <t>Indifférencié Finance de marché et gestion des risques (Université Paris 1 Panthéon Sorbonne Ecole d'économie de la Sorbonne) (Master 2)</t>
  </si>
  <si>
    <t>Finance de marché et gestion des risques (Master) (Université Paris 1 Panthéon Sorbonne Ecole d'économie de la Sorbonne) (Master)</t>
  </si>
  <si>
    <t>Finance parcours Finance et asset management (Université Paris 1 Panthéon Sorbonne
Ecole d'économie de la Sorbonne) (Master 1)</t>
  </si>
  <si>
    <t>Indifférencié Finance et Asset management (Université Paris 1 Panthéon Sorbonne Ecole d'économie de la Sorbonne) (Master 2)</t>
  </si>
  <si>
    <t>Finance et asset management (Master) (Université Paris 1 Panthéon Sorbonne Ecole d'économie de la Sorbonne) (Master)</t>
  </si>
  <si>
    <t>Finance parcours gestion financière et fiscalité (Université Paris 1 Panthéon Sorbonne
Ecole d'économie de la Sorbonne) (Master 1)</t>
  </si>
  <si>
    <t>Professionnel Gestion financière et fiscalité (Université Paris 1 Panthéon Sorbonne Ecole d'économie de la Sorbonne) (Master 2)</t>
  </si>
  <si>
    <t>Gestion financière et fiscalité (Université Paris 1 Panthéon Sorbonne Ecole d'économie de la Sorbonne) (Master)</t>
  </si>
  <si>
    <t>Finance parcours ingénierie financière (Université Paris 1 Panthéon Sorbonne
Ecole d'économie de la Sorbonne) (Master 1)</t>
  </si>
  <si>
    <t>Finance parcours professionnel ingénierie financière (M2) (Université Paris 1 Panthéon Sorbonne Ecole d'économie de la Sorbonne) (Master 2)</t>
  </si>
  <si>
    <t>Ingénierie financière (Master) (Université Paris 1 Panthéon Sorbonne Ecole d'économie de la Sorbonne) (Master)</t>
  </si>
  <si>
    <t>Management financier (apprentissage) (M1) (Université Paris 1 Panthéon Sorbonne
Ecole d'économie de la Sorbonne) (Master 1)</t>
  </si>
  <si>
    <t>Professionnel Management financier (continue et apprentissage) (M2) (Université Paris 1 Panthéon Sorbonne Ecole d'économie de la Sorbonne) (Master 2)</t>
  </si>
  <si>
    <t>Management financier (apprentissage) (Master) (Université Paris 1 Panthéon Sorbonne Ecole d'économie de la Sorbonne) (Master)</t>
  </si>
  <si>
    <t>Finance parcours Trésorerie d'entreprise (continue et apprentissage) (Université Paris 1 Panthéon Sorbonne
Ecole d'économie de la Sorbonne) (Master 1)</t>
  </si>
  <si>
    <t>Professionnel trésorerie d'entreprise (M2) (Université Paris 1 Panthéon Sorbonne Ecole d'économie de la Sorbonne) (Master 2)</t>
  </si>
  <si>
    <t>Trésorerie d'entreprise (Master) (Université Paris 1 Panthéon Sorbonne Ecole d'économie de la Sorbonne) (Master)</t>
  </si>
  <si>
    <t>Finance parcours professionnel ingénierie financière (Université Paris 1 Panthéon Sorbonne Ecole d'économie de la Sorbonne) (Master 2)</t>
  </si>
  <si>
    <t>Ingénierie financière (Université Paris 1 Panthéon Sorbonne Ecole d'économie de la Sorbonne) (Master)</t>
  </si>
  <si>
    <t>Modélisations statistiques économiques et financières (MOSEF) (initiale et apprentissage) (Université Paris 1 Panthéon Sorbonne
Ecole d'économie de la Sorbonne) (Master 2)</t>
  </si>
  <si>
    <t>Modélisations statistiques économiques et financières (MOSEF) (Université Paris 1 Panthéon Sorbonne
Ecole d'économie de la Sorbonne) (Master)</t>
  </si>
  <si>
    <t>Cadres de la mutualité, des assurances et de la prévoyance (apprentissage possible) (Université Paris 1 Panthéon Sorbonne - EDS - Institut d'administration économique et sociale (IAES)) (Master 2)</t>
  </si>
  <si>
    <t>Cadres de la mutualité, des assurances et de la prévoyance (M1 SES) (apprentissage possible) (Université Paris 1 Panthéon Sorbonne - EDS - Institut d'administration économique et sociale (IAES)) (Master)</t>
  </si>
  <si>
    <t>Cadres de la mutualité, des assurances et de la prévoyance (M1 Sciences économiques parcours sociologie) (apprentissage possible) (Université Paris 1 Panthéon Sorbonne - EDS - Institut d'administration économique et sociale (IAES)) (Master)</t>
  </si>
  <si>
    <t>Gestion - Finance (L3) (Université Paris 1 Panthéon Sorbonne
Ecole de management de la Sorbonne) (Licence 3)</t>
  </si>
  <si>
    <t>Gestion - Finance (Licence) (Université Paris 1 Panthéon Sorbonne
Ecole de management de la Sorbonne) (Licence)</t>
  </si>
  <si>
    <t xml:space="preserve"> Gestion - Finance parcours USAL (L3) (Université Paris 1 Panthéon Sorbonne
Ecole de management de la Sorbonne) (Licence 3)</t>
  </si>
  <si>
    <t xml:space="preserve"> Gestion - Finance parcours USAL (Licence) (Université Paris 1 Panthéon Sorbonne
Ecole de management de la Sorbonne) (Licence)</t>
  </si>
  <si>
    <t>Droit des Assurances (M2) (Institut des Assurances de Paris-Dauphine) (Master 2)</t>
  </si>
  <si>
    <t>Assurance (présentiel et à distance) (ESA - Ecole Supérieure d'Assurance) (BTS)</t>
  </si>
  <si>
    <t>Chargée de clientèles en assurance et banque (alternance et/ou distance) (ESA - Ecole Supérieure d'Assurance) (Bachelor)</t>
  </si>
  <si>
    <t>Chargée de clientèles en assurance &amp; banque option gestion d'actifs et de patrimoines immobiliers (alternance) (ESA - Ecole Supérieure d'Assurance) (Bachelor)</t>
  </si>
  <si>
    <t>Chargé(e) de Clientèles en Assurance &amp; Banque option Assistance du client lors d’un sinistre (alternance) (ESA - Ecole Supérieure d'Assurance) (Bachelor)</t>
  </si>
  <si>
    <t>Manager de l'assurance (alternance présentiel &amp; à distance) (ESA - Ecole Supérieure d'Assurance) (Assimilé Master)</t>
  </si>
  <si>
    <t>Manager de l'assurance (continue) (ESA - Ecole Supérieure d'Assurance) (Assimilé Master)</t>
  </si>
  <si>
    <t>Manager des risques et des assurances de l'entreprise (alternance, distanciel ou présentiel) (ESA - Ecole Supérieure d'Assurance) (Assimilé Master)</t>
  </si>
  <si>
    <t>Manager des risques et des assurances de l'entreprise (continue) (ESA - Ecole Supérieure d'Assurance) (Assimilé Master)</t>
  </si>
  <si>
    <t>Experte en ingénierie patrimoniale (alternance distance et présentiel) (ESA - Ecole Supérieure d'Assurance) (Assimilé Master)</t>
  </si>
  <si>
    <t>Experte en ingénierie patrimoniale (continue) (ESA - Ecole Supérieure d'Assurance) (Assimilé Master)</t>
  </si>
  <si>
    <t>Audit et management des risques et des assurances de l'entreprise (ESA - Ecole Supérieure d'Assurance) (MBA)</t>
  </si>
  <si>
    <t>Chargé de clientèles en assurance et banque (continue) (ESA - Ecole Supérieure d'Assurance) (Bachelor)</t>
  </si>
  <si>
    <t>Bloc 1 – Organiser la mise en œuvre de la souscription par un assureur de contrats d’assurances des professionnels et des entreprises (ESA - Ecole Supérieure d'Assurance) (Certificat de compétence)</t>
  </si>
  <si>
    <t>Bloc 2 – Manager l’indemnisation des sinistres des professionnels et des entreprises (ESA - Ecole Supérieure d'Assurance) (Certificat de compétence)</t>
  </si>
  <si>
    <t>Bloc 3 – Manager la souscription et le portefeuille des risques d’entreprise des offres assurantielles (ESA - Ecole Supérieure d'Assurance) (Certificat de compétence)</t>
  </si>
  <si>
    <t>Bloc 4 – Développer la relation avec les intermédiaires d’assurance et les clients à l’ère du digital (ESA - Ecole Supérieure d'Assurance) (Certificat de compétence)</t>
  </si>
  <si>
    <t>Concevoir et Mettre en œuvre le système de contrôle des Délégataires de Gestion dans l’Assurance (ESA - Ecole Supérieure d'Assurance) (Certificat ESA)</t>
  </si>
  <si>
    <t>Entreprendre et développer une activité de courtage en assurance (continue) (ESA - Ecole Supérieure d'Assurance) (Certificat)</t>
  </si>
  <si>
    <t>Gérer des sinistres dégâts des eaux et incendie dans un immeuble (ESA - Ecole Supérieure d'Assurance) (Certificat)</t>
  </si>
  <si>
    <t>Le Traitement de l’Assurance-Crédit (ESA - Ecole Supérieure d'Assurance) (Certificat)</t>
  </si>
  <si>
    <t>Relation Client dans le secteur Bancaire et Assurance (ESA - Ecole Supérieure d'Assurance) (Certificat)</t>
  </si>
  <si>
    <t>Administrer une mutuelle dans le cadre de la Solvabilité 2 (ESA - Ecole Supérieure d'Assurance) (Certificat)</t>
  </si>
  <si>
    <t>Technicien d'actuaire (ESA - Ecole Supérieure d'Assurance) (Formation)</t>
  </si>
  <si>
    <t>Bloc 1 – Structurer, développer et pérenniser son activité d’expert en ingénierie patrimoniale dans le respect de la réglementation et de la déontologie (ESA - Ecole Supérieure d'Assurance) (Certificat de compétence)</t>
  </si>
  <si>
    <t>Bloc 2 – Réaliser le diagnostic patrimonial d’un client en termes d’existant, d’attentes, de besoins et de comportements en formation continue présentiel (ESA - Ecole Supérieure d'Assurance) (Certificat de compétence)</t>
  </si>
  <si>
    <t>Bloc 3 – Analyser les environnements économiques et financiers impactant un patrimoine, identifier les investissements possibles de façon à aider le client dans ses décisions (ESA - Ecole Supérieure d'Assurance) (Certificat de compétence)</t>
  </si>
  <si>
    <t>Analyser l’environnement juridique du patrimoine en droit privé et de la famille (ESA - Ecole Supérieure d'Assurance) (Certificat de compétence)</t>
  </si>
  <si>
    <t>Bloc 5 – Analyser l’impact des dispositifs de protection de la personne sur le patrimoine (ESA - Ecole Supérieure d'Assurance) (Certificat de compétence)</t>
  </si>
  <si>
    <t>Bloc 6 – Analyser l’impact de l’environnement fiscal sur le patrimoine (ESA - Ecole Supérieure d'Assurance) (Certificat de compétence)</t>
  </si>
  <si>
    <t>Bloc 7 – Réaliser le diagnostic patrimonial d’un client et le conseiller sur la stratégie patrimoniale à adopter (ESA - Ecole Supérieure d'Assurance) (Certificat de compétence)</t>
  </si>
  <si>
    <t>Bloc 8 – Accompagner un entrepreneur dans sa gestion patrimoniale (ESA - Ecole Supérieure d'Assurance) (Certificat de compétence)</t>
  </si>
  <si>
    <t>Bloc 9 – Accompagner et suivre un client dans la mise en œuvre de son plan patrimonial en fonction des évolutions environnementales et contextuelles pouvant l’impacter (ESA - Ecole Supérieure d'Assurance) (Certificat de compétence)</t>
  </si>
  <si>
    <t>Gestion Patrimoniale pour les personnes en situation de curatelle ou tutelle (ESA - Ecole Supérieure d'Assurance) (Certificat)</t>
  </si>
  <si>
    <t>Risque, assurance (IRIAF - Institut des Risques Industriels, Assurantiels et Financiers) (Licence 3)</t>
  </si>
  <si>
    <t>SARADS - statistique et actuariat (alternance possible) (M1) (IRIAF - Institut des Risques Industriels, Assurantiels et Financiers) (Master 1)</t>
  </si>
  <si>
    <t>SARADS - statistique et actuariat (alternance possible) (M2) (IRIAF - Institut des Risques Industriels, Assurantiels et Financiers) (Master 2)</t>
  </si>
  <si>
    <t>SARADS - statistique et actuariat (alternance possible) (Master) (IRIAF - Institut des Risques Industriels, Assurantiels et Financiers) (Master)</t>
  </si>
  <si>
    <t>Finance Banque Assurance (alternance possible) (Bachelor 1&amp;2) (Exchange College) (Bachelor 1 &amp; 2)</t>
  </si>
  <si>
    <t>Finance Banque Assurance (alternance possible) (Bachelor 3) (Exchange College) (Bachelor 3)</t>
  </si>
  <si>
    <t>Assurance (Exchange College) (MS)</t>
  </si>
  <si>
    <t>Gestion de patrimoine (Master) (Exchange College) (MS)</t>
  </si>
  <si>
    <t>Banque d'affaires et finance d'entreprise (Master) (Exchange College) (MS)</t>
  </si>
  <si>
    <t>Gestion parcours Banque finance assurance (Université de Caen Normandie) (Licence)</t>
  </si>
  <si>
    <t>Assurance, banque, finance parcours chargé de clientèle (Université de Caen Normandie) (Licence professionnelle )</t>
  </si>
  <si>
    <t>Commercialisation de produits et services parcours vente d'assurances de personnes (Université de Caen Normandie) (Licence professionnelle )</t>
  </si>
  <si>
    <t>Droit des assurances parcours assurances de personnes et dommage corporel (Université de Caen Normandie) (Master)</t>
  </si>
  <si>
    <t>Droit public parcours contrats, finances et gouvernance publics (M1) (Université de Caen Normandie) (Master 1)</t>
  </si>
  <si>
    <t>Droit public parcours contrats, finances et gouvernance publics (M2) (Université de Caen Normandie) (Master 2)</t>
  </si>
  <si>
    <t>Droit public parcours contrats, finances et gouvernance publics (Master) (Université de Caen Normandie) (Master)</t>
  </si>
  <si>
    <t>Gestion de patrimoine (Master) (Université de Caen Normandie) (Master)</t>
  </si>
  <si>
    <t>Monnaie, banque, finance, assurance, parcours chargés d'affaires entreprises et institutions (Master) (Université de Caen Normandie) (Master)</t>
  </si>
  <si>
    <t>Monnaie, banque, finance, assurance, parcours gestion d'actifs, contrôle des risques et conformité (M1) (Université de Caen Normandie) (Master 1)</t>
  </si>
  <si>
    <t>Monnaie, banque, finance, assurance, parcours gestion d'actifs, contrôle des risques et conformité (M2) (Université de Caen Normandie) (Master 2)</t>
  </si>
  <si>
    <t>Monnaie, banque, finance, assurance, parcours gestion d'actifs, contrôle des risques et conformité (Master) (Université de Caen Normandie) (Master)</t>
  </si>
  <si>
    <t>Monnaie, banque, finance, assurance, parcours responsable de clientèle professionnels et agriculteurs (Université de Caen Normandie) (Master)</t>
  </si>
  <si>
    <t>Droit des assurances (M2) (Aix-Marseille Université - IAAM) (Master 2)</t>
  </si>
  <si>
    <t>Economie et gestion parcours économie et finance (L1 - L2) (Aix-Marseille Université - IAAM) (Licence 1 &amp; 2)</t>
  </si>
  <si>
    <t>Economie et gestion parcours économie et finance (L3) (Aix-Marseille Université - IAAM) (Licence 3)</t>
  </si>
  <si>
    <t>Economie et gestion parcours économie et finance (Licence) (Aix-Marseille Université - IAAM) (Licence)</t>
  </si>
  <si>
    <t>Assurance, Banque, Finance: Chargé de clientèle (alternance possible) (Aix-Marseille Université - IAAM) (Licence professionnelle )</t>
  </si>
  <si>
    <t>Métiers de la gestion et de la comptabilité : gestion comptable et financière  (Aix-Marseille Université - IAAM) (Licence professionnelle )</t>
  </si>
  <si>
    <t>Finance (M1) (Aix-Marseille Université - IAAM) (Master 1)</t>
  </si>
  <si>
    <t>Finance parcours entreprises et marchés (M2) (Aix-Marseille Université - IAAM) (Master 2)</t>
  </si>
  <si>
    <t>Finance parcours gestion de patrimoine (M2) (Aix-Marseille Université - IAAM) (Master 2)</t>
  </si>
  <si>
    <t>Finance parcours management des risques financiers (M2) (Aix-Marseille Université - IAAM) (Master 2)</t>
  </si>
  <si>
    <t>Finance parcours entreprises et marchés (Master) (Aix-Marseille Université - IAAM) (Master)</t>
  </si>
  <si>
    <t>Finance parcours gestion de patrimoine (Master) (Aix-Marseille Université - IAAM) (Master)</t>
  </si>
  <si>
    <t>Finance parcours management des risques financiers (Master) (Aix-Marseille Université - IAAM) (Master)</t>
  </si>
  <si>
    <t>Droit bancaire et financier parcours droit de la banque et gestion de patrimoine (M1) (Aix-Marseille Université - IAAM) (Master 1)</t>
  </si>
  <si>
    <t>Droit bancaire et financier parcours droit de la banque et gestion de patrimoine (M2) (Aix-Marseille Université - IAAM) (Master 2)</t>
  </si>
  <si>
    <t>Droit bancaire et financier parcours droit de la banque et gestion de patrimoine (Master) (Aix-Marseille Université - IAAM) (Master)</t>
  </si>
  <si>
    <t>Droit bancaire et financier parcours procédures bancaires et marché des professionnels (M1) (Aix-Marseille Université - IAAM) (Master 1)</t>
  </si>
  <si>
    <t>Droit bancaire et financier parcours procédures bancaires et marché des professionnels (M2) (Aix-Marseille Université - IAAM) (Master 2)</t>
  </si>
  <si>
    <t>Droit bancaire et financier parcours procédures bancaires et marché des professionnels (Master) (Aix-Marseille Université - IAAM) (Master)</t>
  </si>
  <si>
    <t>Advanced Engineering and Corporate Finance (AECF) (Aix-Marseille Université - IAAM) (Diplôme d'établissement)</t>
  </si>
  <si>
    <t>Droit de la banque et gestion de patrimoine 1ère année (Aix-Marseille Université - IAAM) (Diplôme d'établissement)</t>
  </si>
  <si>
    <t>Droit de la banque et gestion de patrimoine (Aix-Marseille Université - IAAM) (Diplôme d'établissement)</t>
  </si>
  <si>
    <t>Droit bancaire et financier (M1) (Université Jean Moulin Lyon 3) (Master 1)</t>
  </si>
  <si>
    <t>Droit bancaire et financier (M2) (Université Jean Moulin Lyon 3) (Master 2)</t>
  </si>
  <si>
    <t>Droit bancaire et financier (Master) (Université Jean Moulin Lyon 3) (Master)</t>
  </si>
  <si>
    <t>Droit et ingénierie financière (M1) (Université Jean Moulin Lyon 3) (Master 1)</t>
  </si>
  <si>
    <t>Droit et ingénierie financière (M2) (Université Jean Moulin Lyon 3) (Master 2)</t>
  </si>
  <si>
    <t>Droit et ingénierie financière (Master) (Université Jean Moulin Lyon 3) (Master)</t>
  </si>
  <si>
    <t>Droit des assurances (M1) (Université Jean Moulin Lyon 3) (Master 1)</t>
  </si>
  <si>
    <t>Droit des assurances (possible en alternance) (M2) (Université Jean Moulin Lyon 3) (Master 2)</t>
  </si>
  <si>
    <t>Droit des assurances (Master) (Université Jean Moulin Lyon 3) (Master)</t>
  </si>
  <si>
    <t>Ingénierie Financière et Transaction - IFT (M1) (Université Jean Moulin Lyon 3) (Master 1)</t>
  </si>
  <si>
    <t>Ingénierie Financière et Transaction - IFT (M2) (Université Jean Moulin Lyon 3) (Master 2)</t>
  </si>
  <si>
    <t>Ingénierie Financière et Transaction - IFT (Master) (Université Jean Moulin Lyon 3) (Master)</t>
  </si>
  <si>
    <t>Audit financier (M1) (Université Jean Moulin Lyon 3) (Master 1)</t>
  </si>
  <si>
    <t>Audit financier (M2) (Université Jean Moulin Lyon 3) (Master 2)</t>
  </si>
  <si>
    <t>Audit financier (Master) (Université Jean Moulin Lyon 3) (Master)</t>
  </si>
  <si>
    <t xml:space="preserve"> Gestion de patrimoine - Chargé d'Affaires Entreprises en Banque (alternance) (Université Jean Moulin Lyon 3) (Master 2)</t>
  </si>
  <si>
    <t xml:space="preserve"> Gestion de patrimoine -  Conformité Bancaire et Contrôle Interne des Risques (alternance) (Université Jean Moulin Lyon 3) (Master 2)</t>
  </si>
  <si>
    <t>Gestion de patrimoine (M1) (Université Jean Moulin Lyon 3) (Master 1)</t>
  </si>
  <si>
    <t>Gestion de patrimoine (M2) (Université Jean Moulin Lyon 3) (Master 2)</t>
  </si>
  <si>
    <t>Gestion de patrimoine (Master) (Université Jean Moulin Lyon 3) (Master)</t>
  </si>
  <si>
    <t>Gestion de patrimoine (alternance) (M1) (Université Jean Moulin Lyon 3) (Master 1)</t>
  </si>
  <si>
    <t>Gestion de patrimoine (alternance) (M2) (Université Jean Moulin Lyon 3) (Master 2)</t>
  </si>
  <si>
    <t>Gestion de patrimoine (alternance) (Master) (Université Jean Moulin Lyon 3) (Master)</t>
  </si>
  <si>
    <t>Finance spécialité Comptabilité - Contrôle- Audit (Délocalisé à Casablanca, Tunis) (M1) (Université Jean Moulin Lyon 3) (Master 1)</t>
  </si>
  <si>
    <t>Finance spécialité Comptabilité - Contrôle- Audit (Délocalisé à Casablanca, Tunis) (M2) (Université Jean Moulin Lyon 3) (Master 2)</t>
  </si>
  <si>
    <t>Finance spécialité Comptabilité - Contrôle- Audit (Délocalisé à Casablanca, Tunis) (Master) (Université Jean Moulin Lyon 3) (Master)</t>
  </si>
  <si>
    <t>Chargé de compte, souscripteur en assurance (Université Jean Moulin Lyon 3) (Licence professionnelle )</t>
  </si>
  <si>
    <t>Commerce en Banque-Assurance (Université Jean Moulin Lyon 3) (Licence professionnelle )</t>
  </si>
  <si>
    <t>Assistant de Gestion Administrative et Financière (Université Jean Moulin Lyon 3) (Licence professionnelle )</t>
  </si>
  <si>
    <t>Economie, banque et finance internationale (Université de Bordeaux) (Master)</t>
  </si>
  <si>
    <t>Banque, finance et négoce international (M1) (Université de Bordeaux) (Master 1)</t>
  </si>
  <si>
    <t>Banque, finance et négoce international (M2) (Université de Bordeaux) (Master 2)</t>
  </si>
  <si>
    <t>Banque, finance et négoce international (Master) (Université de Bordeaux) (Master)</t>
  </si>
  <si>
    <t>Finance verte (M1) (Université de Bordeaux) (Master 1)</t>
  </si>
  <si>
    <t>Finance verte (M2) (Université de Bordeaux) (Master 2)</t>
  </si>
  <si>
    <t>Finance verte (Master) (Université de Bordeaux) (Master)</t>
  </si>
  <si>
    <t>Métiers de la banque (Université de Bordeaux) (Master 1)</t>
  </si>
  <si>
    <t>Chargé de clientèle patrimoniale agence (Université de Bordeaux) (Master 2)</t>
  </si>
  <si>
    <t>Métiers de la banque parcours chargé de clientèle patrimoniale agence (Université de Bordeaux) (Master)</t>
  </si>
  <si>
    <t>Chargé de clientèle professionnelle (Université de Bordeaux) (Master 2)</t>
  </si>
  <si>
    <t>Métiers de la banque parcours chargé de clientèle professionnelle (Université de Bordeaux) (Master)</t>
  </si>
  <si>
    <t>Economie et finance internationales (L3) (Université de Bordeaux) (Magistère 1)</t>
  </si>
  <si>
    <t>Economie et finance internationales (M1) (Université de Bordeaux) (Magistère 2)</t>
  </si>
  <si>
    <t>Economie et finance internationales (M2) (Université de Bordeaux) (Magistère 3)</t>
  </si>
  <si>
    <t>Economie et finance internationales (Magistère) (Université de Bordeaux) (Magistère)</t>
  </si>
  <si>
    <t>Finance parcours corporate finance (M1) (Université de Bordeaux) (Master 1)</t>
  </si>
  <si>
    <t>Finance parcours corporate finance (M2) (Université de Bordeaux) (Master 2)</t>
  </si>
  <si>
    <t>Finance parcours corporate finance  (apprentissage possible) (Master) (Université de Bordeaux) (Master)</t>
  </si>
  <si>
    <t>Gestion de patrimoine Executive (Université de Bordeaux) (Master)</t>
  </si>
  <si>
    <t>Assurance, banque, finance : chargé de clientèle parcours conseiller de clientèle particuliers (Université de Bordeaux) (Licence professionnelle )</t>
  </si>
  <si>
    <t>Assurance, banque, finance : chargé de clientèle parcours gestion du patrimoine (Université de Bordeaux) (Licence professionnelle )</t>
  </si>
  <si>
    <t>Management, spécialité international finance (IAE Aix-Marseille) (MSc 2)</t>
  </si>
  <si>
    <t>Audit Financier (alternance possible) (M1) (IAE Lyon school of management) (Master 1)</t>
  </si>
  <si>
    <t>Audit Financier (alternance possible) (M2) (IAE Lyon school of management) (Master 2)</t>
  </si>
  <si>
    <t>Audit Financier (alternance possible) (Master) (IAE Lyon school of management) (Master)</t>
  </si>
  <si>
    <t>Ingénierie Financière et Transaction - IFT (M1) (IAE Lyon school of management) (Master 1)</t>
  </si>
  <si>
    <t>Ingénierie Financière et Transaction - IFT (M2) (IAE Lyon school of management) (Master 2)</t>
  </si>
  <si>
    <t>Ingénierie Financière et Transaction - IFT (Master) (IAE Lyon school of management) (Master)</t>
  </si>
  <si>
    <t>Commerce en Banque Assurance (Bourg en bresse) (IAE Lyon school of management) (Licence professionnelle )</t>
  </si>
  <si>
    <t>Commerce en Banque-Assurance  (IAE Lyon school of management) (Licence professionnelle )</t>
  </si>
  <si>
    <t>Gestion de Patrimoine (M1) (IAE Lyon school of management) (Master 1)</t>
  </si>
  <si>
    <t>Gestion de Patrimoine (M2) (IAE Lyon school of management) (Master 2)</t>
  </si>
  <si>
    <t>Gestion de Patrimoine (Master) (IAE Lyon school of management) (Master)</t>
  </si>
  <si>
    <t>Chargé d'Affaires Entreprises en Banque (alternance) (IAE Lyon school of management) (Master 2)</t>
  </si>
  <si>
    <t>Conformité Bancaire et Contrôle Interne des Risques (alternance) (IAE Lyon school of management) (Master 2)</t>
  </si>
  <si>
    <t>Manager IFRS (IAE Lyon school of management) (Certificat)</t>
  </si>
  <si>
    <t>Mener un diagnostic financier et une analyse de rentabilité (IAE Lyon school of management) (Certificat)</t>
  </si>
  <si>
    <t>Conseil en finance et contrôle des TPE-PME (Formation Continue) (IAE Lyon school of management) (Certificat )</t>
  </si>
  <si>
    <t>Finance (IAE Poitiers) (Master 1)</t>
  </si>
  <si>
    <t>Finance parcours Finance et ingénierie financière (M2) (IAE Poitiers) (Master 2)</t>
  </si>
  <si>
    <t>Finance parcours Finance et ingénierie financière (Master) (IAE Poitiers) (Master )</t>
  </si>
  <si>
    <t>Finance parcours gestion fiscale (M2) (IAE Poitiers) (Master 2)</t>
  </si>
  <si>
    <t>Finance parcours gestion fiscale (Master) (IAE Poitiers) (Master )</t>
  </si>
  <si>
    <t>International Business – Corporate Finance (ESC Clermont BS) (MIB / DBA)</t>
  </si>
  <si>
    <t>Corporate Finance &amp; Fintech (ESC Clermont BS) (MSc 2)</t>
  </si>
  <si>
    <t>Gestion parcours Finance Banque Assurance (L1 - L2) (Université de Poitiers/ La Rochelle Université) (Licence 1 &amp; 2)</t>
  </si>
  <si>
    <t>Gestion parcours Finance Banque Assurance (L3) (Université de Poitiers/ La Rochelle Université) (Licence 3)</t>
  </si>
  <si>
    <t>Gestion parcours Finance Banque Assurance (Licence) (Université de Poitiers/ La Rochelle Université) (Licence)</t>
  </si>
  <si>
    <t>Droit des assurances (M1) (Université de Poitiers/ La Rochelle Université) (Master 1)</t>
  </si>
  <si>
    <t>Droit des assurances (M2) (Université de Poitiers/ La Rochelle Université) (Master 2)</t>
  </si>
  <si>
    <t>Droit des assurances (Master) (Université de Poitiers/ La Rochelle Université) (Master)</t>
  </si>
  <si>
    <t>Ingénieur financier - parcours Sustainable and Green Finance (Master) (Ecole des Ponts Paris Tech (ENPC)) (Master)</t>
  </si>
  <si>
    <t>Ingénieur financier- parcours infrastructure project finance (Master) (Ecole des Ponts Paris Tech (ENPC)) (Master)</t>
  </si>
  <si>
    <t>Ingénieur financier- parcours economic decision and cost benefit analysis (Master) (Ecole des Ponts Paris Tech (ENPC)) (Master)</t>
  </si>
  <si>
    <t>Mathématiques de la finance et des données (MFD) (Ecole des Ponts Paris Tech (ENPC)) (Master)</t>
  </si>
  <si>
    <t>Infrastructure project finance (Ecole des Ponts Paris Tech (ENPC)) (Mastère spécialisé)</t>
  </si>
  <si>
    <t>Double-diplôme ingénieur Mathématiques Appliquées / Advanced Studies and Research in Finance (INSA Rennes &amp; IGR) (Master)</t>
  </si>
  <si>
    <t>Double-diplôme ingénieur Mathématiques Appliquées / Master d'Actuariat de l'EURIA (INSA Rennes &amp; IGR) (Master)</t>
  </si>
  <si>
    <t>Economics, Data Analytics and Corporate Finance (Master) (École Polytechnique (X)) (Master)</t>
  </si>
  <si>
    <t>Master ingénieur polytechnicien, spécialisation Stratégie d’Entreprise et Finance (M1) (École Polytechnique (X)) (Master)</t>
  </si>
  <si>
    <t>Statistics, Finance and Actuarial Science (M2) (Institut Polytechnique) (Master 2)</t>
  </si>
  <si>
    <t>Probabilité &amp; Finance (M2) (Institut Polytechnique) (Master 2)</t>
  </si>
  <si>
    <t>Actuariat (M2) (ENSAE) (Master 2)</t>
  </si>
  <si>
    <t>Finance &amp; gestion des risques (M2) (ENSAE) (Master 2)</t>
  </si>
  <si>
    <t>Ingénierie pour la finance - parcours méthodes quantitatives avancées (MeQA) (Ensimag Grenoble INP) (Master)</t>
  </si>
  <si>
    <t>Ingénierie pour la finance - parcours Ingénierie de l'information et mathématiques financières (I2MF) (Ensimag Grenoble INP) (Master)</t>
  </si>
  <si>
    <t>Critères ESG et enjeux climatiques (École Polytechnique (X)) (Executive Certificate)</t>
  </si>
  <si>
    <t>Fondamentaux de la finance numérique (Télécom ParisTech) (Formations courtes)</t>
  </si>
  <si>
    <t>Finance numérique (Télécom ParisTech) (Executive Certificate)</t>
  </si>
  <si>
    <t>Mathématiques financières 1 - produit de taux : calcul actuariel, évaluation des obligations et des swaps (ENSAE ENSAI) (Formations courtes)</t>
  </si>
  <si>
    <t>Mathématiques financières 2 - pricing &amp; risk management des options vanilles (ENSAE ENSAI) (Formations courtes)</t>
  </si>
  <si>
    <t>Mathématiques financières 3 - options exotiques : modèles, risques, méthodes de pricing et de couverture (ENSAE ENSAI) (Formations courtes)</t>
  </si>
  <si>
    <t>Risk management 1 : les fondamentaux de la gestion des risques (ENSAE ENSAI) (Formations courtes)</t>
  </si>
  <si>
    <t>Risk management 2 : gestion des risques avancée (ENSAE ENSAI) (Formations courtes)</t>
  </si>
  <si>
    <t>CVA et risque de contrepartie (ENSAE ENSAI) (Formations courtes)</t>
  </si>
  <si>
    <t>Comprendre les marchés financiers : rôle, acteurs, métiers, instruments cash et dérivés (ENSAE ENSAI) (Formations courtes)</t>
  </si>
  <si>
    <t>Fondamentaux des produits dérivés : utiliser les dérivés pour se couvrir ou structurer des produits d'investissement (ENSAE ENSAI) (Formations courtes)</t>
  </si>
  <si>
    <t>Gestion de portefeuille : techniques de gestion, mesures de risques et de performance en asset management (ENSAE ENSAI) (Formations courtes)</t>
  </si>
  <si>
    <t>Dérivés de taux 1 - Swaps, caps &amp; floors, swaptions : évaluation et utilisations en gestion des risques (ENSAE ENSAI) (Formations courtes)</t>
  </si>
  <si>
    <t>Dérivés de taux 2 - Produits exotiques et modèles stochastiques de la courbe des taux (ENSAE ENSAI) (Formations courtes)</t>
  </si>
  <si>
    <t>Produits et dérivés indexés sur l'inflation : OATi, swaps et options sur l'inflation (ENSAE ENSAI) (Formations courtes)</t>
  </si>
  <si>
    <t>L'environnement macro-économiques des banques (ENSAE ENSAI) (Formations courtes)</t>
  </si>
  <si>
    <t>Compréhension du bilan d'une banque, de son compte de résultats et liens avec les lignes d'activités bancaires (ENSAE ENSAI) (Formations courtes)</t>
  </si>
  <si>
    <t>Echéancement et modélisation des postes du bilan (ENSAE ENSAI) (Formations courtes)</t>
  </si>
  <si>
    <t>Gestion des risques structurels 1 : le risque de liquidité (ENSAE ENSAI) (Formations courtes)</t>
  </si>
  <si>
    <t>Gestion des risques structurels 2 : le risque de taux d'intérêt (ENSAE ENSAI) (Formations courtes)</t>
  </si>
  <si>
    <t>Gestion des risques structurels 3 : le risque de change (ENSAE ENSAI) (Formations courtes)</t>
  </si>
  <si>
    <t>Risque de taux  produits et stratégies de couverture (ENSAE ENSAI) (Formations courtes)</t>
  </si>
  <si>
    <t>Comptabilité IFRS des instruments financiers et ratios prudentiels (ENSAE ENSAI) (Formations courtes)</t>
  </si>
  <si>
    <t>Modélisation du capital économique, taux de cession interne et tarification RAROC (ENSAE ENSAI) (Formations courtes)</t>
  </si>
  <si>
    <t>Couverture des risques structurels et ingénierie bancaire (ENSAE ENSAI) (Formations courtes)</t>
  </si>
  <si>
    <t>Introduction à la gestion actif-passif en assurance (ENSAE ENSAI) (Formations courtes)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</si>
</sst>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
  </numFmts>
  <fonts count="31" x14ac:knownFonts="1">
    <font>
      <sz val="11"/>
      <color rgb="FF000000"/>
      <name val="Calibri"/>
      <charset val="1"/>
    </font>
    <font>
      <b/>
      <sz val="11"/>
      <color rgb="FF000000"/>
      <name val="Calibri"/>
      <charset val="1"/>
    </font>
    <font>
      <sz val="11"/>
      <color rgb="FF000099"/>
      <name val="Calibri"/>
      <charset val="1"/>
    </font>
    <font>
      <b/>
      <sz val="11"/>
      <color rgb="FF00005A"/>
      <name val="Arial"/>
      <charset val="1"/>
    </font>
    <font>
      <sz val="11"/>
      <color rgb="FF00005A"/>
      <name val="Arial"/>
      <charset val="1"/>
    </font>
    <font>
      <b/>
      <sz val="10"/>
      <color rgb="FF000000"/>
      <name val="Arial"/>
      <charset val="1"/>
    </font>
    <font>
      <sz val="10"/>
      <color rgb="FF000000"/>
      <name val="Arial"/>
      <charset val="1"/>
    </font>
    <font>
      <sz val="10"/>
      <color rgb="FF000000"/>
      <name val="Calibri"/>
      <charset val="1"/>
    </font>
    <font>
      <b/>
      <sz val="11"/>
      <color rgb="FFFFFFFF"/>
      <name val="Arial"/>
      <charset val="1"/>
    </font>
    <font>
      <u/>
      <sz val="11"/>
      <color rgb="FFFF8200"/>
      <name val="Arial"/>
      <charset val="1"/>
    </font>
    <font>
      <u/>
      <sz val="11"/>
      <color rgb="FFFF8200"/>
      <name val="Calibri"/>
      <charset val="1"/>
    </font>
    <font>
      <sz val="11"/>
      <color rgb="FF000000"/>
      <name val="Arial"/>
      <charset val="1"/>
    </font>
    <font>
      <i/>
      <sz val="11"/>
      <color rgb="FF00005A"/>
      <name val="Arial"/>
      <charset val="1"/>
    </font>
    <font>
      <i/>
      <sz val="11"/>
      <color rgb="FF00005A"/>
      <name val="Calibri"/>
      <charset val="1"/>
    </font>
    <font>
      <b/>
      <i/>
      <sz val="14"/>
      <color rgb="FF00005A"/>
      <name val="Arial"/>
      <charset val="1"/>
    </font>
    <font>
      <u/>
      <sz val="11"/>
      <color rgb="FF00005A"/>
      <name val="Arial"/>
      <charset val="1"/>
    </font>
    <font>
      <sz val="10"/>
      <color rgb="FF00005A"/>
      <name val="Arial"/>
      <charset val="1"/>
    </font>
    <font>
      <b/>
      <i/>
      <sz val="14"/>
      <color rgb="FF00005A"/>
      <name val="Calibri"/>
      <charset val="1"/>
    </font>
    <font>
      <i/>
      <sz val="10"/>
      <color rgb="FF00005A"/>
      <name val="Arial"/>
      <charset val="1"/>
    </font>
    <font>
      <u/>
      <sz val="11"/>
      <name val="Calibri"/>
      <charset val="1"/>
    </font>
    <font>
      <b/>
      <sz val="11"/>
      <color rgb="FFFFFFFF"/>
      <name val="Calibri"/>
      <charset val="1"/>
    </font>
    <font>
      <sz val="9"/>
      <name val="Tahoma"/>
      <charset val="1"/>
    </font>
    <font>
      <b/>
      <sz val="16"/>
      <color rgb="FF00005A"/>
      <name val="Arial"/>
      <charset val="1"/>
    </font>
    <font>
      <u/>
      <sz val="11"/>
      <color rgb="FF000000"/>
      <name val="Calibri"/>
      <charset val="1"/>
    </font>
    <font>
      <sz val="11"/>
      <name val="Calibri"/>
      <charset val="1"/>
    </font>
    <font>
      <b/>
      <sz val="14"/>
      <color rgb="FFFF0000"/>
      <name val="Calibri"/>
      <charset val="1"/>
    </font>
    <font>
      <sz val="11"/>
      <color rgb="FFFF0000"/>
      <name val="Calibri"/>
      <charset val="1"/>
    </font>
    <font>
      <b/>
      <sz val="11"/>
      <name val="Calibri"/>
      <charset val="1"/>
    </font>
    <font>
      <i/>
      <sz val="11"/>
      <color rgb="FFFF0000"/>
      <name val="Calibri"/>
      <charset val="1"/>
    </font>
    <font>
      <i/>
      <sz val="12"/>
      <color rgb="FF00005A"/>
      <name val="Calibri"/>
      <charset val="1"/>
    </font>
    <font>
      <sz val="11"/>
      <color rgb="FF000000"/>
      <name val="Calibri"/>
      <charset val="1"/>
    </font>
  </fonts>
  <fills count="19">
    <fill>
      <patternFill patternType="none"/>
    </fill>
    <fill>
      <patternFill patternType="gray125"/>
    </fill>
    <fill>
      <patternFill patternType="solid">
        <fgColor rgb="FFFF8200"/>
        <bgColor rgb="FFFF6600"/>
      </patternFill>
    </fill>
    <fill>
      <patternFill patternType="solid">
        <fgColor rgb="FFFFFFFF"/>
        <bgColor rgb="FFF2F2F2"/>
      </patternFill>
    </fill>
    <fill>
      <patternFill patternType="solid">
        <fgColor rgb="FF000099"/>
        <bgColor rgb="FF00005A"/>
      </patternFill>
    </fill>
    <fill>
      <patternFill patternType="solid">
        <fgColor rgb="FFFEF1DE"/>
        <bgColor rgb="FFFFF8D3"/>
      </patternFill>
    </fill>
    <fill>
      <patternFill patternType="solid">
        <fgColor rgb="FFC5D0FF"/>
        <bgColor rgb="FFD5D5FF"/>
      </patternFill>
    </fill>
    <fill>
      <patternFill patternType="solid">
        <fgColor rgb="FFD9D9D9"/>
        <bgColor rgb="FFD5D5FF"/>
      </patternFill>
    </fill>
    <fill>
      <patternFill patternType="solid">
        <fgColor rgb="FF00005A"/>
        <bgColor rgb="FF000099"/>
      </patternFill>
    </fill>
    <fill>
      <patternFill patternType="solid">
        <fgColor rgb="FFABABFF"/>
        <bgColor rgb="FF9696FF"/>
      </patternFill>
    </fill>
    <fill>
      <patternFill patternType="solid">
        <fgColor rgb="FFF2F2F2"/>
        <bgColor rgb="FFFEF1DE"/>
      </patternFill>
    </fill>
    <fill>
      <patternFill patternType="solid">
        <fgColor rgb="FFBFBFBF"/>
        <bgColor rgb="FFC5D0FF"/>
      </patternFill>
    </fill>
    <fill>
      <patternFill patternType="solid">
        <fgColor rgb="FFD5D5FF"/>
        <bgColor rgb="FFC5D0FF"/>
      </patternFill>
    </fill>
    <fill>
      <patternFill patternType="solid">
        <fgColor rgb="FF5171FF"/>
        <bgColor rgb="FF9696FF"/>
      </patternFill>
    </fill>
    <fill>
      <patternFill patternType="solid">
        <fgColor rgb="FF9696FF"/>
        <bgColor rgb="FFABABFF"/>
      </patternFill>
    </fill>
    <fill>
      <patternFill patternType="solid">
        <fgColor rgb="FFFFF8D3"/>
        <bgColor rgb="FFFEF1DE"/>
      </patternFill>
    </fill>
    <fill>
      <patternFill patternType="solid">
        <fgColor rgb="FFFFDC23"/>
        <bgColor rgb="FFFFFF00"/>
      </patternFill>
    </fill>
    <fill>
      <patternFill patternType="solid">
        <fgColor rgb="FFFCD49B"/>
        <bgColor rgb="FFFFCD99"/>
      </patternFill>
    </fill>
    <fill>
      <patternFill patternType="solid">
        <fgColor rgb="FFFFB466"/>
        <bgColor rgb="FFFAB758"/>
      </patternFill>
    </fill>
  </fills>
  <borders count="49">
    <border>
      <left/>
      <right/>
      <top/>
      <bottom/>
      <diagonal/>
    </border>
    <border>
      <left style="mediumDashed">
        <color rgb="FF00005A"/>
      </left>
      <right style="mediumDashed">
        <color rgb="FF00005A"/>
      </right>
      <top style="mediumDashed">
        <color rgb="FF00005A"/>
      </top>
      <bottom style="mediumDashed">
        <color rgb="FF00005A"/>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diagonal/>
    </border>
    <border>
      <left style="medium">
        <color auto="1"/>
      </left>
      <right/>
      <top/>
      <bottom/>
      <diagonal/>
    </border>
    <border>
      <left style="thin">
        <color auto="1"/>
      </left>
      <right style="thin">
        <color auto="1"/>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rgb="FF0303FF"/>
      </bottom>
      <diagonal/>
    </border>
    <border>
      <left style="thin">
        <color auto="1"/>
      </left>
      <right style="thin">
        <color auto="1"/>
      </right>
      <top style="thin">
        <color rgb="FF0303FF"/>
      </top>
      <bottom style="thin">
        <color rgb="FF0303FF"/>
      </bottom>
      <diagonal/>
    </border>
    <border>
      <left style="thin">
        <color auto="1"/>
      </left>
      <right style="thin">
        <color auto="1"/>
      </right>
      <top style="thin">
        <color auto="1"/>
      </top>
      <bottom style="thin">
        <color rgb="FF0303FF"/>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rgb="FF0303FF"/>
      </top>
      <bottom style="thin">
        <color rgb="FF0303FF"/>
      </bottom>
      <diagonal/>
    </border>
    <border>
      <left style="thin">
        <color auto="1"/>
      </left>
      <right style="thin">
        <color auto="1"/>
      </right>
      <top style="thin">
        <color rgb="FF0303FF"/>
      </top>
      <bottom style="thin">
        <color auto="1"/>
      </bottom>
      <diagonal/>
    </border>
    <border>
      <left style="medium">
        <color auto="1"/>
      </left>
      <right style="medium">
        <color auto="1"/>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s>
  <cellStyleXfs count="9">
    <xf numFmtId="0" fontId="0" fillId="0" borderId="0"/>
    <xf numFmtId="165" fontId="30" fillId="0" borderId="0" applyBorder="0" applyProtection="0"/>
    <xf numFmtId="0" fontId="10" fillId="0" borderId="0" applyBorder="0" applyProtection="0"/>
    <xf numFmtId="0" fontId="30" fillId="0" borderId="0" applyBorder="0" applyProtection="0"/>
    <xf numFmtId="0" fontId="30" fillId="0" borderId="0" applyBorder="0" applyProtection="0"/>
    <xf numFmtId="0" fontId="30" fillId="0" borderId="0" applyBorder="0" applyProtection="0"/>
    <xf numFmtId="0" fontId="30" fillId="0" borderId="0" applyBorder="0" applyProtection="0">
      <alignment horizontal="left"/>
    </xf>
    <xf numFmtId="0" fontId="1" fillId="0" borderId="0" applyBorder="0" applyProtection="0">
      <alignment horizontal="left"/>
    </xf>
    <xf numFmtId="0" fontId="1" fillId="0" borderId="0" applyBorder="0" applyProtection="0"/>
  </cellStyleXfs>
  <cellXfs count="381">
    <xf numFmtId="0" fontId="0" fillId="0" borderId="0" xfId="0"/>
    <xf numFmtId="0" fontId="4" fillId="0" borderId="0" xfId="0" applyFont="1" applyBorder="1" applyAlignment="1">
      <alignment horizontal="left" vertical="center" wrapText="1"/>
    </xf>
    <xf numFmtId="0" fontId="18" fillId="0" borderId="0" xfId="0" applyFont="1" applyBorder="1" applyAlignment="1">
      <alignment horizontal="left" vertical="center" wrapText="1"/>
    </xf>
    <xf numFmtId="0" fontId="4" fillId="0" borderId="0" xfId="0" applyFont="1" applyBorder="1" applyAlignment="1">
      <alignment horizontal="left" vertical="top" wrapText="1"/>
    </xf>
    <xf numFmtId="0" fontId="12" fillId="0" borderId="0" xfId="0" applyFont="1" applyBorder="1" applyAlignment="1">
      <alignment horizontal="left" vertical="center" wrapText="1"/>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4" fillId="3" borderId="1" xfId="0" applyFont="1" applyFill="1" applyBorder="1" applyAlignment="1">
      <alignment horizontal="left" vertical="center" wrapText="1"/>
    </xf>
    <xf numFmtId="0" fontId="2" fillId="0" borderId="0" xfId="0" applyFont="1"/>
    <xf numFmtId="0" fontId="3" fillId="2" borderId="0" xfId="0" applyFont="1" applyFill="1" applyAlignment="1">
      <alignment horizontal="center" vertical="center"/>
    </xf>
    <xf numFmtId="0" fontId="5" fillId="3" borderId="0" xfId="0" applyFont="1" applyFill="1" applyAlignment="1">
      <alignment horizontal="left" vertical="center"/>
    </xf>
    <xf numFmtId="0" fontId="7" fillId="3" borderId="0" xfId="0" applyFont="1" applyFill="1" applyAlignment="1">
      <alignment horizontal="left" vertical="center" wrapText="1"/>
    </xf>
    <xf numFmtId="0" fontId="4" fillId="5" borderId="0" xfId="0" applyFont="1" applyFill="1" applyAlignment="1">
      <alignment horizontal="center"/>
    </xf>
    <xf numFmtId="0" fontId="4" fillId="5" borderId="0" xfId="0" applyFont="1" applyFill="1"/>
    <xf numFmtId="0" fontId="9" fillId="0" borderId="2" xfId="2" applyFont="1" applyBorder="1" applyAlignment="1" applyProtection="1">
      <alignment horizontal="center" vertical="center" wrapText="1"/>
    </xf>
    <xf numFmtId="0" fontId="4" fillId="0" borderId="0" xfId="0" applyFont="1" applyAlignment="1">
      <alignment horizontal="left" vertical="center"/>
    </xf>
    <xf numFmtId="0" fontId="9" fillId="0" borderId="3" xfId="2" applyFont="1" applyBorder="1" applyAlignment="1" applyProtection="1">
      <alignment horizontal="center" vertical="center" wrapText="1"/>
    </xf>
    <xf numFmtId="0" fontId="9" fillId="0" borderId="4" xfId="2" applyFont="1" applyBorder="1" applyAlignment="1" applyProtection="1">
      <alignment horizontal="center" vertical="center" wrapText="1"/>
    </xf>
    <xf numFmtId="0" fontId="9" fillId="0" borderId="5" xfId="2" applyFont="1" applyBorder="1" applyAlignment="1" applyProtection="1">
      <alignment horizontal="center" vertical="center" wrapText="1"/>
    </xf>
    <xf numFmtId="0" fontId="4" fillId="0" borderId="0" xfId="0" applyFont="1" applyAlignment="1">
      <alignment horizontal="left" vertical="top"/>
    </xf>
    <xf numFmtId="0" fontId="11" fillId="0" borderId="0" xfId="0" applyFont="1"/>
    <xf numFmtId="0" fontId="13" fillId="0" borderId="0" xfId="0" applyFont="1" applyAlignment="1">
      <alignment wrapText="1"/>
    </xf>
    <xf numFmtId="0" fontId="14" fillId="0" borderId="0" xfId="0" applyFont="1"/>
    <xf numFmtId="0" fontId="16" fillId="0" borderId="0" xfId="0" applyFont="1" applyAlignment="1">
      <alignment horizontal="left" vertical="top" wrapText="1"/>
    </xf>
    <xf numFmtId="0" fontId="17" fillId="0" borderId="0" xfId="0" applyFont="1"/>
    <xf numFmtId="0" fontId="4"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vertical="center" wrapText="1"/>
    </xf>
    <xf numFmtId="0" fontId="0" fillId="6" borderId="10" xfId="0" applyFont="1" applyFill="1" applyBorder="1" applyAlignment="1">
      <alignment vertical="center" wrapText="1"/>
    </xf>
    <xf numFmtId="0" fontId="0" fillId="0" borderId="10" xfId="0" applyFont="1" applyBorder="1" applyAlignment="1">
      <alignment vertical="center" wrapText="1"/>
    </xf>
    <xf numFmtId="0" fontId="0" fillId="0" borderId="3" xfId="0" applyFont="1" applyBorder="1" applyAlignment="1">
      <alignment vertical="center" wrapText="1"/>
    </xf>
    <xf numFmtId="0" fontId="19" fillId="0" borderId="3" xfId="2" applyFont="1" applyBorder="1" applyAlignment="1" applyProtection="1">
      <alignment vertical="center" wrapText="1"/>
    </xf>
    <xf numFmtId="0" fontId="0" fillId="0" borderId="3" xfId="0" applyBorder="1" applyAlignment="1">
      <alignment vertical="center"/>
    </xf>
    <xf numFmtId="0" fontId="0" fillId="0" borderId="3" xfId="0" applyFont="1" applyBorder="1" applyAlignment="1">
      <alignment horizontal="center" vertical="center" wrapText="1"/>
    </xf>
    <xf numFmtId="0" fontId="0" fillId="0" borderId="3" xfId="0" applyFont="1" applyBorder="1" applyAlignment="1">
      <alignment horizontal="center" vertical="center"/>
    </xf>
    <xf numFmtId="0" fontId="0" fillId="0" borderId="11" xfId="0" applyFont="1" applyBorder="1" applyAlignment="1">
      <alignment vertical="center" wrapText="1"/>
    </xf>
    <xf numFmtId="0" fontId="0" fillId="0" borderId="11" xfId="0" applyBorder="1" applyAlignment="1">
      <alignment vertical="center"/>
    </xf>
    <xf numFmtId="0" fontId="0" fillId="6" borderId="2" xfId="0" applyFont="1" applyFill="1" applyBorder="1" applyAlignment="1">
      <alignment vertical="center" wrapText="1"/>
    </xf>
    <xf numFmtId="0" fontId="0" fillId="0" borderId="2" xfId="0" applyFont="1" applyBorder="1" applyAlignment="1">
      <alignment vertical="center" wrapText="1"/>
    </xf>
    <xf numFmtId="0" fontId="10" fillId="0" borderId="2" xfId="2" applyFont="1" applyBorder="1" applyAlignment="1" applyProtection="1">
      <alignment vertical="center" wrapText="1"/>
    </xf>
    <xf numFmtId="0" fontId="0" fillId="0" borderId="2" xfId="0" applyFont="1" applyBorder="1" applyAlignment="1">
      <alignment vertical="center"/>
    </xf>
    <xf numFmtId="0" fontId="0" fillId="0" borderId="0" xfId="0"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6"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12" xfId="0" applyBorder="1" applyAlignment="1">
      <alignment horizontal="center" vertical="center" wrapText="1"/>
    </xf>
    <xf numFmtId="0" fontId="10" fillId="0" borderId="12" xfId="2" applyFont="1" applyBorder="1" applyAlignment="1" applyProtection="1">
      <alignment horizontal="center" vertical="center"/>
    </xf>
    <xf numFmtId="0" fontId="0" fillId="0" borderId="13" xfId="0" applyBorder="1" applyAlignment="1">
      <alignment horizontal="center" vertical="center" wrapText="1"/>
    </xf>
    <xf numFmtId="0" fontId="10" fillId="0" borderId="13" xfId="2" applyFont="1" applyBorder="1" applyAlignment="1" applyProtection="1">
      <alignment horizontal="center" vertical="center"/>
    </xf>
    <xf numFmtId="0" fontId="1" fillId="7" borderId="3" xfId="0" applyFont="1" applyFill="1" applyBorder="1" applyAlignment="1">
      <alignment horizontal="left" vertical="center" wrapText="1"/>
    </xf>
    <xf numFmtId="0" fontId="0" fillId="7" borderId="3" xfId="0" applyFont="1" applyFill="1" applyBorder="1" applyAlignment="1">
      <alignment horizontal="center" vertical="center"/>
    </xf>
    <xf numFmtId="0" fontId="10" fillId="0" borderId="13" xfId="2" applyFont="1" applyBorder="1" applyAlignment="1" applyProtection="1">
      <alignment horizontal="center" vertical="center" wrapText="1"/>
    </xf>
    <xf numFmtId="0" fontId="0" fillId="0" borderId="2" xfId="0" applyFont="1" applyBorder="1"/>
    <xf numFmtId="0" fontId="0" fillId="6" borderId="5" xfId="0" applyFill="1" applyBorder="1" applyAlignment="1">
      <alignment vertical="center" wrapText="1"/>
    </xf>
    <xf numFmtId="0" fontId="0" fillId="0" borderId="3" xfId="0" applyFont="1" applyBorder="1" applyAlignment="1">
      <alignment horizontal="center" vertical="top" wrapText="1"/>
    </xf>
    <xf numFmtId="0" fontId="0" fillId="0" borderId="0" xfId="0" applyAlignment="1">
      <alignment horizontal="center" vertical="top" wrapText="1"/>
    </xf>
    <xf numFmtId="0" fontId="0" fillId="0" borderId="0" xfId="0" applyFont="1" applyAlignment="1">
      <alignment vertical="center" wrapText="1"/>
    </xf>
    <xf numFmtId="0" fontId="0" fillId="7" borderId="3" xfId="0" applyFont="1" applyFill="1" applyBorder="1" applyAlignment="1">
      <alignment horizontal="center" vertical="center" wrapText="1"/>
    </xf>
    <xf numFmtId="0" fontId="0" fillId="0" borderId="11" xfId="0" applyFont="1" applyBorder="1" applyAlignment="1">
      <alignment vertical="top" wrapText="1"/>
    </xf>
    <xf numFmtId="0" fontId="0" fillId="0" borderId="11" xfId="0" applyFont="1" applyBorder="1" applyAlignment="1">
      <alignment wrapText="1"/>
    </xf>
    <xf numFmtId="0" fontId="10" fillId="0" borderId="13" xfId="2" applyFont="1" applyBorder="1" applyAlignment="1" applyProtection="1">
      <alignment horizontal="left" vertical="center" wrapText="1"/>
    </xf>
    <xf numFmtId="0" fontId="0" fillId="0" borderId="13" xfId="0" applyBorder="1" applyAlignment="1">
      <alignment horizontal="center" vertical="center"/>
    </xf>
    <xf numFmtId="0" fontId="0" fillId="0" borderId="4" xfId="0" applyFont="1" applyBorder="1" applyAlignment="1">
      <alignment horizontal="center" vertical="center" wrapText="1"/>
    </xf>
    <xf numFmtId="0" fontId="10" fillId="0" borderId="3" xfId="2" applyFont="1" applyBorder="1" applyAlignment="1" applyProtection="1">
      <alignment horizontal="center" vertical="center" wrapText="1"/>
    </xf>
    <xf numFmtId="0" fontId="10" fillId="0" borderId="3" xfId="2" applyFont="1" applyBorder="1" applyAlignment="1" applyProtection="1">
      <alignment vertical="center" wrapText="1"/>
    </xf>
    <xf numFmtId="0" fontId="0" fillId="0" borderId="3" xfId="0" applyFont="1" applyBorder="1"/>
    <xf numFmtId="0" fontId="0" fillId="0" borderId="4" xfId="0" applyBorder="1"/>
    <xf numFmtId="0" fontId="0" fillId="0" borderId="3" xfId="0" applyFont="1" applyBorder="1" applyAlignment="1">
      <alignment horizontal="center"/>
    </xf>
    <xf numFmtId="0" fontId="0" fillId="3" borderId="3" xfId="0" applyFont="1" applyFill="1" applyBorder="1" applyAlignment="1">
      <alignment horizontal="center" vertical="center" wrapText="1"/>
    </xf>
    <xf numFmtId="0" fontId="19" fillId="0" borderId="3" xfId="2" applyFont="1" applyBorder="1" applyAlignment="1" applyProtection="1">
      <alignment horizontal="left" vertical="center" wrapText="1"/>
    </xf>
    <xf numFmtId="0" fontId="0" fillId="0" borderId="3" xfId="0" applyFont="1" applyBorder="1" applyAlignment="1">
      <alignment horizontal="center" wrapText="1"/>
    </xf>
    <xf numFmtId="0" fontId="19" fillId="0" borderId="2" xfId="2" applyFont="1" applyBorder="1" applyAlignment="1" applyProtection="1">
      <alignment vertical="center" wrapText="1"/>
    </xf>
    <xf numFmtId="0" fontId="0" fillId="7" borderId="3" xfId="0" applyFill="1" applyBorder="1" applyAlignment="1">
      <alignment vertical="center"/>
    </xf>
    <xf numFmtId="0" fontId="20" fillId="8" borderId="14"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0" fillId="0" borderId="16" xfId="0" applyFont="1" applyBorder="1" applyAlignment="1">
      <alignment vertical="center" wrapText="1"/>
    </xf>
    <xf numFmtId="0" fontId="0" fillId="9" borderId="16" xfId="0" applyFont="1" applyFill="1" applyBorder="1" applyAlignment="1">
      <alignment horizontal="center" vertical="center" wrapText="1"/>
    </xf>
    <xf numFmtId="0" fontId="0" fillId="9" borderId="3" xfId="0" applyFill="1" applyBorder="1" applyAlignment="1">
      <alignment vertical="center" wrapText="1"/>
    </xf>
    <xf numFmtId="0" fontId="22" fillId="0" borderId="0" xfId="0" applyFont="1"/>
    <xf numFmtId="0" fontId="0" fillId="0" borderId="0" xfId="0" applyFont="1"/>
    <xf numFmtId="0" fontId="0" fillId="0" borderId="0" xfId="0" applyFont="1" applyAlignment="1">
      <alignment horizontal="left"/>
    </xf>
    <xf numFmtId="0" fontId="0" fillId="0" borderId="0" xfId="0" applyAlignment="1">
      <alignment horizontal="center"/>
    </xf>
    <xf numFmtId="0" fontId="30" fillId="0" borderId="17" xfId="3" applyBorder="1"/>
    <xf numFmtId="0" fontId="0" fillId="0" borderId="18" xfId="5" applyFont="1" applyBorder="1"/>
    <xf numFmtId="0" fontId="30" fillId="0" borderId="19" xfId="3" applyBorder="1"/>
    <xf numFmtId="0" fontId="30" fillId="0" borderId="20" xfId="3" applyBorder="1"/>
    <xf numFmtId="0" fontId="0" fillId="0" borderId="21" xfId="5" applyFont="1" applyBorder="1"/>
    <xf numFmtId="0" fontId="0" fillId="0" borderId="12" xfId="6" applyFont="1" applyBorder="1">
      <alignment horizontal="left"/>
    </xf>
    <xf numFmtId="0" fontId="0" fillId="0" borderId="22" xfId="6" applyFont="1" applyBorder="1">
      <alignment horizontal="left"/>
    </xf>
    <xf numFmtId="0" fontId="0" fillId="0" borderId="23" xfId="6" applyFont="1" applyBorder="1">
      <alignment horizontal="left"/>
    </xf>
    <xf numFmtId="0" fontId="0" fillId="0" borderId="24" xfId="6" applyFont="1" applyBorder="1">
      <alignment horizontal="left"/>
    </xf>
    <xf numFmtId="0" fontId="30" fillId="0" borderId="25" xfId="4" applyBorder="1"/>
    <xf numFmtId="0" fontId="30" fillId="0" borderId="26" xfId="4" applyBorder="1"/>
    <xf numFmtId="0" fontId="30" fillId="0" borderId="27" xfId="4" applyBorder="1"/>
    <xf numFmtId="0" fontId="0" fillId="0" borderId="28" xfId="6" applyFont="1" applyBorder="1">
      <alignment horizontal="left"/>
    </xf>
    <xf numFmtId="0" fontId="30" fillId="0" borderId="11" xfId="4" applyBorder="1"/>
    <xf numFmtId="0" fontId="30" fillId="0" borderId="0" xfId="4"/>
    <xf numFmtId="0" fontId="30" fillId="0" borderId="29" xfId="4" applyBorder="1"/>
    <xf numFmtId="0" fontId="30" fillId="0" borderId="12" xfId="4" applyBorder="1"/>
    <xf numFmtId="0" fontId="30" fillId="0" borderId="22" xfId="4" applyBorder="1"/>
    <xf numFmtId="0" fontId="30" fillId="0" borderId="23" xfId="4" applyBorder="1"/>
    <xf numFmtId="0" fontId="1" fillId="0" borderId="30" xfId="7" applyFont="1" applyBorder="1">
      <alignment horizontal="left"/>
    </xf>
    <xf numFmtId="0" fontId="1" fillId="0" borderId="31" xfId="8" applyBorder="1"/>
    <xf numFmtId="0" fontId="1" fillId="0" borderId="32" xfId="8" applyBorder="1"/>
    <xf numFmtId="0" fontId="1" fillId="0" borderId="33" xfId="8" applyBorder="1"/>
    <xf numFmtId="0" fontId="0" fillId="0" borderId="2" xfId="0" applyFont="1" applyBorder="1" applyAlignment="1">
      <alignment horizontal="center"/>
    </xf>
    <xf numFmtId="0" fontId="1" fillId="0" borderId="7" xfId="0" applyFont="1" applyBorder="1" applyAlignment="1">
      <alignment horizontal="center" vertical="center"/>
    </xf>
    <xf numFmtId="0" fontId="1" fillId="0" borderId="7" xfId="0" applyFont="1" applyBorder="1" applyAlignment="1">
      <alignment vertical="center" wrapText="1"/>
    </xf>
    <xf numFmtId="0" fontId="1" fillId="0" borderId="34" xfId="0" applyFont="1" applyBorder="1" applyAlignment="1">
      <alignment horizontal="center" vertical="center" wrapText="1"/>
    </xf>
    <xf numFmtId="0" fontId="1" fillId="0" borderId="9" xfId="0" applyFont="1" applyBorder="1" applyAlignment="1">
      <alignment vertical="center"/>
    </xf>
    <xf numFmtId="0" fontId="0" fillId="0" borderId="5" xfId="0" applyFont="1" applyBorder="1" applyAlignment="1">
      <alignment horizontal="center" vertical="center"/>
    </xf>
    <xf numFmtId="0" fontId="0" fillId="9" borderId="0" xfId="0" applyFill="1" applyAlignment="1">
      <alignment horizontal="left" vertical="center"/>
    </xf>
    <xf numFmtId="0" fontId="10" fillId="0" borderId="12" xfId="2" applyFont="1" applyBorder="1" applyAlignment="1" applyProtection="1">
      <alignment horizontal="left" vertical="center" wrapText="1"/>
    </xf>
    <xf numFmtId="0" fontId="0" fillId="0" borderId="5" xfId="0" applyFont="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12" xfId="0" applyBorder="1" applyAlignment="1">
      <alignment horizontal="left" vertical="center" wrapText="1"/>
    </xf>
    <xf numFmtId="0" fontId="0" fillId="0" borderId="3" xfId="0" applyFont="1" applyBorder="1" applyAlignment="1">
      <alignment vertical="center"/>
    </xf>
    <xf numFmtId="0" fontId="0" fillId="0" borderId="2" xfId="0" applyFont="1" applyBorder="1" applyAlignment="1">
      <alignment wrapText="1"/>
    </xf>
    <xf numFmtId="0" fontId="0" fillId="0" borderId="4" xfId="0" applyBorder="1" applyAlignment="1">
      <alignment horizontal="center" vertical="center"/>
    </xf>
    <xf numFmtId="0" fontId="0" fillId="0" borderId="3" xfId="0" applyBorder="1" applyAlignment="1">
      <alignment horizontal="left" vertical="center" wrapText="1"/>
    </xf>
    <xf numFmtId="0" fontId="0" fillId="0" borderId="10" xfId="0" applyFont="1" applyBorder="1" applyAlignment="1">
      <alignment vertical="center"/>
    </xf>
    <xf numFmtId="0" fontId="0" fillId="0" borderId="3" xfId="0" applyFont="1" applyBorder="1" applyAlignment="1">
      <alignment horizontal="left" vertical="top" wrapText="1"/>
    </xf>
    <xf numFmtId="0" fontId="0" fillId="7" borderId="2" xfId="0" applyFont="1" applyFill="1" applyBorder="1" applyAlignment="1">
      <alignment vertical="center"/>
    </xf>
    <xf numFmtId="0" fontId="0" fillId="0" borderId="2" xfId="0" applyFont="1" applyBorder="1" applyAlignment="1">
      <alignment horizontal="center" vertical="center" wrapText="1"/>
    </xf>
    <xf numFmtId="0" fontId="10" fillId="0" borderId="13" xfId="2" applyFont="1" applyBorder="1" applyAlignment="1" applyProtection="1">
      <alignment vertical="center" wrapText="1"/>
    </xf>
    <xf numFmtId="0" fontId="0" fillId="0" borderId="3" xfId="0" applyFont="1" applyBorder="1" applyAlignment="1">
      <alignment wrapText="1"/>
    </xf>
    <xf numFmtId="0" fontId="0" fillId="0" borderId="25" xfId="0" applyBorder="1" applyAlignment="1">
      <alignment wrapText="1"/>
    </xf>
    <xf numFmtId="0" fontId="0" fillId="10" borderId="3" xfId="0" applyFont="1" applyFill="1" applyBorder="1" applyAlignment="1">
      <alignment horizontal="center" vertical="center"/>
    </xf>
    <xf numFmtId="0" fontId="0" fillId="10" borderId="3" xfId="0" applyFont="1" applyFill="1" applyBorder="1" applyAlignment="1">
      <alignment vertical="center"/>
    </xf>
    <xf numFmtId="0" fontId="0" fillId="0" borderId="11" xfId="0" applyBorder="1"/>
    <xf numFmtId="0" fontId="0" fillId="11" borderId="2" xfId="0" applyFont="1" applyFill="1" applyBorder="1" applyAlignment="1">
      <alignment vertical="center"/>
    </xf>
    <xf numFmtId="0" fontId="0" fillId="0" borderId="0" xfId="0" applyAlignment="1">
      <alignment horizontal="center" wrapText="1"/>
    </xf>
    <xf numFmtId="0" fontId="0" fillId="0" borderId="13" xfId="0" applyFont="1" applyBorder="1" applyAlignment="1">
      <alignment wrapText="1"/>
    </xf>
    <xf numFmtId="0" fontId="19" fillId="0" borderId="13" xfId="2" applyFont="1" applyBorder="1" applyAlignment="1" applyProtection="1">
      <alignment horizontal="left" vertical="center" wrapText="1"/>
    </xf>
    <xf numFmtId="0" fontId="24" fillId="0" borderId="3" xfId="2" applyFont="1" applyBorder="1" applyAlignment="1" applyProtection="1">
      <alignment horizontal="center" vertical="center" wrapText="1"/>
    </xf>
    <xf numFmtId="0" fontId="19" fillId="0" borderId="12" xfId="2" applyFont="1" applyBorder="1" applyAlignment="1" applyProtection="1">
      <alignment horizontal="left" vertical="center" wrapText="1"/>
    </xf>
    <xf numFmtId="0" fontId="24" fillId="0" borderId="2" xfId="2" applyFont="1" applyBorder="1" applyAlignment="1" applyProtection="1">
      <alignment vertical="center" wrapText="1"/>
    </xf>
    <xf numFmtId="0" fontId="0" fillId="0" borderId="12" xfId="0" applyFont="1" applyBorder="1" applyAlignment="1">
      <alignment vertical="top" wrapText="1"/>
    </xf>
    <xf numFmtId="0" fontId="0" fillId="0" borderId="25" xfId="0" applyFont="1" applyBorder="1" applyAlignment="1">
      <alignment vertical="center" wrapText="1"/>
    </xf>
    <xf numFmtId="0" fontId="0" fillId="0" borderId="0" xfId="0" applyAlignment="1">
      <alignment horizontal="center" vertical="center" wrapText="1"/>
    </xf>
    <xf numFmtId="0" fontId="10" fillId="0" borderId="13" xfId="2" applyFont="1" applyBorder="1" applyAlignment="1" applyProtection="1">
      <alignment vertical="center"/>
    </xf>
    <xf numFmtId="0" fontId="24" fillId="0" borderId="3" xfId="2" applyFont="1" applyBorder="1" applyAlignment="1" applyProtection="1">
      <alignment vertical="center" wrapText="1"/>
    </xf>
    <xf numFmtId="0" fontId="10" fillId="0" borderId="3" xfId="2" applyFont="1" applyBorder="1" applyAlignment="1" applyProtection="1">
      <alignment horizontal="left" vertical="center" wrapText="1"/>
    </xf>
    <xf numFmtId="0" fontId="0" fillId="0" borderId="13" xfId="0"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10" fillId="0" borderId="5" xfId="2" applyFont="1" applyBorder="1" applyAlignment="1" applyProtection="1">
      <alignment horizontal="left" vertical="center" wrapText="1"/>
    </xf>
    <xf numFmtId="0" fontId="10" fillId="0" borderId="5" xfId="2" applyFont="1" applyBorder="1" applyAlignment="1" applyProtection="1">
      <alignment horizontal="center" vertical="center" wrapText="1"/>
    </xf>
    <xf numFmtId="0" fontId="0" fillId="0" borderId="2" xfId="0" applyFont="1" applyBorder="1" applyAlignment="1">
      <alignment horizontal="center" vertical="center"/>
    </xf>
    <xf numFmtId="0" fontId="20" fillId="8" borderId="35" xfId="0" applyFont="1" applyFill="1" applyBorder="1" applyAlignment="1">
      <alignment horizontal="center" vertical="center" wrapText="1"/>
    </xf>
    <xf numFmtId="0" fontId="20" fillId="8" borderId="35" xfId="0" applyFont="1" applyFill="1" applyBorder="1" applyAlignment="1">
      <alignment horizontal="center" vertical="center"/>
    </xf>
    <xf numFmtId="0" fontId="0" fillId="9" borderId="16" xfId="0" applyFill="1" applyBorder="1" applyAlignment="1">
      <alignment horizontal="left" vertical="center" wrapText="1"/>
    </xf>
    <xf numFmtId="0" fontId="0" fillId="0" borderId="16" xfId="0" applyFont="1" applyBorder="1" applyAlignment="1">
      <alignment horizontal="center" vertical="center" wrapText="1"/>
    </xf>
    <xf numFmtId="0" fontId="0" fillId="0" borderId="16" xfId="0" applyBorder="1" applyAlignment="1">
      <alignment horizontal="left" vertical="center" wrapText="1"/>
    </xf>
    <xf numFmtId="0" fontId="0" fillId="0" borderId="0" xfId="0" applyFont="1" applyAlignment="1">
      <alignment wrapText="1"/>
    </xf>
    <xf numFmtId="0" fontId="0" fillId="0" borderId="5" xfId="0" applyBorder="1" applyAlignment="1">
      <alignment horizontal="center"/>
    </xf>
    <xf numFmtId="0" fontId="25" fillId="0" borderId="0" xfId="0" applyFont="1" applyAlignment="1">
      <alignment vertical="center" wrapText="1"/>
    </xf>
    <xf numFmtId="0" fontId="0" fillId="12" borderId="10" xfId="0" applyFont="1" applyFill="1" applyBorder="1" applyAlignment="1">
      <alignment horizontal="center" vertical="center" wrapText="1"/>
    </xf>
    <xf numFmtId="0" fontId="10" fillId="0" borderId="2" xfId="2" applyFont="1" applyBorder="1" applyAlignment="1" applyProtection="1">
      <alignment horizontal="center" vertical="center" wrapText="1"/>
    </xf>
    <xf numFmtId="0" fontId="0" fillId="0" borderId="0" xfId="0" applyAlignment="1">
      <alignment horizontal="left" wrapText="1"/>
    </xf>
    <xf numFmtId="0" fontId="10" fillId="0" borderId="3" xfId="2" applyFont="1" applyBorder="1" applyAlignment="1" applyProtection="1">
      <alignment horizontal="left" vertical="center"/>
    </xf>
    <xf numFmtId="0" fontId="10" fillId="0" borderId="2" xfId="2" applyFont="1" applyBorder="1" applyAlignment="1" applyProtection="1">
      <alignment vertical="center"/>
    </xf>
    <xf numFmtId="0" fontId="10" fillId="0" borderId="3" xfId="2" applyFont="1" applyBorder="1" applyAlignment="1" applyProtection="1">
      <alignment horizontal="center" vertical="center"/>
    </xf>
    <xf numFmtId="0" fontId="0" fillId="0" borderId="4" xfId="0" applyFont="1" applyBorder="1" applyAlignment="1">
      <alignment vertical="center" wrapText="1"/>
    </xf>
    <xf numFmtId="0" fontId="0" fillId="3" borderId="3" xfId="0" applyFont="1" applyFill="1" applyBorder="1" applyAlignment="1">
      <alignment horizontal="center" vertical="center"/>
    </xf>
    <xf numFmtId="0" fontId="10" fillId="0" borderId="5" xfId="2" applyFont="1" applyBorder="1" applyAlignment="1" applyProtection="1">
      <alignment horizontal="left" vertical="center"/>
    </xf>
    <xf numFmtId="164" fontId="0" fillId="0" borderId="3" xfId="0" applyNumberFormat="1" applyBorder="1" applyAlignment="1">
      <alignment horizontal="center"/>
    </xf>
    <xf numFmtId="0" fontId="1"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 xfId="0" applyFont="1" applyBorder="1" applyAlignment="1">
      <alignment vertical="center" wrapText="1"/>
    </xf>
    <xf numFmtId="0" fontId="0" fillId="12" borderId="2" xfId="0" applyFont="1" applyFill="1" applyBorder="1" applyAlignment="1">
      <alignment vertical="center" wrapText="1"/>
    </xf>
    <xf numFmtId="0" fontId="0" fillId="0" borderId="13" xfId="0" applyFont="1" applyBorder="1" applyAlignment="1">
      <alignment vertical="center"/>
    </xf>
    <xf numFmtId="0" fontId="0" fillId="0" borderId="13" xfId="0" applyFont="1" applyBorder="1" applyAlignment="1">
      <alignment vertical="top" wrapText="1"/>
    </xf>
    <xf numFmtId="0" fontId="0" fillId="0" borderId="13" xfId="0" applyFont="1" applyBorder="1" applyAlignment="1">
      <alignment vertical="top"/>
    </xf>
    <xf numFmtId="0" fontId="0" fillId="0" borderId="13" xfId="0" applyBorder="1"/>
    <xf numFmtId="0" fontId="0" fillId="0" borderId="3" xfId="0" applyFont="1" applyBorder="1" applyAlignment="1">
      <alignment vertical="top" wrapText="1"/>
    </xf>
    <xf numFmtId="0" fontId="0" fillId="12" borderId="3" xfId="0" applyFont="1" applyFill="1" applyBorder="1" applyAlignment="1">
      <alignment vertical="center" wrapText="1"/>
    </xf>
    <xf numFmtId="0" fontId="0" fillId="7" borderId="3" xfId="0" applyFont="1" applyFill="1" applyBorder="1" applyAlignment="1">
      <alignment vertical="center"/>
    </xf>
    <xf numFmtId="0" fontId="0" fillId="12" borderId="2" xfId="0" applyFont="1" applyFill="1" applyBorder="1" applyAlignment="1">
      <alignment vertical="center"/>
    </xf>
    <xf numFmtId="0" fontId="0" fillId="12" borderId="3" xfId="0" applyFont="1" applyFill="1" applyBorder="1" applyAlignment="1">
      <alignment horizontal="center" vertical="center" wrapText="1"/>
    </xf>
    <xf numFmtId="0" fontId="0" fillId="12" borderId="3" xfId="0" applyFont="1" applyFill="1" applyBorder="1" applyAlignment="1">
      <alignment horizontal="center" vertical="center"/>
    </xf>
    <xf numFmtId="0" fontId="0" fillId="12" borderId="2" xfId="0" applyFont="1" applyFill="1" applyBorder="1" applyAlignment="1">
      <alignment horizontal="center" vertical="center"/>
    </xf>
    <xf numFmtId="0" fontId="0" fillId="12" borderId="2" xfId="0" applyFont="1" applyFill="1" applyBorder="1" applyAlignment="1">
      <alignment horizontal="center" vertical="center" wrapText="1"/>
    </xf>
    <xf numFmtId="0" fontId="0" fillId="12" borderId="5" xfId="0" applyFont="1" applyFill="1" applyBorder="1" applyAlignment="1">
      <alignment vertical="center" wrapText="1"/>
    </xf>
    <xf numFmtId="0" fontId="1" fillId="0" borderId="13" xfId="0" applyFont="1" applyBorder="1" applyAlignment="1">
      <alignment vertical="top" wrapText="1"/>
    </xf>
    <xf numFmtId="0" fontId="0" fillId="0" borderId="4" xfId="0" applyBorder="1" applyAlignment="1">
      <alignment vertical="center" wrapText="1"/>
    </xf>
    <xf numFmtId="0" fontId="0" fillId="0" borderId="13" xfId="0" applyBorder="1" applyAlignment="1">
      <alignment horizontal="center" vertical="top" wrapText="1"/>
    </xf>
    <xf numFmtId="0" fontId="0" fillId="0" borderId="13" xfId="0" applyFont="1" applyBorder="1" applyAlignment="1">
      <alignment vertical="center" wrapText="1"/>
    </xf>
    <xf numFmtId="0" fontId="0" fillId="12" borderId="5" xfId="0" applyFont="1" applyFill="1" applyBorder="1" applyAlignment="1">
      <alignment horizontal="center" vertical="center" wrapText="1"/>
    </xf>
    <xf numFmtId="0" fontId="0" fillId="0" borderId="13" xfId="0" applyFont="1" applyBorder="1" applyAlignment="1">
      <alignment horizontal="center" vertical="center"/>
    </xf>
    <xf numFmtId="17" fontId="0" fillId="0" borderId="3" xfId="0" applyNumberFormat="1" applyFont="1" applyBorder="1" applyAlignment="1">
      <alignment horizontal="center" vertical="center"/>
    </xf>
    <xf numFmtId="0" fontId="24" fillId="0" borderId="3" xfId="0" applyFont="1" applyBorder="1" applyAlignment="1">
      <alignment wrapText="1"/>
    </xf>
    <xf numFmtId="0" fontId="24" fillId="0" borderId="3" xfId="0" applyFont="1" applyBorder="1"/>
    <xf numFmtId="0" fontId="10" fillId="0" borderId="4" xfId="2" applyFont="1" applyBorder="1" applyAlignment="1" applyProtection="1">
      <alignment horizontal="center" vertical="center" wrapText="1"/>
    </xf>
    <xf numFmtId="0" fontId="10" fillId="0" borderId="0" xfId="2" applyFont="1" applyBorder="1" applyProtection="1"/>
    <xf numFmtId="0" fontId="0" fillId="0" borderId="4" xfId="0" applyFont="1" applyBorder="1" applyAlignment="1">
      <alignment horizontal="center" vertical="center"/>
    </xf>
    <xf numFmtId="0" fontId="0" fillId="0" borderId="3" xfId="0" applyFont="1" applyBorder="1" applyAlignment="1">
      <alignment horizontal="left" vertical="center" wrapText="1"/>
    </xf>
    <xf numFmtId="0" fontId="1" fillId="0" borderId="3" xfId="0" applyFont="1" applyBorder="1" applyAlignment="1">
      <alignment horizontal="left" vertical="center" wrapText="1"/>
    </xf>
    <xf numFmtId="0" fontId="0" fillId="0" borderId="13" xfId="0" applyBorder="1" applyAlignment="1">
      <alignment horizontal="left" vertical="top" wrapText="1"/>
    </xf>
    <xf numFmtId="17" fontId="0" fillId="0" borderId="3" xfId="0" applyNumberFormat="1" applyFont="1" applyBorder="1" applyAlignment="1">
      <alignment horizontal="center" vertical="center" wrapText="1"/>
    </xf>
    <xf numFmtId="0" fontId="0" fillId="3" borderId="2" xfId="0" applyFont="1" applyFill="1" applyBorder="1" applyAlignment="1">
      <alignment horizontal="center" vertical="center"/>
    </xf>
    <xf numFmtId="0" fontId="0" fillId="7" borderId="37" xfId="0" applyFont="1" applyFill="1" applyBorder="1" applyAlignment="1">
      <alignment horizontal="center" vertical="center"/>
    </xf>
    <xf numFmtId="0" fontId="1" fillId="7" borderId="38" xfId="0" applyFont="1" applyFill="1" applyBorder="1" applyAlignment="1">
      <alignment horizontal="left" vertical="center" wrapText="1"/>
    </xf>
    <xf numFmtId="0" fontId="0" fillId="0" borderId="25" xfId="0" applyBorder="1" applyAlignment="1">
      <alignment vertical="center"/>
    </xf>
    <xf numFmtId="0" fontId="0" fillId="0" borderId="5" xfId="0" applyFont="1" applyBorder="1" applyAlignment="1">
      <alignment horizontal="center" vertical="top" wrapText="1"/>
    </xf>
    <xf numFmtId="0" fontId="0" fillId="0" borderId="38" xfId="0" applyBorder="1" applyAlignment="1">
      <alignment horizontal="center" vertical="center"/>
    </xf>
    <xf numFmtId="0" fontId="10" fillId="0" borderId="0" xfId="2" applyFont="1" applyBorder="1" applyAlignment="1" applyProtection="1">
      <alignment wrapText="1"/>
    </xf>
    <xf numFmtId="0" fontId="10" fillId="0" borderId="3" xfId="2" applyFont="1" applyBorder="1" applyAlignment="1" applyProtection="1">
      <alignment wrapText="1"/>
    </xf>
    <xf numFmtId="0" fontId="10" fillId="0" borderId="2" xfId="2" applyFont="1" applyBorder="1" applyAlignment="1" applyProtection="1">
      <alignment wrapText="1"/>
    </xf>
    <xf numFmtId="0" fontId="0" fillId="0" borderId="3" xfId="0" applyBorder="1"/>
    <xf numFmtId="0" fontId="10" fillId="0" borderId="3" xfId="2" applyFont="1" applyBorder="1" applyProtection="1"/>
    <xf numFmtId="0" fontId="10" fillId="0" borderId="2" xfId="2" applyFont="1" applyBorder="1" applyAlignment="1" applyProtection="1">
      <alignment horizontal="center" vertical="center"/>
    </xf>
    <xf numFmtId="0" fontId="0" fillId="3" borderId="3" xfId="0" applyFont="1" applyFill="1" applyBorder="1" applyAlignment="1">
      <alignment vertical="center"/>
    </xf>
    <xf numFmtId="0" fontId="0" fillId="0" borderId="39" xfId="0" applyBorder="1" applyAlignment="1">
      <alignment horizontal="center" vertical="center"/>
    </xf>
    <xf numFmtId="0" fontId="10" fillId="0" borderId="5" xfId="2" applyFont="1" applyBorder="1" applyAlignment="1" applyProtection="1">
      <alignment horizontal="center" vertical="center"/>
    </xf>
    <xf numFmtId="0" fontId="24" fillId="12" borderId="3"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24" fillId="12" borderId="2" xfId="0" applyFont="1" applyFill="1" applyBorder="1" applyAlignment="1">
      <alignment horizontal="center" vertical="center" wrapText="1"/>
    </xf>
    <xf numFmtId="0" fontId="10" fillId="0" borderId="0" xfId="2" applyFont="1" applyBorder="1" applyAlignment="1" applyProtection="1">
      <alignment horizontal="center"/>
    </xf>
    <xf numFmtId="0" fontId="0" fillId="7" borderId="13" xfId="0" applyFont="1" applyFill="1" applyBorder="1" applyAlignment="1">
      <alignment horizontal="center" vertical="center"/>
    </xf>
    <xf numFmtId="0" fontId="24" fillId="12" borderId="3" xfId="0" applyFont="1" applyFill="1" applyBorder="1" applyAlignment="1">
      <alignment horizontal="center" vertical="center"/>
    </xf>
    <xf numFmtId="0" fontId="0" fillId="0" borderId="3" xfId="0" applyBorder="1" applyAlignment="1">
      <alignment horizontal="center"/>
    </xf>
    <xf numFmtId="0" fontId="24" fillId="12" borderId="2" xfId="0" applyFont="1" applyFill="1" applyBorder="1" applyAlignment="1">
      <alignment vertical="center"/>
    </xf>
    <xf numFmtId="0" fontId="24" fillId="12" borderId="5" xfId="0" applyFont="1" applyFill="1" applyBorder="1" applyAlignment="1">
      <alignment vertical="center"/>
    </xf>
    <xf numFmtId="0" fontId="10" fillId="0" borderId="5" xfId="2" applyFont="1" applyBorder="1" applyAlignment="1" applyProtection="1">
      <alignment vertical="center"/>
    </xf>
    <xf numFmtId="0" fontId="10" fillId="0" borderId="3" xfId="2" applyFont="1" applyBorder="1" applyAlignment="1" applyProtection="1">
      <alignment horizontal="center"/>
    </xf>
    <xf numFmtId="0" fontId="10" fillId="0" borderId="2" xfId="2" applyFont="1" applyBorder="1" applyProtection="1"/>
    <xf numFmtId="0" fontId="24" fillId="12" borderId="2" xfId="0" applyFont="1" applyFill="1" applyBorder="1" applyAlignment="1">
      <alignment horizontal="center" vertical="center"/>
    </xf>
    <xf numFmtId="0" fontId="10" fillId="0" borderId="2" xfId="2" applyFont="1" applyBorder="1" applyAlignment="1" applyProtection="1">
      <alignment horizontal="center"/>
    </xf>
    <xf numFmtId="0" fontId="1" fillId="0" borderId="3" xfId="0" applyFont="1" applyBorder="1" applyAlignment="1">
      <alignment horizontal="center" vertical="center" wrapText="1"/>
    </xf>
    <xf numFmtId="0" fontId="0" fillId="9" borderId="3" xfId="0" applyFont="1" applyFill="1" applyBorder="1" applyAlignment="1">
      <alignment vertical="center" wrapText="1"/>
    </xf>
    <xf numFmtId="0" fontId="0" fillId="9" borderId="40" xfId="0" applyFill="1" applyBorder="1" applyAlignment="1">
      <alignment wrapText="1"/>
    </xf>
    <xf numFmtId="0" fontId="0" fillId="0" borderId="40" xfId="0" applyBorder="1" applyAlignment="1">
      <alignment wrapText="1"/>
    </xf>
    <xf numFmtId="0" fontId="0" fillId="0" borderId="3" xfId="0" applyBorder="1" applyAlignment="1">
      <alignment vertical="center" wrapText="1"/>
    </xf>
    <xf numFmtId="0" fontId="0" fillId="9" borderId="3" xfId="0" applyFont="1" applyFill="1" applyBorder="1" applyAlignment="1">
      <alignment vertical="center"/>
    </xf>
    <xf numFmtId="0" fontId="0" fillId="9" borderId="3" xfId="0" applyFont="1" applyFill="1" applyBorder="1" applyAlignment="1">
      <alignment horizontal="center" vertical="center" wrapText="1"/>
    </xf>
    <xf numFmtId="0" fontId="0" fillId="9" borderId="3" xfId="0" applyFont="1" applyFill="1" applyBorder="1" applyAlignment="1">
      <alignment horizontal="center" vertical="center"/>
    </xf>
    <xf numFmtId="0" fontId="0" fillId="0" borderId="41" xfId="0" applyFont="1" applyBorder="1" applyAlignment="1">
      <alignment vertical="center" wrapText="1"/>
    </xf>
    <xf numFmtId="0" fontId="0" fillId="9" borderId="16" xfId="0" applyFont="1" applyFill="1" applyBorder="1" applyAlignment="1">
      <alignment vertical="center" wrapText="1"/>
    </xf>
    <xf numFmtId="0" fontId="0" fillId="9" borderId="41" xfId="0" applyFont="1" applyFill="1" applyBorder="1" applyAlignment="1">
      <alignment horizontal="center" vertical="center" wrapText="1"/>
    </xf>
    <xf numFmtId="0" fontId="0" fillId="9" borderId="16" xfId="0" applyFont="1" applyFill="1" applyBorder="1" applyAlignment="1">
      <alignment horizontal="center" vertical="top" wrapText="1"/>
    </xf>
    <xf numFmtId="0" fontId="0" fillId="0" borderId="16" xfId="0" applyFont="1" applyBorder="1" applyAlignment="1">
      <alignment horizontal="center" vertical="top" wrapText="1"/>
    </xf>
    <xf numFmtId="0" fontId="0" fillId="9" borderId="16" xfId="0" applyFont="1" applyFill="1" applyBorder="1" applyAlignment="1">
      <alignment horizontal="center" vertical="center"/>
    </xf>
    <xf numFmtId="0" fontId="0" fillId="0" borderId="16" xfId="0" applyFont="1" applyBorder="1" applyAlignment="1">
      <alignment horizontal="center" vertical="center"/>
    </xf>
    <xf numFmtId="0" fontId="0" fillId="0" borderId="41" xfId="0" applyFont="1" applyBorder="1" applyAlignment="1">
      <alignment horizontal="center" vertical="center" wrapText="1"/>
    </xf>
    <xf numFmtId="0" fontId="0" fillId="9" borderId="3" xfId="0" applyFont="1" applyFill="1" applyBorder="1" applyAlignment="1">
      <alignment horizontal="center" wrapText="1"/>
    </xf>
    <xf numFmtId="0" fontId="0" fillId="9" borderId="3" xfId="0" applyFont="1" applyFill="1" applyBorder="1" applyAlignment="1">
      <alignment horizontal="center" vertical="top" wrapText="1"/>
    </xf>
    <xf numFmtId="0" fontId="0" fillId="9" borderId="16" xfId="0" applyFont="1" applyFill="1" applyBorder="1" applyAlignment="1">
      <alignment vertical="center"/>
    </xf>
    <xf numFmtId="0" fontId="0" fillId="0" borderId="16" xfId="0" applyFont="1" applyBorder="1" applyAlignment="1">
      <alignment vertical="center"/>
    </xf>
    <xf numFmtId="0" fontId="0" fillId="9" borderId="15" xfId="0" applyFont="1" applyFill="1" applyBorder="1" applyAlignment="1">
      <alignment horizontal="center" vertical="center"/>
    </xf>
    <xf numFmtId="0" fontId="0" fillId="0" borderId="0" xfId="0" applyFont="1" applyAlignment="1">
      <alignment horizontal="left" wrapText="1"/>
    </xf>
    <xf numFmtId="0" fontId="0" fillId="0" borderId="28" xfId="6" applyFont="1" applyBorder="1" applyAlignment="1">
      <alignment horizontal="left" wrapText="1"/>
    </xf>
    <xf numFmtId="0" fontId="25" fillId="0" borderId="0" xfId="0" applyFont="1" applyAlignment="1">
      <alignment vertical="center"/>
    </xf>
    <xf numFmtId="0" fontId="1" fillId="7" borderId="37" xfId="0" applyFont="1" applyFill="1" applyBorder="1" applyAlignment="1">
      <alignment horizontal="center" vertical="center" wrapText="1"/>
    </xf>
    <xf numFmtId="0" fontId="1" fillId="7" borderId="42" xfId="0" applyFont="1" applyFill="1" applyBorder="1" applyAlignment="1">
      <alignment horizontal="center" vertical="center" wrapText="1"/>
    </xf>
    <xf numFmtId="0" fontId="0" fillId="6" borderId="43" xfId="0" applyFill="1" applyBorder="1"/>
    <xf numFmtId="0" fontId="0" fillId="6" borderId="44" xfId="0" applyFill="1" applyBorder="1" applyAlignment="1">
      <alignment horizontal="center"/>
    </xf>
    <xf numFmtId="0" fontId="0" fillId="6" borderId="9" xfId="0" applyFill="1" applyBorder="1"/>
    <xf numFmtId="0" fontId="0" fillId="6" borderId="42" xfId="0" applyFill="1" applyBorder="1" applyAlignment="1">
      <alignment horizontal="center"/>
    </xf>
    <xf numFmtId="2" fontId="0" fillId="6" borderId="42" xfId="0" applyNumberFormat="1" applyFill="1" applyBorder="1" applyAlignment="1">
      <alignment horizontal="center"/>
    </xf>
    <xf numFmtId="0" fontId="20" fillId="13" borderId="45" xfId="0" applyFont="1" applyFill="1" applyBorder="1" applyAlignment="1">
      <alignment horizontal="center"/>
    </xf>
    <xf numFmtId="0" fontId="20" fillId="13" borderId="37" xfId="0" applyFont="1" applyFill="1" applyBorder="1" applyAlignment="1">
      <alignment horizontal="center"/>
    </xf>
    <xf numFmtId="0" fontId="20" fillId="13" borderId="44" xfId="0" applyFont="1" applyFill="1" applyBorder="1" applyAlignment="1">
      <alignment horizontal="center"/>
    </xf>
    <xf numFmtId="164" fontId="20" fillId="13" borderId="44" xfId="0" applyNumberFormat="1" applyFont="1" applyFill="1" applyBorder="1" applyAlignment="1">
      <alignment horizontal="center"/>
    </xf>
    <xf numFmtId="1" fontId="20" fillId="13" borderId="44" xfId="0" applyNumberFormat="1" applyFont="1" applyFill="1" applyBorder="1" applyAlignment="1">
      <alignment horizontal="center"/>
    </xf>
    <xf numFmtId="0" fontId="0" fillId="12" borderId="44" xfId="0" applyFill="1" applyBorder="1" applyAlignment="1">
      <alignment horizontal="left"/>
    </xf>
    <xf numFmtId="0" fontId="0" fillId="12" borderId="44" xfId="0" applyFill="1" applyBorder="1" applyAlignment="1">
      <alignment horizontal="center"/>
    </xf>
    <xf numFmtId="1" fontId="0" fillId="12" borderId="44" xfId="0" applyNumberFormat="1" applyFill="1" applyBorder="1" applyAlignment="1">
      <alignment horizontal="center"/>
    </xf>
    <xf numFmtId="0" fontId="26" fillId="0" borderId="9" xfId="0" applyFont="1" applyBorder="1" applyAlignment="1">
      <alignment wrapText="1"/>
    </xf>
    <xf numFmtId="0" fontId="26" fillId="0" borderId="0" xfId="0" applyFont="1"/>
    <xf numFmtId="0" fontId="0" fillId="12" borderId="42" xfId="0" applyFill="1" applyBorder="1" applyAlignment="1">
      <alignment horizontal="left"/>
    </xf>
    <xf numFmtId="0" fontId="0" fillId="12" borderId="42" xfId="0" applyFill="1" applyBorder="1" applyAlignment="1">
      <alignment horizontal="center"/>
    </xf>
    <xf numFmtId="1" fontId="0" fillId="12" borderId="42" xfId="0" applyNumberFormat="1" applyFill="1" applyBorder="1" applyAlignment="1">
      <alignment horizontal="center"/>
    </xf>
    <xf numFmtId="0" fontId="0" fillId="12" borderId="46" xfId="0" applyFill="1" applyBorder="1" applyAlignment="1">
      <alignment horizontal="left"/>
    </xf>
    <xf numFmtId="0" fontId="0" fillId="12" borderId="46" xfId="0" applyFill="1" applyBorder="1" applyAlignment="1">
      <alignment horizontal="center"/>
    </xf>
    <xf numFmtId="1" fontId="0" fillId="12" borderId="46" xfId="0" applyNumberFormat="1" applyFill="1" applyBorder="1" applyAlignment="1">
      <alignment horizontal="center"/>
    </xf>
    <xf numFmtId="0" fontId="1" fillId="14" borderId="45" xfId="0" applyFont="1" applyFill="1" applyBorder="1" applyAlignment="1">
      <alignment horizontal="center"/>
    </xf>
    <xf numFmtId="0" fontId="1" fillId="14" borderId="37" xfId="0" applyFont="1" applyFill="1" applyBorder="1" applyAlignment="1">
      <alignment horizontal="center"/>
    </xf>
    <xf numFmtId="0" fontId="1" fillId="14" borderId="46" xfId="0" applyFont="1" applyFill="1" applyBorder="1" applyAlignment="1">
      <alignment horizontal="center"/>
    </xf>
    <xf numFmtId="164" fontId="1" fillId="14" borderId="42" xfId="0" applyNumberFormat="1" applyFont="1" applyFill="1" applyBorder="1" applyAlignment="1">
      <alignment horizontal="center"/>
    </xf>
    <xf numFmtId="1" fontId="1" fillId="14" borderId="42" xfId="0" applyNumberFormat="1" applyFont="1" applyFill="1" applyBorder="1" applyAlignment="1">
      <alignment horizontal="center"/>
    </xf>
    <xf numFmtId="0" fontId="1" fillId="14" borderId="42" xfId="0" applyFont="1" applyFill="1" applyBorder="1" applyAlignment="1">
      <alignment horizontal="center"/>
    </xf>
    <xf numFmtId="0" fontId="0" fillId="15" borderId="43" xfId="0" applyFill="1" applyBorder="1"/>
    <xf numFmtId="0" fontId="0" fillId="15" borderId="44" xfId="0" applyFill="1" applyBorder="1" applyAlignment="1">
      <alignment horizontal="center"/>
    </xf>
    <xf numFmtId="0" fontId="0" fillId="15" borderId="43" xfId="0" applyFill="1" applyBorder="1" applyAlignment="1">
      <alignment horizontal="center"/>
    </xf>
    <xf numFmtId="164" fontId="0" fillId="15" borderId="44" xfId="0" applyNumberFormat="1" applyFill="1" applyBorder="1" applyAlignment="1">
      <alignment horizontal="center"/>
    </xf>
    <xf numFmtId="0" fontId="0" fillId="15" borderId="42" xfId="0" applyFill="1" applyBorder="1" applyAlignment="1">
      <alignment horizontal="center"/>
    </xf>
    <xf numFmtId="0" fontId="0" fillId="15" borderId="9" xfId="0" applyFill="1" applyBorder="1"/>
    <xf numFmtId="0" fontId="0" fillId="15" borderId="9" xfId="0" applyFill="1" applyBorder="1" applyAlignment="1">
      <alignment horizontal="center"/>
    </xf>
    <xf numFmtId="164" fontId="0" fillId="15" borderId="42" xfId="0" applyNumberFormat="1" applyFill="1" applyBorder="1" applyAlignment="1">
      <alignment horizontal="center"/>
    </xf>
    <xf numFmtId="0" fontId="0" fillId="15" borderId="9" xfId="0" applyFill="1" applyBorder="1" applyAlignment="1">
      <alignment wrapText="1"/>
    </xf>
    <xf numFmtId="0" fontId="0" fillId="15" borderId="47" xfId="0" applyFill="1" applyBorder="1"/>
    <xf numFmtId="0" fontId="0" fillId="15" borderId="46" xfId="0" applyFill="1" applyBorder="1" applyAlignment="1">
      <alignment horizontal="center"/>
    </xf>
    <xf numFmtId="0" fontId="0" fillId="15" borderId="47" xfId="0" applyFill="1" applyBorder="1" applyAlignment="1">
      <alignment horizontal="center"/>
    </xf>
    <xf numFmtId="164" fontId="0" fillId="15" borderId="46" xfId="0" applyNumberFormat="1" applyFill="1" applyBorder="1" applyAlignment="1">
      <alignment horizontal="center"/>
    </xf>
    <xf numFmtId="0" fontId="27" fillId="16" borderId="45" xfId="0" applyFont="1" applyFill="1" applyBorder="1" applyAlignment="1">
      <alignment horizontal="center"/>
    </xf>
    <xf numFmtId="0" fontId="27" fillId="16" borderId="37" xfId="0" applyFont="1" applyFill="1" applyBorder="1" applyAlignment="1">
      <alignment horizontal="center"/>
    </xf>
    <xf numFmtId="164" fontId="27" fillId="16" borderId="46" xfId="0" applyNumberFormat="1" applyFont="1" applyFill="1" applyBorder="1" applyAlignment="1">
      <alignment horizontal="center"/>
    </xf>
    <xf numFmtId="0" fontId="27" fillId="16" borderId="46" xfId="0" applyFont="1" applyFill="1" applyBorder="1" applyAlignment="1">
      <alignment horizontal="center"/>
    </xf>
    <xf numFmtId="0" fontId="27" fillId="16" borderId="47" xfId="0" applyFont="1" applyFill="1" applyBorder="1" applyAlignment="1">
      <alignment horizontal="center"/>
    </xf>
    <xf numFmtId="0" fontId="27" fillId="16" borderId="48" xfId="0" applyFont="1" applyFill="1" applyBorder="1" applyAlignment="1">
      <alignment horizontal="center"/>
    </xf>
    <xf numFmtId="0" fontId="0" fillId="5" borderId="0" xfId="0" applyFill="1" applyAlignment="1">
      <alignment horizontal="left"/>
    </xf>
    <xf numFmtId="0" fontId="0" fillId="5" borderId="42" xfId="0" applyFill="1" applyBorder="1" applyAlignment="1">
      <alignment horizontal="center"/>
    </xf>
    <xf numFmtId="164" fontId="0" fillId="5" borderId="42" xfId="0" applyNumberFormat="1" applyFill="1" applyBorder="1" applyAlignment="1">
      <alignment horizontal="center"/>
    </xf>
    <xf numFmtId="0" fontId="1" fillId="17" borderId="45" xfId="0" applyFont="1" applyFill="1" applyBorder="1" applyAlignment="1">
      <alignment horizontal="center"/>
    </xf>
    <xf numFmtId="0" fontId="1" fillId="17" borderId="37" xfId="0" applyFont="1" applyFill="1" applyBorder="1" applyAlignment="1">
      <alignment horizontal="center"/>
    </xf>
    <xf numFmtId="164" fontId="1" fillId="17" borderId="37" xfId="0" applyNumberFormat="1" applyFont="1" applyFill="1" applyBorder="1" applyAlignment="1">
      <alignment horizontal="center"/>
    </xf>
    <xf numFmtId="0" fontId="1" fillId="7" borderId="0" xfId="0" applyFont="1" applyFill="1" applyAlignment="1">
      <alignment horizontal="center"/>
    </xf>
    <xf numFmtId="164" fontId="1" fillId="7" borderId="0" xfId="0" applyNumberFormat="1" applyFont="1" applyFill="1" applyAlignment="1">
      <alignment horizontal="center"/>
    </xf>
    <xf numFmtId="165" fontId="0" fillId="0" borderId="0" xfId="1" applyFont="1" applyBorder="1" applyProtection="1"/>
    <xf numFmtId="2" fontId="0" fillId="0" borderId="0" xfId="1" applyNumberFormat="1" applyFont="1" applyBorder="1" applyProtection="1"/>
    <xf numFmtId="0" fontId="0" fillId="6" borderId="43" xfId="0" applyFill="1" applyBorder="1" applyAlignment="1">
      <alignment horizontal="center"/>
    </xf>
    <xf numFmtId="165" fontId="0" fillId="6" borderId="43" xfId="1" applyFont="1" applyFill="1" applyBorder="1" applyAlignment="1" applyProtection="1">
      <alignment horizontal="center"/>
    </xf>
    <xf numFmtId="0" fontId="0" fillId="6" borderId="9" xfId="0" applyFill="1" applyBorder="1" applyAlignment="1">
      <alignment horizontal="center"/>
    </xf>
    <xf numFmtId="165" fontId="0" fillId="6" borderId="9" xfId="1" applyFont="1" applyFill="1" applyBorder="1" applyAlignment="1" applyProtection="1">
      <alignment horizontal="center"/>
    </xf>
    <xf numFmtId="165" fontId="20" fillId="13" borderId="45" xfId="1" applyFont="1" applyFill="1" applyBorder="1" applyAlignment="1" applyProtection="1">
      <alignment horizontal="center"/>
    </xf>
    <xf numFmtId="165" fontId="0" fillId="12" borderId="44" xfId="1" applyFont="1" applyFill="1" applyBorder="1" applyAlignment="1" applyProtection="1">
      <alignment horizontal="center"/>
    </xf>
    <xf numFmtId="0" fontId="26" fillId="0" borderId="9" xfId="0" applyFont="1" applyBorder="1"/>
    <xf numFmtId="165" fontId="0" fillId="12" borderId="42" xfId="1" applyFont="1" applyFill="1" applyBorder="1" applyAlignment="1" applyProtection="1">
      <alignment horizontal="center"/>
    </xf>
    <xf numFmtId="165" fontId="0" fillId="12" borderId="46" xfId="1" applyFont="1" applyFill="1" applyBorder="1" applyAlignment="1" applyProtection="1">
      <alignment horizontal="center"/>
    </xf>
    <xf numFmtId="165" fontId="1" fillId="14" borderId="45" xfId="1" applyFont="1" applyFill="1" applyBorder="1" applyAlignment="1" applyProtection="1">
      <alignment horizontal="center"/>
    </xf>
    <xf numFmtId="165" fontId="1" fillId="14" borderId="37" xfId="1" applyFont="1" applyFill="1" applyBorder="1" applyAlignment="1" applyProtection="1">
      <alignment horizontal="center"/>
    </xf>
    <xf numFmtId="165" fontId="0" fillId="15" borderId="43" xfId="1" applyFont="1" applyFill="1" applyBorder="1" applyAlignment="1" applyProtection="1">
      <alignment horizontal="center"/>
    </xf>
    <xf numFmtId="165" fontId="0" fillId="15" borderId="44" xfId="1" applyFont="1" applyFill="1" applyBorder="1" applyAlignment="1" applyProtection="1">
      <alignment horizontal="center"/>
    </xf>
    <xf numFmtId="165" fontId="0" fillId="15" borderId="9" xfId="1" applyFont="1" applyFill="1" applyBorder="1" applyAlignment="1" applyProtection="1">
      <alignment horizontal="center"/>
    </xf>
    <xf numFmtId="165" fontId="0" fillId="15" borderId="42" xfId="1" applyFont="1" applyFill="1" applyBorder="1" applyAlignment="1" applyProtection="1">
      <alignment horizontal="center"/>
    </xf>
    <xf numFmtId="165" fontId="0" fillId="15" borderId="47" xfId="1" applyFont="1" applyFill="1" applyBorder="1" applyAlignment="1" applyProtection="1">
      <alignment horizontal="center"/>
    </xf>
    <xf numFmtId="165" fontId="0" fillId="15" borderId="46" xfId="1" applyFont="1" applyFill="1" applyBorder="1" applyAlignment="1" applyProtection="1">
      <alignment horizontal="center"/>
    </xf>
    <xf numFmtId="165" fontId="27" fillId="16" borderId="45" xfId="1" applyFont="1" applyFill="1" applyBorder="1" applyAlignment="1" applyProtection="1">
      <alignment horizontal="center"/>
    </xf>
    <xf numFmtId="165" fontId="27" fillId="16" borderId="37" xfId="1" applyFont="1" applyFill="1" applyBorder="1" applyAlignment="1" applyProtection="1">
      <alignment horizontal="center"/>
    </xf>
    <xf numFmtId="0" fontId="0" fillId="5" borderId="43" xfId="0" applyFill="1" applyBorder="1" applyAlignment="1">
      <alignment horizontal="left"/>
    </xf>
    <xf numFmtId="0" fontId="0" fillId="5" borderId="44" xfId="0" applyFill="1" applyBorder="1" applyAlignment="1">
      <alignment horizontal="center"/>
    </xf>
    <xf numFmtId="165" fontId="0" fillId="5" borderId="44" xfId="1" applyFont="1" applyFill="1" applyBorder="1" applyAlignment="1" applyProtection="1">
      <alignment horizontal="center"/>
    </xf>
    <xf numFmtId="165" fontId="0" fillId="5" borderId="42" xfId="1" applyFont="1" applyFill="1" applyBorder="1" applyAlignment="1" applyProtection="1">
      <alignment horizontal="center"/>
    </xf>
    <xf numFmtId="0" fontId="0" fillId="5" borderId="9" xfId="0" applyFill="1" applyBorder="1" applyAlignment="1">
      <alignment horizontal="left"/>
    </xf>
    <xf numFmtId="0" fontId="0" fillId="5" borderId="47" xfId="0" applyFill="1" applyBorder="1" applyAlignment="1">
      <alignment horizontal="left"/>
    </xf>
    <xf numFmtId="0" fontId="0" fillId="5" borderId="46" xfId="0" applyFill="1" applyBorder="1" applyAlignment="1">
      <alignment horizontal="center"/>
    </xf>
    <xf numFmtId="165" fontId="1" fillId="17" borderId="37" xfId="1" applyFont="1" applyFill="1" applyBorder="1" applyAlignment="1" applyProtection="1">
      <alignment horizontal="center"/>
    </xf>
    <xf numFmtId="0" fontId="1" fillId="7" borderId="37" xfId="0" applyFont="1" applyFill="1" applyBorder="1" applyAlignment="1">
      <alignment horizontal="center"/>
    </xf>
    <xf numFmtId="0" fontId="1" fillId="7" borderId="46" xfId="0" applyFont="1" applyFill="1" applyBorder="1" applyAlignment="1">
      <alignment horizontal="center"/>
    </xf>
    <xf numFmtId="165" fontId="1" fillId="7" borderId="46" xfId="1" applyFont="1" applyFill="1" applyBorder="1" applyAlignment="1" applyProtection="1">
      <alignment horizontal="center"/>
    </xf>
    <xf numFmtId="0" fontId="1" fillId="7" borderId="0" xfId="0" applyFont="1" applyFill="1" applyAlignment="1">
      <alignment horizontal="center" vertical="top" wrapText="1"/>
    </xf>
    <xf numFmtId="0" fontId="20" fillId="13" borderId="37" xfId="0" applyFont="1" applyFill="1" applyBorder="1" applyAlignment="1">
      <alignment horizontal="center" wrapText="1"/>
    </xf>
    <xf numFmtId="0" fontId="1" fillId="6" borderId="0" xfId="0" applyFont="1" applyFill="1" applyAlignment="1">
      <alignment horizontal="center" vertical="center" wrapText="1"/>
    </xf>
    <xf numFmtId="0" fontId="1" fillId="14" borderId="37" xfId="0" applyFont="1" applyFill="1" applyBorder="1" applyAlignment="1">
      <alignment horizontal="center" wrapText="1"/>
    </xf>
    <xf numFmtId="0" fontId="1" fillId="12" borderId="0" xfId="0" applyFont="1" applyFill="1" applyAlignment="1">
      <alignment horizontal="center" vertical="center" wrapText="1"/>
    </xf>
    <xf numFmtId="0" fontId="1" fillId="15" borderId="0" xfId="0" applyFont="1" applyFill="1" applyAlignment="1">
      <alignment horizontal="center" vertical="center" wrapText="1"/>
    </xf>
    <xf numFmtId="0" fontId="1" fillId="17" borderId="37" xfId="0" applyFont="1" applyFill="1" applyBorder="1" applyAlignment="1">
      <alignment horizontal="center" wrapText="1"/>
    </xf>
    <xf numFmtId="0" fontId="1" fillId="5" borderId="0" xfId="0" applyFont="1" applyFill="1" applyAlignment="1">
      <alignment horizontal="center" vertical="center" wrapText="1"/>
    </xf>
    <xf numFmtId="0" fontId="1" fillId="0" borderId="0" xfId="0" applyFont="1" applyAlignment="1">
      <alignment horizontal="center" wrapText="1"/>
    </xf>
    <xf numFmtId="164" fontId="1" fillId="6" borderId="0" xfId="0" applyNumberFormat="1" applyFont="1" applyFill="1" applyAlignment="1">
      <alignment horizontal="center" vertical="center" wrapText="1"/>
    </xf>
    <xf numFmtId="0" fontId="1" fillId="0" borderId="0" xfId="0" applyFont="1" applyAlignment="1">
      <alignment horizontal="center" vertical="center" wrapText="1"/>
    </xf>
    <xf numFmtId="164" fontId="1" fillId="12" borderId="0" xfId="0" applyNumberFormat="1" applyFont="1" applyFill="1" applyAlignment="1">
      <alignment horizontal="center" vertical="center" wrapText="1"/>
    </xf>
    <xf numFmtId="164" fontId="1" fillId="15" borderId="0" xfId="0" applyNumberFormat="1" applyFont="1" applyFill="1" applyAlignment="1">
      <alignment horizontal="center" vertical="center" wrapText="1"/>
    </xf>
    <xf numFmtId="0" fontId="1" fillId="18" borderId="37" xfId="0" applyFont="1" applyFill="1" applyBorder="1" applyAlignment="1">
      <alignment horizontal="center" wrapText="1"/>
    </xf>
    <xf numFmtId="164" fontId="1" fillId="5" borderId="0" xfId="0" applyNumberFormat="1" applyFont="1" applyFill="1" applyAlignment="1">
      <alignment horizontal="center" vertical="center" wrapText="1"/>
    </xf>
    <xf numFmtId="0" fontId="1" fillId="0" borderId="0" xfId="0" applyFont="1" applyAlignment="1">
      <alignment horizontal="center"/>
    </xf>
    <xf numFmtId="165" fontId="1" fillId="6" borderId="0" xfId="1" applyFont="1" applyFill="1" applyBorder="1" applyAlignment="1" applyProtection="1">
      <alignment horizontal="center" vertical="center" wrapText="1"/>
    </xf>
    <xf numFmtId="165" fontId="1" fillId="12" borderId="0" xfId="1" applyFont="1" applyFill="1" applyBorder="1" applyAlignment="1" applyProtection="1">
      <alignment horizontal="center" vertical="center" wrapText="1"/>
    </xf>
    <xf numFmtId="0" fontId="28" fillId="0" borderId="0" xfId="0" applyFont="1"/>
    <xf numFmtId="165" fontId="1" fillId="15" borderId="0" xfId="1" applyFont="1" applyFill="1" applyBorder="1" applyAlignment="1" applyProtection="1">
      <alignment horizontal="center" vertical="center" wrapText="1"/>
    </xf>
    <xf numFmtId="165" fontId="1" fillId="5" borderId="0" xfId="1" applyFont="1" applyFill="1" applyBorder="1" applyAlignment="1" applyProtection="1">
      <alignment horizontal="center" vertical="center" wrapText="1"/>
    </xf>
    <xf numFmtId="165" fontId="1" fillId="7" borderId="0" xfId="0" applyNumberFormat="1" applyFont="1" applyFill="1" applyAlignment="1">
      <alignment horizontal="center"/>
    </xf>
    <xf numFmtId="165" fontId="0" fillId="0" borderId="0" xfId="0" applyNumberFormat="1"/>
    <xf numFmtId="165" fontId="0" fillId="0" borderId="3" xfId="0" applyNumberFormat="1" applyBorder="1" applyAlignment="1">
      <alignment horizontal="center" vertical="center"/>
    </xf>
    <xf numFmtId="0" fontId="1" fillId="0" borderId="3" xfId="0" applyFont="1" applyBorder="1" applyAlignment="1">
      <alignment horizontal="center" wrapText="1"/>
    </xf>
    <xf numFmtId="0" fontId="1" fillId="0" borderId="13" xfId="0" applyFont="1" applyBorder="1" applyAlignment="1">
      <alignment horizontal="center" wrapText="1"/>
    </xf>
    <xf numFmtId="165" fontId="0" fillId="0" borderId="3" xfId="0" applyNumberFormat="1" applyBorder="1" applyAlignment="1">
      <alignment vertical="center"/>
    </xf>
    <xf numFmtId="0" fontId="1" fillId="0" borderId="3" xfId="0" applyFont="1" applyBorder="1" applyAlignment="1">
      <alignment horizontal="center"/>
    </xf>
    <xf numFmtId="165" fontId="0" fillId="0" borderId="3" xfId="0" applyNumberFormat="1" applyBorder="1"/>
    <xf numFmtId="0" fontId="1" fillId="0" borderId="3" xfId="0" applyFont="1" applyBorder="1" applyAlignment="1">
      <alignment wrapText="1"/>
    </xf>
    <xf numFmtId="0" fontId="29" fillId="0" borderId="0" xfId="0" applyFont="1"/>
    <xf numFmtId="0" fontId="1" fillId="0" borderId="3" xfId="0" applyFont="1" applyBorder="1"/>
    <xf numFmtId="0" fontId="1" fillId="0" borderId="0" xfId="0" applyFont="1"/>
    <xf numFmtId="0" fontId="13" fillId="0" borderId="0" xfId="0" applyFont="1" applyAlignment="1">
      <alignment horizontal="left" wrapText="1"/>
    </xf>
  </cellXfs>
  <cellStyles count="9">
    <cellStyle name="Catégorie de la table dynamique" xfId="6" xr:uid="{00000000-0005-0000-0000-000009000000}"/>
    <cellStyle name="Champ de la table dynamique" xfId="5" xr:uid="{00000000-0005-0000-0000-000008000000}"/>
    <cellStyle name="Coin de la table dynamique" xfId="3" xr:uid="{00000000-0005-0000-0000-000006000000}"/>
    <cellStyle name="Lien hypertexte" xfId="2" builtinId="8"/>
    <cellStyle name="Normal" xfId="0" builtinId="0"/>
    <cellStyle name="Pourcentage" xfId="1" builtinId="5"/>
    <cellStyle name="Résultat de la table dynamique" xfId="8" xr:uid="{00000000-0005-0000-0000-00000B000000}"/>
    <cellStyle name="Titre de la table dynamique" xfId="7" xr:uid="{00000000-0005-0000-0000-00000A000000}"/>
    <cellStyle name="Valeur de la table dynamique" xfId="4" xr:uid="{00000000-0005-0000-0000-000007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303FF"/>
      <rgbColor rgb="FFFCD49B"/>
      <rgbColor rgb="FFFF00FF"/>
      <rgbColor rgb="FF00FFFF"/>
      <rgbColor rgb="FF800000"/>
      <rgbColor rgb="FF008000"/>
      <rgbColor rgb="FF000099"/>
      <rgbColor rgb="FF808000"/>
      <rgbColor rgb="FF800080"/>
      <rgbColor rgb="FF008080"/>
      <rgbColor rgb="FFBFBFBF"/>
      <rgbColor rgb="FF808080"/>
      <rgbColor rgb="FF9696FF"/>
      <rgbColor rgb="FF993366"/>
      <rgbColor rgb="FFFFF8D3"/>
      <rgbColor rgb="FFCCF5FF"/>
      <rgbColor rgb="FF660066"/>
      <rgbColor rgb="FFFAB758"/>
      <rgbColor rgb="FF0066CC"/>
      <rgbColor rgb="FFC5D0FF"/>
      <rgbColor rgb="FF00005A"/>
      <rgbColor rgb="FFFF00FF"/>
      <rgbColor rgb="FFFFFF00"/>
      <rgbColor rgb="FF00FFFF"/>
      <rgbColor rgb="FF800080"/>
      <rgbColor rgb="FF800000"/>
      <rgbColor rgb="FF008080"/>
      <rgbColor rgb="FF0000FF"/>
      <rgbColor rgb="FF00CCFF"/>
      <rgbColor rgb="FFF2F2F2"/>
      <rgbColor rgb="FFFEF1DE"/>
      <rgbColor rgb="FFFFF1A7"/>
      <rgbColor rgb="FFD5D5FF"/>
      <rgbColor rgb="FFFFB466"/>
      <rgbColor rgb="FFABABFF"/>
      <rgbColor rgb="FFFFCD99"/>
      <rgbColor rgb="FF5171FF"/>
      <rgbColor rgb="FF33CCCC"/>
      <rgbColor rgb="FF99CC00"/>
      <rgbColor rgb="FFFFDC23"/>
      <rgbColor rgb="FFFF8200"/>
      <rgbColor rgb="FFFF6600"/>
      <rgbColor rgb="FF595959"/>
      <rgbColor rgb="FFD9D9D9"/>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fr-FR" sz="1400" b="0" strike="noStrike" spc="-1">
                <a:solidFill>
                  <a:srgbClr val="00005A"/>
                </a:solidFill>
                <a:latin typeface="Calibri"/>
                <a:ea typeface="Calibri"/>
              </a:defRPr>
            </a:pPr>
            <a:r>
              <a:rPr lang="fr-FR" sz="1400" b="0" strike="noStrike" spc="-1">
                <a:solidFill>
                  <a:srgbClr val="00005A"/>
                </a:solidFill>
                <a:latin typeface="Calibri"/>
                <a:ea typeface="Calibri"/>
              </a:rPr>
              <a:t>Formations qui abordent les enjeux écologiques 
par type d'établissement</a:t>
            </a:r>
          </a:p>
        </c:rich>
      </c:tx>
      <c:overlay val="0"/>
      <c:spPr>
        <a:noFill/>
        <a:ln w="0">
          <a:noFill/>
        </a:ln>
      </c:spPr>
    </c:title>
    <c:autoTitleDeleted val="0"/>
    <c:plotArea>
      <c:layout/>
      <c:barChart>
        <c:barDir val="bar"/>
        <c:grouping val="stacked"/>
        <c:varyColors val="0"/>
        <c:ser>
          <c:idx val="0"/>
          <c:order val="0"/>
          <c:tx>
            <c:strRef>
              <c:f>Graphs_Form!$C$17</c:f>
              <c:strCache>
                <c:ptCount val="1"/>
                <c:pt idx="0">
                  <c:v>% de formations abordant les enjeux écologiques</c:v>
                </c:pt>
              </c:strCache>
            </c:strRef>
          </c:tx>
          <c:spPr>
            <a:solidFill>
              <a:srgbClr val="00005A"/>
            </a:solidFill>
            <a:ln w="0">
              <a:noFill/>
            </a:ln>
          </c:spPr>
          <c:invertIfNegative val="0"/>
          <c:dPt>
            <c:idx val="0"/>
            <c:invertIfNegative val="0"/>
            <c:bubble3D val="0"/>
            <c:extLst>
              <c:ext xmlns:c16="http://schemas.microsoft.com/office/drawing/2014/chart" uri="{C3380CC4-5D6E-409C-BE32-E72D297353CC}">
                <c16:uniqueId val="{00000001-40C7-4B4B-BA5A-2A24DF1E3E87}"/>
              </c:ext>
            </c:extLst>
          </c:dPt>
          <c:dPt>
            <c:idx val="1"/>
            <c:invertIfNegative val="0"/>
            <c:bubble3D val="0"/>
            <c:extLst>
              <c:ext xmlns:c16="http://schemas.microsoft.com/office/drawing/2014/chart" uri="{C3380CC4-5D6E-409C-BE32-E72D297353CC}">
                <c16:uniqueId val="{00000003-40C7-4B4B-BA5A-2A24DF1E3E87}"/>
              </c:ext>
            </c:extLst>
          </c:dPt>
          <c:dLbls>
            <c:dLbl>
              <c:idx val="0"/>
              <c:tx>
                <c:rich>
                  <a:bodyPr/>
                  <a:lstStyle/>
                  <a:p>
                    <a:fld id="{4BE85E2D-E7A4-47D7-BC4E-F55822504020}" type="VALUE">
                      <a:rPr lang="en-US" sz="1000" b="0" strike="noStrike" spc="-1">
                        <a:solidFill>
                          <a:srgbClr val="FFFFFF"/>
                        </a:solidFill>
                        <a:latin typeface="Calibri"/>
                        <a:ea typeface="Calibri"/>
                      </a:rPr>
                      <a:pPr/>
                      <a:t>[VALEUR]</a:t>
                    </a:fld>
                    <a:endParaRPr lang="fr-FR"/>
                  </a:p>
                </c:rich>
              </c:tx>
              <c:spPr/>
              <c:dLblPos val="inEnd"/>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0C7-4B4B-BA5A-2A24DF1E3E87}"/>
                </c:ext>
              </c:extLst>
            </c:dLbl>
            <c:dLbl>
              <c:idx val="1"/>
              <c:tx>
                <c:rich>
                  <a:bodyPr/>
                  <a:lstStyle/>
                  <a:p>
                    <a:fld id="{AB3DADBB-0804-4F2B-AC16-B5CB40B911A3}" type="VALUE">
                      <a:rPr lang="en-US" sz="1000" b="0" strike="noStrike" spc="-1">
                        <a:solidFill>
                          <a:srgbClr val="FFFFFF"/>
                        </a:solidFill>
                        <a:latin typeface="Calibri"/>
                        <a:ea typeface="Calibri"/>
                      </a:rPr>
                      <a:pPr/>
                      <a:t>[VALEUR]</a:t>
                    </a:fld>
                    <a:endParaRPr lang="fr-FR"/>
                  </a:p>
                </c:rich>
              </c:tx>
              <c:spPr/>
              <c:dLblPos val="inEnd"/>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40C7-4B4B-BA5A-2A24DF1E3E87}"/>
                </c:ext>
              </c:extLst>
            </c:dLbl>
            <c:spPr>
              <a:noFill/>
              <a:ln>
                <a:noFill/>
              </a:ln>
              <a:effectLst/>
            </c:spPr>
            <c:txPr>
              <a:bodyPr wrap="square"/>
              <a:lstStyle/>
              <a:p>
                <a:pPr>
                  <a:defRPr sz="1000" b="1" strike="noStrike" spc="-1">
                    <a:solidFill>
                      <a:srgbClr val="FFFFFF"/>
                    </a:solidFill>
                    <a:latin typeface="Calibri"/>
                    <a:ea typeface="Calibri"/>
                  </a:defRPr>
                </a:pPr>
                <a:endParaRPr lang="fr-FR"/>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Graphs_Form!$B$18:$B$22</c:f>
              <c:strCache>
                <c:ptCount val="5"/>
                <c:pt idx="0">
                  <c:v>Organismes de formation</c:v>
                </c:pt>
                <c:pt idx="1">
                  <c:v>Universités</c:v>
                </c:pt>
                <c:pt idx="2">
                  <c:v>Ecoles de management</c:v>
                </c:pt>
                <c:pt idx="3">
                  <c:v>Ecoles d'ingénieurs</c:v>
                </c:pt>
                <c:pt idx="4">
                  <c:v>Total</c:v>
                </c:pt>
              </c:strCache>
            </c:strRef>
          </c:cat>
          <c:val>
            <c:numRef>
              <c:f>Graphs_Form!$C$18:$C$22</c:f>
              <c:numCache>
                <c:formatCode>0\ %</c:formatCode>
                <c:ptCount val="5"/>
                <c:pt idx="0">
                  <c:v>9.2145015105740177E-2</c:v>
                </c:pt>
                <c:pt idx="1">
                  <c:v>0.401980198019802</c:v>
                </c:pt>
                <c:pt idx="2">
                  <c:v>0.58638743455497377</c:v>
                </c:pt>
                <c:pt idx="3">
                  <c:v>0.31707317073170732</c:v>
                </c:pt>
                <c:pt idx="4">
                  <c:v>0.2780557541100786</c:v>
                </c:pt>
              </c:numCache>
            </c:numRef>
          </c:val>
          <c:extLst>
            <c:ext xmlns:c16="http://schemas.microsoft.com/office/drawing/2014/chart" uri="{C3380CC4-5D6E-409C-BE32-E72D297353CC}">
              <c16:uniqueId val="{00000004-40C7-4B4B-BA5A-2A24DF1E3E87}"/>
            </c:ext>
          </c:extLst>
        </c:ser>
        <c:ser>
          <c:idx val="1"/>
          <c:order val="1"/>
          <c:tx>
            <c:strRef>
              <c:f>Graphs_Form!$D$17</c:f>
              <c:strCache>
                <c:ptCount val="1"/>
                <c:pt idx="0">
                  <c:v>% de formations n'abordant pas les enjeux écologiques</c:v>
                </c:pt>
              </c:strCache>
            </c:strRef>
          </c:tx>
          <c:spPr>
            <a:solidFill>
              <a:srgbClr val="FF8200"/>
            </a:solidFill>
            <a:ln w="0">
              <a:noFill/>
            </a:ln>
          </c:spPr>
          <c:invertIfNegative val="0"/>
          <c:dLbls>
            <c:spPr>
              <a:noFill/>
              <a:ln>
                <a:noFill/>
              </a:ln>
              <a:effectLst/>
            </c:spPr>
            <c:txPr>
              <a:bodyPr wrap="square"/>
              <a:lstStyle/>
              <a:p>
                <a:pPr>
                  <a:defRPr sz="1000" b="1" strike="noStrike" spc="-1">
                    <a:solidFill>
                      <a:srgbClr val="00005A"/>
                    </a:solidFill>
                    <a:latin typeface="Calibri"/>
                    <a:ea typeface="Calibri"/>
                  </a:defRPr>
                </a:pPr>
                <a:endParaRPr lang="fr-FR"/>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Graphs_Form!$B$18:$B$22</c:f>
              <c:strCache>
                <c:ptCount val="5"/>
                <c:pt idx="0">
                  <c:v>Organismes de formation</c:v>
                </c:pt>
                <c:pt idx="1">
                  <c:v>Universités</c:v>
                </c:pt>
                <c:pt idx="2">
                  <c:v>Ecoles de management</c:v>
                </c:pt>
                <c:pt idx="3">
                  <c:v>Ecoles d'ingénieurs</c:v>
                </c:pt>
                <c:pt idx="4">
                  <c:v>Total</c:v>
                </c:pt>
              </c:strCache>
            </c:strRef>
          </c:cat>
          <c:val>
            <c:numRef>
              <c:f>Graphs_Form!$D$18:$D$22</c:f>
              <c:numCache>
                <c:formatCode>0\ %</c:formatCode>
                <c:ptCount val="5"/>
                <c:pt idx="0">
                  <c:v>0.90785498489425986</c:v>
                </c:pt>
                <c:pt idx="1">
                  <c:v>0.598019801980198</c:v>
                </c:pt>
                <c:pt idx="2">
                  <c:v>0.41361256544502617</c:v>
                </c:pt>
                <c:pt idx="3">
                  <c:v>0.68292682926829273</c:v>
                </c:pt>
                <c:pt idx="4">
                  <c:v>0.72194424588992134</c:v>
                </c:pt>
              </c:numCache>
            </c:numRef>
          </c:val>
          <c:extLst>
            <c:ext xmlns:c16="http://schemas.microsoft.com/office/drawing/2014/chart" uri="{C3380CC4-5D6E-409C-BE32-E72D297353CC}">
              <c16:uniqueId val="{00000005-40C7-4B4B-BA5A-2A24DF1E3E87}"/>
            </c:ext>
          </c:extLst>
        </c:ser>
        <c:dLbls>
          <c:showLegendKey val="0"/>
          <c:showVal val="0"/>
          <c:showCatName val="0"/>
          <c:showSerName val="0"/>
          <c:showPercent val="0"/>
          <c:showBubbleSize val="0"/>
        </c:dLbls>
        <c:gapWidth val="150"/>
        <c:overlap val="100"/>
        <c:axId val="36642059"/>
        <c:axId val="55591627"/>
      </c:barChart>
      <c:catAx>
        <c:axId val="36642059"/>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ea typeface="Calibri"/>
              </a:defRPr>
            </a:pPr>
            <a:endParaRPr lang="fr-FR"/>
          </a:p>
        </c:txPr>
        <c:crossAx val="55591627"/>
        <c:crossesAt val="0"/>
        <c:auto val="1"/>
        <c:lblAlgn val="ctr"/>
        <c:lblOffset val="100"/>
        <c:noMultiLvlLbl val="0"/>
      </c:catAx>
      <c:valAx>
        <c:axId val="55591627"/>
        <c:scaling>
          <c:orientation val="minMax"/>
          <c:max val="1"/>
        </c:scaling>
        <c:delete val="0"/>
        <c:axPos val="b"/>
        <c:majorGridlines>
          <c:spPr>
            <a:ln w="9360">
              <a:solidFill>
                <a:srgbClr val="D9D9D9"/>
              </a:solidFill>
              <a:round/>
            </a:ln>
          </c:spPr>
        </c:majorGridlines>
        <c:numFmt formatCode="0%" sourceLinked="0"/>
        <c:majorTickMark val="out"/>
        <c:minorTickMark val="out"/>
        <c:tickLblPos val="nextTo"/>
        <c:spPr>
          <a:ln w="6480">
            <a:solidFill>
              <a:srgbClr val="00005A"/>
            </a:solidFill>
            <a:round/>
          </a:ln>
        </c:spPr>
        <c:txPr>
          <a:bodyPr/>
          <a:lstStyle/>
          <a:p>
            <a:pPr>
              <a:defRPr sz="900" b="0" strike="noStrike" spc="-1">
                <a:solidFill>
                  <a:srgbClr val="595959"/>
                </a:solidFill>
                <a:latin typeface="Calibri"/>
                <a:ea typeface="Calibri"/>
              </a:defRPr>
            </a:pPr>
            <a:endParaRPr lang="fr-FR"/>
          </a:p>
        </c:txPr>
        <c:crossAx val="36642059"/>
        <c:crosses val="autoZero"/>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ea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fr-FR" sz="1400" b="0" strike="noStrike" spc="-1">
                <a:solidFill>
                  <a:srgbClr val="00005A"/>
                </a:solidFill>
                <a:latin typeface="Calibri"/>
                <a:ea typeface="Calibri"/>
              </a:defRPr>
            </a:pPr>
            <a:r>
              <a:rPr lang="fr-FR" sz="1400" b="0" strike="noStrike" spc="-1">
                <a:solidFill>
                  <a:srgbClr val="00005A"/>
                </a:solidFill>
                <a:latin typeface="Calibri"/>
                <a:ea typeface="Calibri"/>
              </a:rPr>
              <a:t>Part des formations en finance qui abordent 
et intègrent les enjeux écologiques</a:t>
            </a:r>
          </a:p>
        </c:rich>
      </c:tx>
      <c:overlay val="0"/>
      <c:spPr>
        <a:noFill/>
        <a:ln w="0">
          <a:noFill/>
        </a:ln>
      </c:spPr>
    </c:title>
    <c:autoTitleDeleted val="0"/>
    <c:plotArea>
      <c:layout/>
      <c:barChart>
        <c:barDir val="bar"/>
        <c:grouping val="stacked"/>
        <c:varyColors val="0"/>
        <c:ser>
          <c:idx val="0"/>
          <c:order val="0"/>
          <c:tx>
            <c:strRef>
              <c:f>Graphs_Form!$C$34</c:f>
              <c:strCache>
                <c:ptCount val="1"/>
                <c:pt idx="0">
                  <c:v>% formations qui abordent mais n'intègrent pas les enjeux écologiques</c:v>
                </c:pt>
              </c:strCache>
            </c:strRef>
          </c:tx>
          <c:spPr>
            <a:solidFill>
              <a:srgbClr val="00005A"/>
            </a:solidFill>
            <a:ln w="0">
              <a:noFill/>
            </a:ln>
          </c:spPr>
          <c:invertIfNegative val="0"/>
          <c:dLbls>
            <c:spPr>
              <a:noFill/>
              <a:ln>
                <a:noFill/>
              </a:ln>
              <a:effectLst/>
            </c:spPr>
            <c:txPr>
              <a:bodyPr wrap="square"/>
              <a:lstStyle/>
              <a:p>
                <a:pPr>
                  <a:defRPr sz="1000" b="1" strike="noStrike" spc="-1">
                    <a:solidFill>
                      <a:srgbClr val="FFFFFF"/>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Graphs_Form!$B$35:$B$39</c:f>
              <c:strCache>
                <c:ptCount val="5"/>
                <c:pt idx="0">
                  <c:v>Organismes de formation</c:v>
                </c:pt>
                <c:pt idx="1">
                  <c:v>Universités</c:v>
                </c:pt>
                <c:pt idx="2">
                  <c:v>Ecoles de management</c:v>
                </c:pt>
                <c:pt idx="3">
                  <c:v>Ecoles d'ingénieurs</c:v>
                </c:pt>
                <c:pt idx="4">
                  <c:v>Total</c:v>
                </c:pt>
              </c:strCache>
            </c:strRef>
          </c:cat>
          <c:val>
            <c:numRef>
              <c:f>Graphs_Form!$C$35:$C$39</c:f>
              <c:numCache>
                <c:formatCode>0\ %</c:formatCode>
                <c:ptCount val="5"/>
                <c:pt idx="0">
                  <c:v>3.4743202416918431E-2</c:v>
                </c:pt>
                <c:pt idx="1">
                  <c:v>0.38415841584158417</c:v>
                </c:pt>
                <c:pt idx="2">
                  <c:v>0.49214659685863876</c:v>
                </c:pt>
                <c:pt idx="3">
                  <c:v>0.26829268292682928</c:v>
                </c:pt>
                <c:pt idx="4">
                  <c:v>0.23016440314510364</c:v>
                </c:pt>
              </c:numCache>
            </c:numRef>
          </c:val>
          <c:extLst>
            <c:ext xmlns:c16="http://schemas.microsoft.com/office/drawing/2014/chart" uri="{C3380CC4-5D6E-409C-BE32-E72D297353CC}">
              <c16:uniqueId val="{00000000-A4E9-4D25-8942-CA1F312B1D8A}"/>
            </c:ext>
          </c:extLst>
        </c:ser>
        <c:ser>
          <c:idx val="1"/>
          <c:order val="1"/>
          <c:tx>
            <c:strRef>
              <c:f>Graphs_Form!$D$34</c:f>
              <c:strCache>
                <c:ptCount val="1"/>
                <c:pt idx="0">
                  <c:v>% formations qui intègrent les enjeux écologiques</c:v>
                </c:pt>
              </c:strCache>
            </c:strRef>
          </c:tx>
          <c:spPr>
            <a:solidFill>
              <a:srgbClr val="FF8200"/>
            </a:solidFill>
            <a:ln w="0">
              <a:noFill/>
            </a:ln>
          </c:spPr>
          <c:invertIfNegative val="0"/>
          <c:dPt>
            <c:idx val="1"/>
            <c:invertIfNegative val="0"/>
            <c:bubble3D val="0"/>
            <c:extLst>
              <c:ext xmlns:c16="http://schemas.microsoft.com/office/drawing/2014/chart" uri="{C3380CC4-5D6E-409C-BE32-E72D297353CC}">
                <c16:uniqueId val="{00000002-A4E9-4D25-8942-CA1F312B1D8A}"/>
              </c:ext>
            </c:extLst>
          </c:dPt>
          <c:dLbls>
            <c:dLbl>
              <c:idx val="1"/>
              <c:layout>
                <c:manualLayout>
                  <c:x val="2.00250312891114E-2"/>
                  <c:y val="7.0241845009765503E-17"/>
                </c:manualLayout>
              </c:layout>
              <c:spPr/>
              <c:txPr>
                <a:bodyPr wrap="square"/>
                <a:lstStyle/>
                <a:p>
                  <a:pPr>
                    <a:defRPr sz="1000" b="1" strike="noStrike" spc="-1">
                      <a:solidFill>
                        <a:srgbClr val="000000"/>
                      </a:solidFill>
                      <a:latin typeface="Calibri"/>
                    </a:defRPr>
                  </a:pPr>
                  <a:endParaRPr lang="fr-FR"/>
                </a:p>
              </c:txPr>
              <c:dLblPos val="ctr"/>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2-A4E9-4D25-8942-CA1F312B1D8A}"/>
                </c:ext>
              </c:extLst>
            </c:dLbl>
            <c:spPr>
              <a:noFill/>
              <a:ln>
                <a:noFill/>
              </a:ln>
              <a:effectLst/>
            </c:spPr>
            <c:txPr>
              <a:bodyPr wrap="square"/>
              <a:lstStyle/>
              <a:p>
                <a:pPr>
                  <a:defRPr sz="1000" b="1" strike="noStrike" spc="-1">
                    <a:solidFill>
                      <a:srgbClr val="000000"/>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Graphs_Form!$B$35:$B$39</c:f>
              <c:strCache>
                <c:ptCount val="5"/>
                <c:pt idx="0">
                  <c:v>Organismes de formation</c:v>
                </c:pt>
                <c:pt idx="1">
                  <c:v>Universités</c:v>
                </c:pt>
                <c:pt idx="2">
                  <c:v>Ecoles de management</c:v>
                </c:pt>
                <c:pt idx="3">
                  <c:v>Ecoles d'ingénieurs</c:v>
                </c:pt>
                <c:pt idx="4">
                  <c:v>Total</c:v>
                </c:pt>
              </c:strCache>
            </c:strRef>
          </c:cat>
          <c:val>
            <c:numRef>
              <c:f>Graphs_Form!$D$35:$D$39</c:f>
              <c:numCache>
                <c:formatCode>0\ %</c:formatCode>
                <c:ptCount val="5"/>
                <c:pt idx="0">
                  <c:v>5.7401812688821753E-2</c:v>
                </c:pt>
                <c:pt idx="1">
                  <c:v>1.782178217821782E-2</c:v>
                </c:pt>
                <c:pt idx="2">
                  <c:v>9.4240837696335081E-2</c:v>
                </c:pt>
                <c:pt idx="3">
                  <c:v>4.878048780487805E-2</c:v>
                </c:pt>
                <c:pt idx="4">
                  <c:v>4.7891350964974981E-2</c:v>
                </c:pt>
              </c:numCache>
            </c:numRef>
          </c:val>
          <c:extLst>
            <c:ext xmlns:c16="http://schemas.microsoft.com/office/drawing/2014/chart" uri="{C3380CC4-5D6E-409C-BE32-E72D297353CC}">
              <c16:uniqueId val="{00000003-A4E9-4D25-8942-CA1F312B1D8A}"/>
            </c:ext>
          </c:extLst>
        </c:ser>
        <c:dLbls>
          <c:showLegendKey val="0"/>
          <c:showVal val="0"/>
          <c:showCatName val="0"/>
          <c:showSerName val="0"/>
          <c:showPercent val="0"/>
          <c:showBubbleSize val="0"/>
        </c:dLbls>
        <c:gapWidth val="150"/>
        <c:overlap val="100"/>
        <c:axId val="94791421"/>
        <c:axId val="94715845"/>
      </c:barChart>
      <c:catAx>
        <c:axId val="94791421"/>
        <c:scaling>
          <c:orientation val="minMax"/>
        </c:scaling>
        <c:delete val="0"/>
        <c:axPos val="l"/>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ea typeface="Calibri"/>
              </a:defRPr>
            </a:pPr>
            <a:endParaRPr lang="fr-FR"/>
          </a:p>
        </c:txPr>
        <c:crossAx val="94715845"/>
        <c:crosses val="autoZero"/>
        <c:auto val="1"/>
        <c:lblAlgn val="ctr"/>
        <c:lblOffset val="100"/>
        <c:noMultiLvlLbl val="0"/>
      </c:catAx>
      <c:valAx>
        <c:axId val="94715845"/>
        <c:scaling>
          <c:orientation val="minMax"/>
        </c:scaling>
        <c:delete val="0"/>
        <c:axPos val="b"/>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ea typeface="Calibri"/>
              </a:defRPr>
            </a:pPr>
            <a:endParaRPr lang="fr-FR"/>
          </a:p>
        </c:txPr>
        <c:crossAx val="94791421"/>
        <c:crosses val="autoZero"/>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ea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fr-FR" sz="1400" b="0" strike="noStrike" spc="-1">
                <a:solidFill>
                  <a:srgbClr val="00005A"/>
                </a:solidFill>
                <a:latin typeface="Calibri"/>
                <a:ea typeface="Calibri"/>
              </a:defRPr>
            </a:pPr>
            <a:r>
              <a:rPr lang="fr-FR" sz="1400" b="0" strike="noStrike" spc="-1">
                <a:solidFill>
                  <a:srgbClr val="00005A"/>
                </a:solidFill>
                <a:latin typeface="Calibri"/>
                <a:ea typeface="Calibri"/>
              </a:rPr>
              <a:t>Part des formations abordant les enjeux écologiques en fonction du mode d’enseignement (initial ou continu) 
et du type d’établissement</a:t>
            </a:r>
          </a:p>
        </c:rich>
      </c:tx>
      <c:overlay val="0"/>
      <c:spPr>
        <a:noFill/>
        <a:ln w="0">
          <a:noFill/>
        </a:ln>
      </c:spPr>
    </c:title>
    <c:autoTitleDeleted val="0"/>
    <c:plotArea>
      <c:layout/>
      <c:barChart>
        <c:barDir val="col"/>
        <c:grouping val="clustered"/>
        <c:varyColors val="0"/>
        <c:ser>
          <c:idx val="0"/>
          <c:order val="0"/>
          <c:tx>
            <c:strRef>
              <c:f>Graphs_Form!$C$48</c:f>
              <c:strCache>
                <c:ptCount val="1"/>
                <c:pt idx="0">
                  <c:v>% de formations continues abordant les enjeux écologiques</c:v>
                </c:pt>
              </c:strCache>
            </c:strRef>
          </c:tx>
          <c:spPr>
            <a:solidFill>
              <a:srgbClr val="00005A"/>
            </a:solidFill>
            <a:ln w="0">
              <a:noFill/>
            </a:ln>
          </c:spPr>
          <c:invertIfNegative val="0"/>
          <c:dLbls>
            <c:spPr>
              <a:noFill/>
              <a:ln>
                <a:noFill/>
              </a:ln>
              <a:effectLst/>
            </c:spPr>
            <c:txPr>
              <a:bodyPr wrap="square"/>
              <a:lstStyle/>
              <a:p>
                <a:pPr>
                  <a:defRPr sz="1000" b="1" strike="noStrike" spc="-1">
                    <a:solidFill>
                      <a:srgbClr val="00005A"/>
                    </a:solidFill>
                    <a:latin typeface="Calibri"/>
                    <a:ea typeface="Calibri"/>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Graphs_Form!$B$49:$B$53</c:f>
              <c:strCache>
                <c:ptCount val="5"/>
                <c:pt idx="0">
                  <c:v>Organismes de formation</c:v>
                </c:pt>
                <c:pt idx="1">
                  <c:v>Universités</c:v>
                </c:pt>
                <c:pt idx="2">
                  <c:v>Ecoles de management</c:v>
                </c:pt>
                <c:pt idx="3">
                  <c:v>Ecoles d'ingénieurs</c:v>
                </c:pt>
                <c:pt idx="4">
                  <c:v>Total</c:v>
                </c:pt>
              </c:strCache>
            </c:strRef>
          </c:cat>
          <c:val>
            <c:numRef>
              <c:f>Graphs_Form!$C$49:$C$53</c:f>
              <c:numCache>
                <c:formatCode>0\ %</c:formatCode>
                <c:ptCount val="5"/>
                <c:pt idx="0">
                  <c:v>9.2145015105740177E-2</c:v>
                </c:pt>
                <c:pt idx="1">
                  <c:v>2.5742574257425741E-2</c:v>
                </c:pt>
                <c:pt idx="2">
                  <c:v>3.6649214659685861E-2</c:v>
                </c:pt>
                <c:pt idx="3">
                  <c:v>9.7560975609756101E-2</c:v>
                </c:pt>
                <c:pt idx="4">
                  <c:v>6.0757684060042887E-2</c:v>
                </c:pt>
              </c:numCache>
            </c:numRef>
          </c:val>
          <c:extLst>
            <c:ext xmlns:c16="http://schemas.microsoft.com/office/drawing/2014/chart" uri="{C3380CC4-5D6E-409C-BE32-E72D297353CC}">
              <c16:uniqueId val="{00000000-19D7-42E8-9698-D08BE9CFDA3D}"/>
            </c:ext>
          </c:extLst>
        </c:ser>
        <c:ser>
          <c:idx val="1"/>
          <c:order val="1"/>
          <c:tx>
            <c:strRef>
              <c:f>Graphs_Form!$D$48</c:f>
              <c:strCache>
                <c:ptCount val="1"/>
                <c:pt idx="0">
                  <c:v>% de formations initiales abordant les enjeux écologiques</c:v>
                </c:pt>
              </c:strCache>
            </c:strRef>
          </c:tx>
          <c:spPr>
            <a:solidFill>
              <a:srgbClr val="FF8200"/>
            </a:solidFill>
            <a:ln w="0">
              <a:noFill/>
            </a:ln>
          </c:spPr>
          <c:invertIfNegative val="0"/>
          <c:dLbls>
            <c:spPr>
              <a:noFill/>
              <a:ln>
                <a:noFill/>
              </a:ln>
              <a:effectLst/>
            </c:spPr>
            <c:txPr>
              <a:bodyPr wrap="square"/>
              <a:lstStyle/>
              <a:p>
                <a:pPr>
                  <a:defRPr sz="1000" b="1" strike="noStrike" spc="-1">
                    <a:solidFill>
                      <a:srgbClr val="00005A"/>
                    </a:solidFill>
                    <a:latin typeface="Calibri"/>
                    <a:ea typeface="Calibri"/>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Graphs_Form!$B$49:$B$53</c:f>
              <c:strCache>
                <c:ptCount val="5"/>
                <c:pt idx="0">
                  <c:v>Organismes de formation</c:v>
                </c:pt>
                <c:pt idx="1">
                  <c:v>Universités</c:v>
                </c:pt>
                <c:pt idx="2">
                  <c:v>Ecoles de management</c:v>
                </c:pt>
                <c:pt idx="3">
                  <c:v>Ecoles d'ingénieurs</c:v>
                </c:pt>
                <c:pt idx="4">
                  <c:v>Total</c:v>
                </c:pt>
              </c:strCache>
            </c:strRef>
          </c:cat>
          <c:val>
            <c:numRef>
              <c:f>Graphs_Form!$D$49:$D$53</c:f>
              <c:numCache>
                <c:formatCode>0\ %</c:formatCode>
                <c:ptCount val="5"/>
                <c:pt idx="0">
                  <c:v>0</c:v>
                </c:pt>
                <c:pt idx="1">
                  <c:v>0.22376237623762377</c:v>
                </c:pt>
                <c:pt idx="2">
                  <c:v>0.49214659685863876</c:v>
                </c:pt>
                <c:pt idx="3">
                  <c:v>0.21951219512195122</c:v>
                </c:pt>
                <c:pt idx="4">
                  <c:v>0.15439599714081487</c:v>
                </c:pt>
              </c:numCache>
            </c:numRef>
          </c:val>
          <c:extLst>
            <c:ext xmlns:c16="http://schemas.microsoft.com/office/drawing/2014/chart" uri="{C3380CC4-5D6E-409C-BE32-E72D297353CC}">
              <c16:uniqueId val="{00000001-19D7-42E8-9698-D08BE9CFDA3D}"/>
            </c:ext>
          </c:extLst>
        </c:ser>
        <c:dLbls>
          <c:showLegendKey val="0"/>
          <c:showVal val="0"/>
          <c:showCatName val="0"/>
          <c:showSerName val="0"/>
          <c:showPercent val="0"/>
          <c:showBubbleSize val="0"/>
        </c:dLbls>
        <c:gapWidth val="219"/>
        <c:overlap val="-27"/>
        <c:axId val="60162396"/>
        <c:axId val="32676901"/>
      </c:barChart>
      <c:catAx>
        <c:axId val="60162396"/>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ea typeface="Calibri"/>
              </a:defRPr>
            </a:pPr>
            <a:endParaRPr lang="fr-FR"/>
          </a:p>
        </c:txPr>
        <c:crossAx val="32676901"/>
        <c:crosses val="autoZero"/>
        <c:auto val="1"/>
        <c:lblAlgn val="ctr"/>
        <c:lblOffset val="100"/>
        <c:noMultiLvlLbl val="0"/>
      </c:catAx>
      <c:valAx>
        <c:axId val="32676901"/>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ea typeface="Calibri"/>
              </a:defRPr>
            </a:pPr>
            <a:endParaRPr lang="fr-FR"/>
          </a:p>
        </c:txPr>
        <c:crossAx val="60162396"/>
        <c:crosses val="autoZero"/>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ea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en-US" sz="1400" b="0" strike="noStrike" spc="-1">
                <a:solidFill>
                  <a:srgbClr val="00005A"/>
                </a:solidFill>
                <a:latin typeface="Calibri"/>
                <a:ea typeface="Calibri"/>
              </a:defRPr>
            </a:pPr>
            <a:r>
              <a:rPr lang="en-US" sz="1400" b="0" strike="noStrike" spc="-1">
                <a:solidFill>
                  <a:srgbClr val="00005A"/>
                </a:solidFill>
                <a:latin typeface="Calibri"/>
                <a:ea typeface="Calibri"/>
              </a:rPr>
              <a:t>Formations qui n'abordent pas, abordent et intègrent les enjeux écologiques</a:t>
            </a:r>
          </a:p>
        </c:rich>
      </c:tx>
      <c:overlay val="0"/>
      <c:spPr>
        <a:noFill/>
        <a:ln w="0">
          <a:noFill/>
        </a:ln>
      </c:spPr>
    </c:title>
    <c:autoTitleDeleted val="0"/>
    <c:plotArea>
      <c:layout/>
      <c:pieChart>
        <c:varyColors val="1"/>
        <c:ser>
          <c:idx val="0"/>
          <c:order val="0"/>
          <c:tx>
            <c:strRef>
              <c:f>Graphs_Form!$H$5</c:f>
              <c:strCache>
                <c:ptCount val="1"/>
                <c:pt idx="0">
                  <c:v>Organismes de formation</c:v>
                </c:pt>
              </c:strCache>
            </c:strRef>
          </c:tx>
          <c:spPr>
            <a:solidFill>
              <a:srgbClr val="00005A"/>
            </a:solidFill>
            <a:ln w="0">
              <a:noFill/>
            </a:ln>
          </c:spPr>
          <c:dPt>
            <c:idx val="0"/>
            <c:bubble3D val="0"/>
            <c:spPr>
              <a:solidFill>
                <a:srgbClr val="00005A"/>
              </a:solidFill>
              <a:ln w="19080">
                <a:solidFill>
                  <a:srgbClr val="FFFFFF"/>
                </a:solidFill>
                <a:round/>
              </a:ln>
            </c:spPr>
            <c:extLst>
              <c:ext xmlns:c16="http://schemas.microsoft.com/office/drawing/2014/chart" uri="{C3380CC4-5D6E-409C-BE32-E72D297353CC}">
                <c16:uniqueId val="{00000001-61FA-4766-9365-C89A98E0AD87}"/>
              </c:ext>
            </c:extLst>
          </c:dPt>
          <c:dPt>
            <c:idx val="1"/>
            <c:bubble3D val="0"/>
            <c:spPr>
              <a:solidFill>
                <a:srgbClr val="FF8200"/>
              </a:solidFill>
              <a:ln w="19080">
                <a:solidFill>
                  <a:srgbClr val="FFFFFF"/>
                </a:solidFill>
                <a:round/>
              </a:ln>
            </c:spPr>
            <c:extLst>
              <c:ext xmlns:c16="http://schemas.microsoft.com/office/drawing/2014/chart" uri="{C3380CC4-5D6E-409C-BE32-E72D297353CC}">
                <c16:uniqueId val="{00000003-61FA-4766-9365-C89A98E0AD87}"/>
              </c:ext>
            </c:extLst>
          </c:dPt>
          <c:dPt>
            <c:idx val="2"/>
            <c:bubble3D val="0"/>
            <c:spPr>
              <a:solidFill>
                <a:srgbClr val="FAB758"/>
              </a:solidFill>
              <a:ln w="19080">
                <a:solidFill>
                  <a:srgbClr val="FFFFFF"/>
                </a:solidFill>
                <a:round/>
              </a:ln>
            </c:spPr>
            <c:extLst>
              <c:ext xmlns:c16="http://schemas.microsoft.com/office/drawing/2014/chart" uri="{C3380CC4-5D6E-409C-BE32-E72D297353CC}">
                <c16:uniqueId val="{00000005-61FA-4766-9365-C89A98E0AD87}"/>
              </c:ext>
            </c:extLst>
          </c:dPt>
          <c:dLbls>
            <c:dLbl>
              <c:idx val="0"/>
              <c:spPr/>
              <c:txPr>
                <a:bodyPr wrap="square"/>
                <a:lstStyle/>
                <a:p>
                  <a:pPr>
                    <a:defRPr sz="1050" b="1" strike="noStrike" spc="-1">
                      <a:solidFill>
                        <a:srgbClr val="FFFFFF"/>
                      </a:solidFill>
                      <a:latin typeface="Calibri"/>
                    </a:defRPr>
                  </a:pPr>
                  <a:endParaRPr lang="fr-FR"/>
                </a:p>
              </c:txPr>
              <c:dLblPos val="bestFit"/>
              <c:showLegendKey val="0"/>
              <c:showVal val="1"/>
              <c:showCatName val="0"/>
              <c:showSerName val="0"/>
              <c:showPercent val="0"/>
              <c:showBubbleSize val="1"/>
              <c:extLst>
                <c:ext xmlns:c16="http://schemas.microsoft.com/office/drawing/2014/chart" uri="{C3380CC4-5D6E-409C-BE32-E72D297353CC}">
                  <c16:uniqueId val="{00000001-61FA-4766-9365-C89A98E0AD87}"/>
                </c:ext>
              </c:extLst>
            </c:dLbl>
            <c:dLbl>
              <c:idx val="1"/>
              <c:tx>
                <c:rich>
                  <a:bodyPr/>
                  <a:lstStyle/>
                  <a:p>
                    <a:fld id="{57099EF8-02C3-41F8-B2D3-C4714DE11291}" type="VALUE">
                      <a:rPr lang="en-US" sz="1100" b="0" strike="noStrike" spc="-1">
                        <a:solidFill>
                          <a:srgbClr val="00005A"/>
                        </a:solidFill>
                        <a:latin typeface="Calibri"/>
                        <a:ea typeface="Calibri"/>
                      </a:rPr>
                      <a:pPr/>
                      <a:t>[VALEUR]</a:t>
                    </a:fld>
                    <a:endParaRPr lang="fr-FR"/>
                  </a:p>
                </c:rich>
              </c:tx>
              <c:spPr/>
              <c:dLblPos val="bestFit"/>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61FA-4766-9365-C89A98E0AD87}"/>
                </c:ext>
              </c:extLst>
            </c:dLbl>
            <c:dLbl>
              <c:idx val="2"/>
              <c:tx>
                <c:rich>
                  <a:bodyPr/>
                  <a:lstStyle/>
                  <a:p>
                    <a:fld id="{11A058A1-9FC3-4D9D-B7D8-8D8BE82ADEF8}" type="VALUE">
                      <a:rPr lang="en-US" sz="1100" b="0" strike="noStrike" spc="-1">
                        <a:solidFill>
                          <a:srgbClr val="00005A"/>
                        </a:solidFill>
                        <a:latin typeface="Calibri"/>
                        <a:ea typeface="Calibri"/>
                      </a:rPr>
                      <a:pPr/>
                      <a:t>[VALEUR]</a:t>
                    </a:fld>
                    <a:endParaRPr lang="fr-FR"/>
                  </a:p>
                </c:rich>
              </c:tx>
              <c:spPr/>
              <c:dLblPos val="bestFit"/>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1FA-4766-9365-C89A98E0AD87}"/>
                </c:ext>
              </c:extLst>
            </c:dLbl>
            <c:spPr>
              <a:noFill/>
              <a:ln>
                <a:noFill/>
              </a:ln>
              <a:effectLst/>
            </c:spPr>
            <c:txPr>
              <a:bodyPr wrap="square"/>
              <a:lstStyle/>
              <a:p>
                <a:pPr>
                  <a:defRPr sz="1050" b="1" strike="noStrike" spc="-1">
                    <a:solidFill>
                      <a:srgbClr val="FFFFFF"/>
                    </a:solidFill>
                    <a:latin typeface="Calibri"/>
                    <a:ea typeface="Calibri"/>
                  </a:defRPr>
                </a:pPr>
                <a:endParaRPr lang="fr-FR"/>
              </a:p>
            </c:txPr>
            <c:dLblPos val="bestFit"/>
            <c:showLegendKey val="0"/>
            <c:showVal val="1"/>
            <c:showCatName val="0"/>
            <c:showSerName val="0"/>
            <c:showPercent val="0"/>
            <c:showBubbleSize val="1"/>
            <c:separator>; </c:separator>
            <c:showLeaderLines val="1"/>
            <c:extLst>
              <c:ext xmlns:c15="http://schemas.microsoft.com/office/drawing/2012/chart" uri="{CE6537A1-D6FC-4f65-9D91-7224C49458BB}"/>
            </c:extLst>
          </c:dLbls>
          <c:cat>
            <c:strRef>
              <c:f>Graphs_Form!$G$6:$G$8</c:f>
              <c:strCache>
                <c:ptCount val="3"/>
                <c:pt idx="0">
                  <c:v>Formations qui n'abordent pas les enjeux écologiques</c:v>
                </c:pt>
                <c:pt idx="1">
                  <c:v>Formations qui abordent les enjeux écologiques sans les intégrer</c:v>
                </c:pt>
                <c:pt idx="2">
                  <c:v>Formations qui intègrent les enjeux écologiques</c:v>
                </c:pt>
              </c:strCache>
            </c:strRef>
          </c:cat>
          <c:val>
            <c:numRef>
              <c:f>Graphs_Form!$L$6:$L$8</c:f>
              <c:numCache>
                <c:formatCode>0\ %</c:formatCode>
                <c:ptCount val="3"/>
                <c:pt idx="0">
                  <c:v>0.72194424588992134</c:v>
                </c:pt>
                <c:pt idx="1">
                  <c:v>0.23016440314510364</c:v>
                </c:pt>
                <c:pt idx="2">
                  <c:v>4.7891350964974981E-2</c:v>
                </c:pt>
              </c:numCache>
            </c:numRef>
          </c:val>
          <c:extLst>
            <c:ext xmlns:c16="http://schemas.microsoft.com/office/drawing/2014/chart" uri="{C3380CC4-5D6E-409C-BE32-E72D297353CC}">
              <c16:uniqueId val="{00000006-61FA-4766-9365-C89A98E0AD87}"/>
            </c:ext>
          </c:extLst>
        </c:ser>
        <c:ser>
          <c:idx val="1"/>
          <c:order val="1"/>
          <c:tx>
            <c:strRef>
              <c:f>Graphs_Form!$I$5</c:f>
              <c:strCache>
                <c:ptCount val="1"/>
                <c:pt idx="0">
                  <c:v>Universités</c:v>
                </c:pt>
              </c:strCache>
            </c:strRef>
          </c:tx>
          <c:spPr>
            <a:solidFill>
              <a:srgbClr val="FF8200"/>
            </a:solidFill>
            <a:ln w="0">
              <a:noFill/>
            </a:ln>
          </c:spPr>
          <c:dPt>
            <c:idx val="0"/>
            <c:bubble3D val="0"/>
            <c:spPr>
              <a:solidFill>
                <a:srgbClr val="00005A"/>
              </a:solidFill>
              <a:ln w="19080">
                <a:solidFill>
                  <a:srgbClr val="FFFFFF"/>
                </a:solidFill>
                <a:round/>
              </a:ln>
            </c:spPr>
            <c:extLst>
              <c:ext xmlns:c16="http://schemas.microsoft.com/office/drawing/2014/chart" uri="{C3380CC4-5D6E-409C-BE32-E72D297353CC}">
                <c16:uniqueId val="{00000008-61FA-4766-9365-C89A98E0AD87}"/>
              </c:ext>
            </c:extLst>
          </c:dPt>
          <c:dPt>
            <c:idx val="1"/>
            <c:bubble3D val="0"/>
            <c:spPr>
              <a:solidFill>
                <a:srgbClr val="FF8200"/>
              </a:solidFill>
              <a:ln w="19080">
                <a:solidFill>
                  <a:srgbClr val="FFFFFF"/>
                </a:solidFill>
                <a:round/>
              </a:ln>
            </c:spPr>
            <c:extLst>
              <c:ext xmlns:c16="http://schemas.microsoft.com/office/drawing/2014/chart" uri="{C3380CC4-5D6E-409C-BE32-E72D297353CC}">
                <c16:uniqueId val="{0000000A-61FA-4766-9365-C89A98E0AD87}"/>
              </c:ext>
            </c:extLst>
          </c:dPt>
          <c:dPt>
            <c:idx val="2"/>
            <c:bubble3D val="0"/>
            <c:spPr>
              <a:solidFill>
                <a:srgbClr val="FAB758"/>
              </a:solidFill>
              <a:ln w="19080">
                <a:solidFill>
                  <a:srgbClr val="FFFFFF"/>
                </a:solidFill>
                <a:round/>
              </a:ln>
            </c:spPr>
            <c:extLst>
              <c:ext xmlns:c16="http://schemas.microsoft.com/office/drawing/2014/chart" uri="{C3380CC4-5D6E-409C-BE32-E72D297353CC}">
                <c16:uniqueId val="{0000000C-61FA-4766-9365-C89A98E0AD87}"/>
              </c:ext>
            </c:extLst>
          </c:dPt>
          <c:dLbls>
            <c:dLbl>
              <c:idx val="0"/>
              <c:spPr/>
              <c:txPr>
                <a:bodyPr wrap="square"/>
                <a:lstStyle/>
                <a:p>
                  <a:pPr>
                    <a:defRPr sz="1000" b="0" strike="noStrike" spc="-1">
                      <a:solidFill>
                        <a:srgbClr val="000000"/>
                      </a:solidFill>
                      <a:latin typeface="Calibri"/>
                    </a:defRPr>
                  </a:pPr>
                  <a:endParaRPr lang="fr-FR"/>
                </a:p>
              </c:txPr>
              <c:dLblPos val="bestFit"/>
              <c:showLegendKey val="0"/>
              <c:showVal val="0"/>
              <c:showCatName val="0"/>
              <c:showSerName val="0"/>
              <c:showPercent val="0"/>
              <c:showBubbleSize val="1"/>
              <c:extLst>
                <c:ext xmlns:c16="http://schemas.microsoft.com/office/drawing/2014/chart" uri="{C3380CC4-5D6E-409C-BE32-E72D297353CC}">
                  <c16:uniqueId val="{00000008-61FA-4766-9365-C89A98E0AD87}"/>
                </c:ext>
              </c:extLst>
            </c:dLbl>
            <c:dLbl>
              <c:idx val="1"/>
              <c:spPr/>
              <c:txPr>
                <a:bodyPr wrap="square"/>
                <a:lstStyle/>
                <a:p>
                  <a:pPr>
                    <a:defRPr sz="1000" b="0" strike="noStrike" spc="-1">
                      <a:solidFill>
                        <a:srgbClr val="000000"/>
                      </a:solidFill>
                      <a:latin typeface="Calibri"/>
                    </a:defRPr>
                  </a:pPr>
                  <a:endParaRPr lang="fr-FR"/>
                </a:p>
              </c:txPr>
              <c:dLblPos val="bestFit"/>
              <c:showLegendKey val="0"/>
              <c:showVal val="0"/>
              <c:showCatName val="0"/>
              <c:showSerName val="0"/>
              <c:showPercent val="0"/>
              <c:showBubbleSize val="1"/>
              <c:extLst>
                <c:ext xmlns:c16="http://schemas.microsoft.com/office/drawing/2014/chart" uri="{C3380CC4-5D6E-409C-BE32-E72D297353CC}">
                  <c16:uniqueId val="{0000000A-61FA-4766-9365-C89A98E0AD87}"/>
                </c:ext>
              </c:extLst>
            </c:dLbl>
            <c:dLbl>
              <c:idx val="2"/>
              <c:spPr/>
              <c:txPr>
                <a:bodyPr wrap="square"/>
                <a:lstStyle/>
                <a:p>
                  <a:pPr>
                    <a:defRPr sz="1000" b="0" strike="noStrike" spc="-1">
                      <a:solidFill>
                        <a:srgbClr val="000000"/>
                      </a:solidFill>
                      <a:latin typeface="Calibri"/>
                    </a:defRPr>
                  </a:pPr>
                  <a:endParaRPr lang="fr-FR"/>
                </a:p>
              </c:txPr>
              <c:dLblPos val="bestFit"/>
              <c:showLegendKey val="0"/>
              <c:showVal val="0"/>
              <c:showCatName val="0"/>
              <c:showSerName val="0"/>
              <c:showPercent val="0"/>
              <c:showBubbleSize val="1"/>
              <c:extLst>
                <c:ext xmlns:c16="http://schemas.microsoft.com/office/drawing/2014/chart" uri="{C3380CC4-5D6E-409C-BE32-E72D297353CC}">
                  <c16:uniqueId val="{0000000C-61FA-4766-9365-C89A98E0AD87}"/>
                </c:ext>
              </c:extLst>
            </c:dLbl>
            <c:spPr>
              <a:noFill/>
              <a:ln>
                <a:noFill/>
              </a:ln>
              <a:effectLst/>
            </c:spPr>
            <c:txPr>
              <a:bodyPr wrap="square"/>
              <a:lstStyle/>
              <a:p>
                <a:pPr>
                  <a:defRPr sz="1000" b="0" strike="noStrike" spc="-1">
                    <a:solidFill>
                      <a:srgbClr val="000000"/>
                    </a:solidFill>
                    <a:latin typeface="Calibri"/>
                    <a:ea typeface="Calibri"/>
                  </a:defRPr>
                </a:pPr>
                <a:endParaRPr lang="fr-FR"/>
              </a:p>
            </c:txPr>
            <c:dLblPos val="bestFit"/>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Graphs_Form!$G$6:$G$8</c:f>
              <c:strCache>
                <c:ptCount val="3"/>
                <c:pt idx="0">
                  <c:v>Formations qui n'abordent pas les enjeux écologiques</c:v>
                </c:pt>
                <c:pt idx="1">
                  <c:v>Formations qui abordent les enjeux écologiques sans les intégrer</c:v>
                </c:pt>
                <c:pt idx="2">
                  <c:v>Formations qui intègrent les enjeux écologiques</c:v>
                </c:pt>
              </c:strCache>
            </c:strRef>
          </c:cat>
          <c:val>
            <c:numRef>
              <c:f>Graphs_Form!$I$6:$I$8</c:f>
              <c:numCache>
                <c:formatCode>0\ %</c:formatCode>
                <c:ptCount val="3"/>
                <c:pt idx="0">
                  <c:v>0.598019801980198</c:v>
                </c:pt>
                <c:pt idx="1">
                  <c:v>0.38415841584158417</c:v>
                </c:pt>
                <c:pt idx="2">
                  <c:v>1.782178217821782E-2</c:v>
                </c:pt>
              </c:numCache>
            </c:numRef>
          </c:val>
          <c:extLst>
            <c:ext xmlns:c16="http://schemas.microsoft.com/office/drawing/2014/chart" uri="{C3380CC4-5D6E-409C-BE32-E72D297353CC}">
              <c16:uniqueId val="{0000000D-61FA-4766-9365-C89A98E0AD87}"/>
            </c:ext>
          </c:extLst>
        </c:ser>
        <c:ser>
          <c:idx val="2"/>
          <c:order val="2"/>
          <c:tx>
            <c:strRef>
              <c:f>Graphs_Form!$J$5</c:f>
              <c:strCache>
                <c:ptCount val="1"/>
                <c:pt idx="0">
                  <c:v>Ecoles de management</c:v>
                </c:pt>
              </c:strCache>
            </c:strRef>
          </c:tx>
          <c:spPr>
            <a:solidFill>
              <a:srgbClr val="FAB758"/>
            </a:solidFill>
            <a:ln w="0">
              <a:noFill/>
            </a:ln>
          </c:spPr>
          <c:dPt>
            <c:idx val="0"/>
            <c:bubble3D val="0"/>
            <c:spPr>
              <a:solidFill>
                <a:srgbClr val="00005A"/>
              </a:solidFill>
              <a:ln w="19080">
                <a:solidFill>
                  <a:srgbClr val="FFFFFF"/>
                </a:solidFill>
                <a:round/>
              </a:ln>
            </c:spPr>
            <c:extLst>
              <c:ext xmlns:c16="http://schemas.microsoft.com/office/drawing/2014/chart" uri="{C3380CC4-5D6E-409C-BE32-E72D297353CC}">
                <c16:uniqueId val="{0000000F-61FA-4766-9365-C89A98E0AD87}"/>
              </c:ext>
            </c:extLst>
          </c:dPt>
          <c:dPt>
            <c:idx val="1"/>
            <c:bubble3D val="0"/>
            <c:spPr>
              <a:solidFill>
                <a:srgbClr val="FF8200"/>
              </a:solidFill>
              <a:ln w="19080">
                <a:solidFill>
                  <a:srgbClr val="FFFFFF"/>
                </a:solidFill>
                <a:round/>
              </a:ln>
            </c:spPr>
            <c:extLst>
              <c:ext xmlns:c16="http://schemas.microsoft.com/office/drawing/2014/chart" uri="{C3380CC4-5D6E-409C-BE32-E72D297353CC}">
                <c16:uniqueId val="{00000011-61FA-4766-9365-C89A98E0AD87}"/>
              </c:ext>
            </c:extLst>
          </c:dPt>
          <c:dPt>
            <c:idx val="2"/>
            <c:bubble3D val="0"/>
            <c:spPr>
              <a:solidFill>
                <a:srgbClr val="FAB758"/>
              </a:solidFill>
              <a:ln w="19080">
                <a:solidFill>
                  <a:srgbClr val="FFFFFF"/>
                </a:solidFill>
                <a:round/>
              </a:ln>
            </c:spPr>
            <c:extLst>
              <c:ext xmlns:c16="http://schemas.microsoft.com/office/drawing/2014/chart" uri="{C3380CC4-5D6E-409C-BE32-E72D297353CC}">
                <c16:uniqueId val="{00000013-61FA-4766-9365-C89A98E0AD87}"/>
              </c:ext>
            </c:extLst>
          </c:dPt>
          <c:dLbls>
            <c:dLbl>
              <c:idx val="0"/>
              <c:spPr/>
              <c:txPr>
                <a:bodyPr wrap="square"/>
                <a:lstStyle/>
                <a:p>
                  <a:pPr>
                    <a:defRPr sz="1000" b="0" strike="noStrike" spc="-1">
                      <a:solidFill>
                        <a:srgbClr val="000000"/>
                      </a:solidFill>
                      <a:latin typeface="Calibri"/>
                    </a:defRPr>
                  </a:pPr>
                  <a:endParaRPr lang="fr-FR"/>
                </a:p>
              </c:txPr>
              <c:dLblPos val="bestFit"/>
              <c:showLegendKey val="0"/>
              <c:showVal val="0"/>
              <c:showCatName val="0"/>
              <c:showSerName val="0"/>
              <c:showPercent val="0"/>
              <c:showBubbleSize val="1"/>
              <c:extLst>
                <c:ext xmlns:c16="http://schemas.microsoft.com/office/drawing/2014/chart" uri="{C3380CC4-5D6E-409C-BE32-E72D297353CC}">
                  <c16:uniqueId val="{0000000F-61FA-4766-9365-C89A98E0AD87}"/>
                </c:ext>
              </c:extLst>
            </c:dLbl>
            <c:dLbl>
              <c:idx val="1"/>
              <c:spPr/>
              <c:txPr>
                <a:bodyPr wrap="square"/>
                <a:lstStyle/>
                <a:p>
                  <a:pPr>
                    <a:defRPr sz="1000" b="0" strike="noStrike" spc="-1">
                      <a:solidFill>
                        <a:srgbClr val="000000"/>
                      </a:solidFill>
                      <a:latin typeface="Calibri"/>
                    </a:defRPr>
                  </a:pPr>
                  <a:endParaRPr lang="fr-FR"/>
                </a:p>
              </c:txPr>
              <c:dLblPos val="bestFit"/>
              <c:showLegendKey val="0"/>
              <c:showVal val="0"/>
              <c:showCatName val="0"/>
              <c:showSerName val="0"/>
              <c:showPercent val="0"/>
              <c:showBubbleSize val="1"/>
              <c:extLst>
                <c:ext xmlns:c16="http://schemas.microsoft.com/office/drawing/2014/chart" uri="{C3380CC4-5D6E-409C-BE32-E72D297353CC}">
                  <c16:uniqueId val="{00000011-61FA-4766-9365-C89A98E0AD87}"/>
                </c:ext>
              </c:extLst>
            </c:dLbl>
            <c:dLbl>
              <c:idx val="2"/>
              <c:spPr/>
              <c:txPr>
                <a:bodyPr wrap="square"/>
                <a:lstStyle/>
                <a:p>
                  <a:pPr>
                    <a:defRPr sz="1000" b="0" strike="noStrike" spc="-1">
                      <a:solidFill>
                        <a:srgbClr val="000000"/>
                      </a:solidFill>
                      <a:latin typeface="Calibri"/>
                    </a:defRPr>
                  </a:pPr>
                  <a:endParaRPr lang="fr-FR"/>
                </a:p>
              </c:txPr>
              <c:dLblPos val="bestFit"/>
              <c:showLegendKey val="0"/>
              <c:showVal val="0"/>
              <c:showCatName val="0"/>
              <c:showSerName val="0"/>
              <c:showPercent val="0"/>
              <c:showBubbleSize val="1"/>
              <c:extLst>
                <c:ext xmlns:c16="http://schemas.microsoft.com/office/drawing/2014/chart" uri="{C3380CC4-5D6E-409C-BE32-E72D297353CC}">
                  <c16:uniqueId val="{00000013-61FA-4766-9365-C89A98E0AD87}"/>
                </c:ext>
              </c:extLst>
            </c:dLbl>
            <c:spPr>
              <a:noFill/>
              <a:ln>
                <a:noFill/>
              </a:ln>
              <a:effectLst/>
            </c:spPr>
            <c:txPr>
              <a:bodyPr wrap="square"/>
              <a:lstStyle/>
              <a:p>
                <a:pPr>
                  <a:defRPr sz="1000" b="0" strike="noStrike" spc="-1">
                    <a:solidFill>
                      <a:srgbClr val="000000"/>
                    </a:solidFill>
                    <a:latin typeface="Calibri"/>
                    <a:ea typeface="Calibri"/>
                  </a:defRPr>
                </a:pPr>
                <a:endParaRPr lang="fr-FR"/>
              </a:p>
            </c:txPr>
            <c:dLblPos val="bestFit"/>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Graphs_Form!$G$6:$G$8</c:f>
              <c:strCache>
                <c:ptCount val="3"/>
                <c:pt idx="0">
                  <c:v>Formations qui n'abordent pas les enjeux écologiques</c:v>
                </c:pt>
                <c:pt idx="1">
                  <c:v>Formations qui abordent les enjeux écologiques sans les intégrer</c:v>
                </c:pt>
                <c:pt idx="2">
                  <c:v>Formations qui intègrent les enjeux écologiques</c:v>
                </c:pt>
              </c:strCache>
            </c:strRef>
          </c:cat>
          <c:val>
            <c:numRef>
              <c:f>Graphs_Form!$J$6:$J$8</c:f>
              <c:numCache>
                <c:formatCode>0\ %</c:formatCode>
                <c:ptCount val="3"/>
                <c:pt idx="0">
                  <c:v>0.41361256544502617</c:v>
                </c:pt>
                <c:pt idx="1">
                  <c:v>0.49214659685863876</c:v>
                </c:pt>
                <c:pt idx="2">
                  <c:v>9.4240837696335081E-2</c:v>
                </c:pt>
              </c:numCache>
            </c:numRef>
          </c:val>
          <c:extLst>
            <c:ext xmlns:c16="http://schemas.microsoft.com/office/drawing/2014/chart" uri="{C3380CC4-5D6E-409C-BE32-E72D297353CC}">
              <c16:uniqueId val="{00000014-61FA-4766-9365-C89A98E0AD87}"/>
            </c:ext>
          </c:extLst>
        </c:ser>
        <c:ser>
          <c:idx val="3"/>
          <c:order val="3"/>
          <c:tx>
            <c:strRef>
              <c:f>Graphs_Form!$K$5</c:f>
              <c:strCache>
                <c:ptCount val="1"/>
                <c:pt idx="0">
                  <c:v>Ecoles d'ingénieurs</c:v>
                </c:pt>
              </c:strCache>
            </c:strRef>
          </c:tx>
          <c:spPr>
            <a:solidFill>
              <a:srgbClr val="FFDC23"/>
            </a:solidFill>
            <a:ln w="0">
              <a:noFill/>
            </a:ln>
          </c:spPr>
          <c:dPt>
            <c:idx val="0"/>
            <c:bubble3D val="0"/>
            <c:spPr>
              <a:solidFill>
                <a:srgbClr val="00005A"/>
              </a:solidFill>
              <a:ln w="19080">
                <a:solidFill>
                  <a:srgbClr val="FFFFFF"/>
                </a:solidFill>
                <a:round/>
              </a:ln>
            </c:spPr>
            <c:extLst>
              <c:ext xmlns:c16="http://schemas.microsoft.com/office/drawing/2014/chart" uri="{C3380CC4-5D6E-409C-BE32-E72D297353CC}">
                <c16:uniqueId val="{00000016-61FA-4766-9365-C89A98E0AD87}"/>
              </c:ext>
            </c:extLst>
          </c:dPt>
          <c:dPt>
            <c:idx val="1"/>
            <c:bubble3D val="0"/>
            <c:spPr>
              <a:solidFill>
                <a:srgbClr val="FF8200"/>
              </a:solidFill>
              <a:ln w="19080">
                <a:solidFill>
                  <a:srgbClr val="FFFFFF"/>
                </a:solidFill>
                <a:round/>
              </a:ln>
            </c:spPr>
            <c:extLst>
              <c:ext xmlns:c16="http://schemas.microsoft.com/office/drawing/2014/chart" uri="{C3380CC4-5D6E-409C-BE32-E72D297353CC}">
                <c16:uniqueId val="{00000018-61FA-4766-9365-C89A98E0AD87}"/>
              </c:ext>
            </c:extLst>
          </c:dPt>
          <c:dPt>
            <c:idx val="2"/>
            <c:bubble3D val="0"/>
            <c:spPr>
              <a:solidFill>
                <a:srgbClr val="FAB758"/>
              </a:solidFill>
              <a:ln w="19080">
                <a:solidFill>
                  <a:srgbClr val="FFFFFF"/>
                </a:solidFill>
                <a:round/>
              </a:ln>
            </c:spPr>
            <c:extLst>
              <c:ext xmlns:c16="http://schemas.microsoft.com/office/drawing/2014/chart" uri="{C3380CC4-5D6E-409C-BE32-E72D297353CC}">
                <c16:uniqueId val="{0000001A-61FA-4766-9365-C89A98E0AD87}"/>
              </c:ext>
            </c:extLst>
          </c:dPt>
          <c:dLbls>
            <c:dLbl>
              <c:idx val="0"/>
              <c:spPr/>
              <c:txPr>
                <a:bodyPr wrap="square"/>
                <a:lstStyle/>
                <a:p>
                  <a:pPr>
                    <a:defRPr sz="1000" b="0" strike="noStrike" spc="-1">
                      <a:solidFill>
                        <a:srgbClr val="000000"/>
                      </a:solidFill>
                      <a:latin typeface="Calibri"/>
                    </a:defRPr>
                  </a:pPr>
                  <a:endParaRPr lang="fr-FR"/>
                </a:p>
              </c:txPr>
              <c:dLblPos val="bestFit"/>
              <c:showLegendKey val="0"/>
              <c:showVal val="0"/>
              <c:showCatName val="0"/>
              <c:showSerName val="0"/>
              <c:showPercent val="0"/>
              <c:showBubbleSize val="1"/>
              <c:extLst>
                <c:ext xmlns:c16="http://schemas.microsoft.com/office/drawing/2014/chart" uri="{C3380CC4-5D6E-409C-BE32-E72D297353CC}">
                  <c16:uniqueId val="{00000016-61FA-4766-9365-C89A98E0AD87}"/>
                </c:ext>
              </c:extLst>
            </c:dLbl>
            <c:dLbl>
              <c:idx val="1"/>
              <c:spPr/>
              <c:txPr>
                <a:bodyPr wrap="square"/>
                <a:lstStyle/>
                <a:p>
                  <a:pPr>
                    <a:defRPr sz="1000" b="0" strike="noStrike" spc="-1">
                      <a:solidFill>
                        <a:srgbClr val="000000"/>
                      </a:solidFill>
                      <a:latin typeface="Calibri"/>
                    </a:defRPr>
                  </a:pPr>
                  <a:endParaRPr lang="fr-FR"/>
                </a:p>
              </c:txPr>
              <c:dLblPos val="bestFit"/>
              <c:showLegendKey val="0"/>
              <c:showVal val="0"/>
              <c:showCatName val="0"/>
              <c:showSerName val="0"/>
              <c:showPercent val="0"/>
              <c:showBubbleSize val="1"/>
              <c:extLst>
                <c:ext xmlns:c16="http://schemas.microsoft.com/office/drawing/2014/chart" uri="{C3380CC4-5D6E-409C-BE32-E72D297353CC}">
                  <c16:uniqueId val="{00000018-61FA-4766-9365-C89A98E0AD87}"/>
                </c:ext>
              </c:extLst>
            </c:dLbl>
            <c:dLbl>
              <c:idx val="2"/>
              <c:spPr/>
              <c:txPr>
                <a:bodyPr wrap="square"/>
                <a:lstStyle/>
                <a:p>
                  <a:pPr>
                    <a:defRPr sz="1000" b="0" strike="noStrike" spc="-1">
                      <a:solidFill>
                        <a:srgbClr val="000000"/>
                      </a:solidFill>
                      <a:latin typeface="Calibri"/>
                    </a:defRPr>
                  </a:pPr>
                  <a:endParaRPr lang="fr-FR"/>
                </a:p>
              </c:txPr>
              <c:dLblPos val="bestFit"/>
              <c:showLegendKey val="0"/>
              <c:showVal val="0"/>
              <c:showCatName val="0"/>
              <c:showSerName val="0"/>
              <c:showPercent val="0"/>
              <c:showBubbleSize val="1"/>
              <c:extLst>
                <c:ext xmlns:c16="http://schemas.microsoft.com/office/drawing/2014/chart" uri="{C3380CC4-5D6E-409C-BE32-E72D297353CC}">
                  <c16:uniqueId val="{0000001A-61FA-4766-9365-C89A98E0AD87}"/>
                </c:ext>
              </c:extLst>
            </c:dLbl>
            <c:spPr>
              <a:noFill/>
              <a:ln>
                <a:noFill/>
              </a:ln>
              <a:effectLst/>
            </c:spPr>
            <c:txPr>
              <a:bodyPr wrap="square"/>
              <a:lstStyle/>
              <a:p>
                <a:pPr>
                  <a:defRPr sz="1000" b="0" strike="noStrike" spc="-1">
                    <a:solidFill>
                      <a:srgbClr val="000000"/>
                    </a:solidFill>
                    <a:latin typeface="Calibri"/>
                    <a:ea typeface="Calibri"/>
                  </a:defRPr>
                </a:pPr>
                <a:endParaRPr lang="fr-FR"/>
              </a:p>
            </c:txPr>
            <c:dLblPos val="bestFit"/>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Graphs_Form!$G$6:$G$8</c:f>
              <c:strCache>
                <c:ptCount val="3"/>
                <c:pt idx="0">
                  <c:v>Formations qui n'abordent pas les enjeux écologiques</c:v>
                </c:pt>
                <c:pt idx="1">
                  <c:v>Formations qui abordent les enjeux écologiques sans les intégrer</c:v>
                </c:pt>
                <c:pt idx="2">
                  <c:v>Formations qui intègrent les enjeux écologiques</c:v>
                </c:pt>
              </c:strCache>
            </c:strRef>
          </c:cat>
          <c:val>
            <c:numRef>
              <c:f>Graphs_Form!$K$6:$K$8</c:f>
              <c:numCache>
                <c:formatCode>0\ %</c:formatCode>
                <c:ptCount val="3"/>
                <c:pt idx="0">
                  <c:v>0.68292682926829273</c:v>
                </c:pt>
                <c:pt idx="1">
                  <c:v>0.26829268292682928</c:v>
                </c:pt>
                <c:pt idx="2">
                  <c:v>4.878048780487805E-2</c:v>
                </c:pt>
              </c:numCache>
            </c:numRef>
          </c:val>
          <c:extLst>
            <c:ext xmlns:c16="http://schemas.microsoft.com/office/drawing/2014/chart" uri="{C3380CC4-5D6E-409C-BE32-E72D297353CC}">
              <c16:uniqueId val="{0000001B-61FA-4766-9365-C89A98E0AD87}"/>
            </c:ext>
          </c:extLst>
        </c:ser>
        <c:dLbls>
          <c:showLegendKey val="0"/>
          <c:showVal val="0"/>
          <c:showCatName val="0"/>
          <c:showSerName val="0"/>
          <c:showPercent val="0"/>
          <c:showBubbleSize val="0"/>
          <c:showLeaderLines val="1"/>
        </c:dLbls>
        <c:firstSliceAng val="0"/>
      </c:pieChart>
      <c:spPr>
        <a:noFill/>
        <a:ln w="0">
          <a:noFill/>
        </a:ln>
      </c:spPr>
    </c:plotArea>
    <c:legend>
      <c:legendPos val="r"/>
      <c:layout>
        <c:manualLayout>
          <c:xMode val="edge"/>
          <c:yMode val="edge"/>
          <c:x val="0.62151019022483101"/>
          <c:y val="0.35884259613179398"/>
          <c:w val="0.36179996276543303"/>
          <c:h val="0.55097500191116899"/>
        </c:manualLayout>
      </c:layout>
      <c:overlay val="0"/>
      <c:spPr>
        <a:noFill/>
        <a:ln w="0">
          <a:noFill/>
        </a:ln>
      </c:spPr>
      <c:txPr>
        <a:bodyPr/>
        <a:lstStyle/>
        <a:p>
          <a:pPr>
            <a:defRPr sz="900" b="0" strike="noStrike" spc="-1">
              <a:solidFill>
                <a:srgbClr val="595959"/>
              </a:solidFill>
              <a:latin typeface="Calibri"/>
              <a:ea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fr-FR" sz="1400" b="0" strike="noStrike" spc="-1">
                <a:solidFill>
                  <a:srgbClr val="00005A"/>
                </a:solidFill>
                <a:latin typeface="Calibri"/>
                <a:ea typeface="Calibri"/>
              </a:defRPr>
            </a:pPr>
            <a:r>
              <a:rPr lang="fr-FR" sz="1400" b="0" strike="noStrike" spc="-1">
                <a:solidFill>
                  <a:srgbClr val="00005A"/>
                </a:solidFill>
                <a:latin typeface="Calibri"/>
                <a:ea typeface="Calibri"/>
              </a:rPr>
              <a:t>Part des formations qui intègrent les enjeux écologiques avant et après Bac+3</a:t>
            </a:r>
          </a:p>
        </c:rich>
      </c:tx>
      <c:overlay val="0"/>
      <c:spPr>
        <a:noFill/>
        <a:ln w="0">
          <a:noFill/>
        </a:ln>
      </c:spPr>
    </c:title>
    <c:autoTitleDeleted val="0"/>
    <c:plotArea>
      <c:layout/>
      <c:barChart>
        <c:barDir val="bar"/>
        <c:grouping val="clustered"/>
        <c:varyColors val="0"/>
        <c:ser>
          <c:idx val="0"/>
          <c:order val="0"/>
          <c:tx>
            <c:strRef>
              <c:f>Graphs_Form!$C$67</c:f>
              <c:strCache>
                <c:ptCount val="1"/>
                <c:pt idx="0">
                  <c:v>% formation intègre EE jusque Bac+3</c:v>
                </c:pt>
              </c:strCache>
            </c:strRef>
          </c:tx>
          <c:spPr>
            <a:solidFill>
              <a:srgbClr val="00005A"/>
            </a:solidFill>
            <a:ln w="0">
              <a:noFill/>
            </a:ln>
          </c:spPr>
          <c:invertIfNegative val="0"/>
          <c:dLbls>
            <c:spPr>
              <a:noFill/>
              <a:ln>
                <a:noFill/>
              </a:ln>
              <a:effectLst/>
            </c:spPr>
            <c:txPr>
              <a:bodyPr wrap="square"/>
              <a:lstStyle/>
              <a:p>
                <a:pPr>
                  <a:defRPr sz="1050" b="1" strike="noStrike" spc="-1">
                    <a:solidFill>
                      <a:srgbClr val="00005A"/>
                    </a:solidFill>
                    <a:latin typeface="Calibri"/>
                    <a:ea typeface="Calibri"/>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Graphs_Form!$B$68:$B$72</c:f>
              <c:strCache>
                <c:ptCount val="5"/>
                <c:pt idx="0">
                  <c:v>Organismes de formation</c:v>
                </c:pt>
                <c:pt idx="1">
                  <c:v>Universités</c:v>
                </c:pt>
                <c:pt idx="2">
                  <c:v>Ecoles de management</c:v>
                </c:pt>
                <c:pt idx="3">
                  <c:v>Ecoles d'ingénieurs</c:v>
                </c:pt>
                <c:pt idx="4">
                  <c:v>Total</c:v>
                </c:pt>
              </c:strCache>
            </c:strRef>
          </c:cat>
          <c:val>
            <c:numRef>
              <c:f>Graphs_Form!$C$68:$C$72</c:f>
              <c:numCache>
                <c:formatCode>0\ %</c:formatCode>
                <c:ptCount val="5"/>
                <c:pt idx="0">
                  <c:v>2.8700906344410877E-2</c:v>
                </c:pt>
                <c:pt idx="1">
                  <c:v>1.9801980198019802E-3</c:v>
                </c:pt>
                <c:pt idx="2">
                  <c:v>0</c:v>
                </c:pt>
                <c:pt idx="3">
                  <c:v>0</c:v>
                </c:pt>
                <c:pt idx="4">
                  <c:v>2.1097046413502109E-2</c:v>
                </c:pt>
              </c:numCache>
            </c:numRef>
          </c:val>
          <c:extLst>
            <c:ext xmlns:c16="http://schemas.microsoft.com/office/drawing/2014/chart" uri="{C3380CC4-5D6E-409C-BE32-E72D297353CC}">
              <c16:uniqueId val="{00000000-69F5-4DC5-888F-284EABCBE811}"/>
            </c:ext>
          </c:extLst>
        </c:ser>
        <c:ser>
          <c:idx val="1"/>
          <c:order val="1"/>
          <c:tx>
            <c:strRef>
              <c:f>Graphs_Form!$D$67</c:f>
              <c:strCache>
                <c:ptCount val="1"/>
                <c:pt idx="0">
                  <c:v>% formation intègre EE après Bac+3</c:v>
                </c:pt>
              </c:strCache>
            </c:strRef>
          </c:tx>
          <c:spPr>
            <a:solidFill>
              <a:srgbClr val="FF8200"/>
            </a:solidFill>
            <a:ln w="0">
              <a:noFill/>
            </a:ln>
          </c:spPr>
          <c:invertIfNegative val="0"/>
          <c:dPt>
            <c:idx val="0"/>
            <c:invertIfNegative val="0"/>
            <c:bubble3D val="0"/>
            <c:extLst>
              <c:ext xmlns:c16="http://schemas.microsoft.com/office/drawing/2014/chart" uri="{C3380CC4-5D6E-409C-BE32-E72D297353CC}">
                <c16:uniqueId val="{00000002-69F5-4DC5-888F-284EABCBE811}"/>
              </c:ext>
            </c:extLst>
          </c:dPt>
          <c:dLbls>
            <c:dLbl>
              <c:idx val="0"/>
              <c:layout>
                <c:manualLayout>
                  <c:x val="0"/>
                  <c:y val="-9.2592592592591703E-3"/>
                </c:manualLayout>
              </c:layout>
              <c:spPr/>
              <c:txPr>
                <a:bodyPr wrap="square"/>
                <a:lstStyle/>
                <a:p>
                  <a:pPr>
                    <a:defRPr sz="1050" b="1" strike="noStrike" spc="-1">
                      <a:solidFill>
                        <a:srgbClr val="00005A"/>
                      </a:solidFill>
                      <a:latin typeface="Calibri"/>
                    </a:defRPr>
                  </a:pPr>
                  <a:endParaRPr lang="fr-FR"/>
                </a:p>
              </c:txPr>
              <c:dLblPos val="outEnd"/>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2-69F5-4DC5-888F-284EABCBE811}"/>
                </c:ext>
              </c:extLst>
            </c:dLbl>
            <c:spPr>
              <a:noFill/>
              <a:ln>
                <a:noFill/>
              </a:ln>
              <a:effectLst/>
            </c:spPr>
            <c:txPr>
              <a:bodyPr wrap="square"/>
              <a:lstStyle/>
              <a:p>
                <a:pPr>
                  <a:defRPr sz="1050" b="1" strike="noStrike" spc="-1">
                    <a:solidFill>
                      <a:srgbClr val="00005A"/>
                    </a:solidFill>
                    <a:latin typeface="Calibri"/>
                    <a:ea typeface="Calibri"/>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Graphs_Form!$B$68:$B$72</c:f>
              <c:strCache>
                <c:ptCount val="5"/>
                <c:pt idx="0">
                  <c:v>Organismes de formation</c:v>
                </c:pt>
                <c:pt idx="1">
                  <c:v>Universités</c:v>
                </c:pt>
                <c:pt idx="2">
                  <c:v>Ecoles de management</c:v>
                </c:pt>
                <c:pt idx="3">
                  <c:v>Ecoles d'ingénieurs</c:v>
                </c:pt>
                <c:pt idx="4">
                  <c:v>Total</c:v>
                </c:pt>
              </c:strCache>
            </c:strRef>
          </c:cat>
          <c:val>
            <c:numRef>
              <c:f>Graphs_Form!$D$68:$D$72</c:f>
              <c:numCache>
                <c:formatCode>0\ %</c:formatCode>
                <c:ptCount val="5"/>
                <c:pt idx="0">
                  <c:v>1.9637462235649546E-2</c:v>
                </c:pt>
                <c:pt idx="1">
                  <c:v>1.5841584158415842E-2</c:v>
                </c:pt>
                <c:pt idx="2">
                  <c:v>9.4240837696335081E-2</c:v>
                </c:pt>
                <c:pt idx="3">
                  <c:v>4.878048780487805E-2</c:v>
                </c:pt>
                <c:pt idx="4">
                  <c:v>4.3248945147679324E-2</c:v>
                </c:pt>
              </c:numCache>
            </c:numRef>
          </c:val>
          <c:extLst>
            <c:ext xmlns:c16="http://schemas.microsoft.com/office/drawing/2014/chart" uri="{C3380CC4-5D6E-409C-BE32-E72D297353CC}">
              <c16:uniqueId val="{00000003-69F5-4DC5-888F-284EABCBE811}"/>
            </c:ext>
          </c:extLst>
        </c:ser>
        <c:dLbls>
          <c:showLegendKey val="0"/>
          <c:showVal val="0"/>
          <c:showCatName val="0"/>
          <c:showSerName val="0"/>
          <c:showPercent val="0"/>
          <c:showBubbleSize val="0"/>
        </c:dLbls>
        <c:gapWidth val="182"/>
        <c:axId val="70784987"/>
        <c:axId val="47624916"/>
      </c:barChart>
      <c:catAx>
        <c:axId val="70784987"/>
        <c:scaling>
          <c:orientation val="minMax"/>
        </c:scaling>
        <c:delete val="0"/>
        <c:axPos val="l"/>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ea typeface="Calibri"/>
              </a:defRPr>
            </a:pPr>
            <a:endParaRPr lang="fr-FR"/>
          </a:p>
        </c:txPr>
        <c:crossAx val="47624916"/>
        <c:crosses val="autoZero"/>
        <c:auto val="1"/>
        <c:lblAlgn val="ctr"/>
        <c:lblOffset val="100"/>
        <c:noMultiLvlLbl val="0"/>
      </c:catAx>
      <c:valAx>
        <c:axId val="47624916"/>
        <c:scaling>
          <c:orientation val="minMax"/>
        </c:scaling>
        <c:delete val="0"/>
        <c:axPos val="b"/>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ea typeface="Calibri"/>
              </a:defRPr>
            </a:pPr>
            <a:endParaRPr lang="fr-FR"/>
          </a:p>
        </c:txPr>
        <c:crossAx val="70784987"/>
        <c:crosses val="autoZero"/>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ea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fr-FR" sz="1400" b="0" strike="noStrike" spc="-1">
                <a:solidFill>
                  <a:srgbClr val="00005A"/>
                </a:solidFill>
                <a:latin typeface="Calibri"/>
                <a:ea typeface="Calibri"/>
              </a:defRPr>
            </a:pPr>
            <a:r>
              <a:rPr lang="fr-FR" sz="1400" b="0" strike="noStrike" spc="-1">
                <a:solidFill>
                  <a:srgbClr val="00005A"/>
                </a:solidFill>
                <a:latin typeface="Calibri"/>
                <a:ea typeface="Calibri"/>
              </a:rPr>
              <a:t>Part des cours abordant les enjeux écologiques dont l’enseignement est obligatoire, optionnel ou « non indiqué » dans un parcours d’enseignement par type d’établissement</a:t>
            </a:r>
          </a:p>
        </c:rich>
      </c:tx>
      <c:overlay val="0"/>
      <c:spPr>
        <a:noFill/>
        <a:ln w="0">
          <a:noFill/>
        </a:ln>
      </c:spPr>
    </c:title>
    <c:autoTitleDeleted val="0"/>
    <c:plotArea>
      <c:layout>
        <c:manualLayout>
          <c:layoutTarget val="inner"/>
          <c:xMode val="edge"/>
          <c:yMode val="edge"/>
          <c:x val="0.26705801631470599"/>
          <c:y val="0.278193986614724"/>
          <c:w val="0.68857208203095199"/>
          <c:h val="0.54929577464788704"/>
        </c:manualLayout>
      </c:layout>
      <c:barChart>
        <c:barDir val="bar"/>
        <c:grouping val="stacked"/>
        <c:varyColors val="0"/>
        <c:ser>
          <c:idx val="0"/>
          <c:order val="0"/>
          <c:tx>
            <c:strRef>
              <c:f>Graphs_Cours!$C$23</c:f>
              <c:strCache>
                <c:ptCount val="1"/>
                <c:pt idx="0">
                  <c:v>Obligatoire</c:v>
                </c:pt>
              </c:strCache>
            </c:strRef>
          </c:tx>
          <c:spPr>
            <a:solidFill>
              <a:srgbClr val="00005A"/>
            </a:solidFill>
            <a:ln w="0">
              <a:noFill/>
            </a:ln>
          </c:spPr>
          <c:invertIfNegative val="0"/>
          <c:dLbls>
            <c:spPr>
              <a:noFill/>
              <a:ln>
                <a:noFill/>
              </a:ln>
              <a:effectLst/>
            </c:spPr>
            <c:txPr>
              <a:bodyPr wrap="square"/>
              <a:lstStyle/>
              <a:p>
                <a:pPr>
                  <a:defRPr sz="1000" b="1" strike="noStrike" spc="-1">
                    <a:solidFill>
                      <a:srgbClr val="FFFFFF"/>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Graphs_Cours!$B$24:$B$28</c:f>
              <c:strCache>
                <c:ptCount val="5"/>
                <c:pt idx="0">
                  <c:v>Organismes de formation</c:v>
                </c:pt>
                <c:pt idx="1">
                  <c:v>Universités</c:v>
                </c:pt>
                <c:pt idx="2">
                  <c:v>Ecoles de management</c:v>
                </c:pt>
                <c:pt idx="3">
                  <c:v>Ecoles d'ingénieurs</c:v>
                </c:pt>
                <c:pt idx="4">
                  <c:v>Total</c:v>
                </c:pt>
              </c:strCache>
            </c:strRef>
          </c:cat>
          <c:val>
            <c:numRef>
              <c:f>Graphs_Cours!$C$24:$C$28</c:f>
              <c:numCache>
                <c:formatCode>0\ %</c:formatCode>
                <c:ptCount val="5"/>
                <c:pt idx="0">
                  <c:v>0.99029126213592233</c:v>
                </c:pt>
                <c:pt idx="1">
                  <c:v>0.35421686746987951</c:v>
                </c:pt>
                <c:pt idx="2">
                  <c:v>0.47315436241610737</c:v>
                </c:pt>
                <c:pt idx="3">
                  <c:v>0.55172413793103448</c:v>
                </c:pt>
                <c:pt idx="4">
                  <c:v>0.53586497890295359</c:v>
                </c:pt>
              </c:numCache>
            </c:numRef>
          </c:val>
          <c:extLst>
            <c:ext xmlns:c16="http://schemas.microsoft.com/office/drawing/2014/chart" uri="{C3380CC4-5D6E-409C-BE32-E72D297353CC}">
              <c16:uniqueId val="{00000000-5FE4-42ED-BE2B-A87B6D8B06D0}"/>
            </c:ext>
          </c:extLst>
        </c:ser>
        <c:ser>
          <c:idx val="1"/>
          <c:order val="1"/>
          <c:tx>
            <c:strRef>
              <c:f>Graphs_Cours!$D$23</c:f>
              <c:strCache>
                <c:ptCount val="1"/>
                <c:pt idx="0">
                  <c:v>Optionnel</c:v>
                </c:pt>
              </c:strCache>
            </c:strRef>
          </c:tx>
          <c:spPr>
            <a:solidFill>
              <a:srgbClr val="FF8200"/>
            </a:solidFill>
            <a:ln w="0">
              <a:noFill/>
            </a:ln>
          </c:spPr>
          <c:invertIfNegative val="0"/>
          <c:dLbls>
            <c:spPr>
              <a:noFill/>
              <a:ln>
                <a:noFill/>
              </a:ln>
              <a:effectLst/>
            </c:spPr>
            <c:txPr>
              <a:bodyPr wrap="square"/>
              <a:lstStyle/>
              <a:p>
                <a:pPr>
                  <a:defRPr sz="1000" b="1" strike="noStrike" spc="-1">
                    <a:solidFill>
                      <a:srgbClr val="00005A"/>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Graphs_Cours!$B$24:$B$28</c:f>
              <c:strCache>
                <c:ptCount val="5"/>
                <c:pt idx="0">
                  <c:v>Organismes de formation</c:v>
                </c:pt>
                <c:pt idx="1">
                  <c:v>Universités</c:v>
                </c:pt>
                <c:pt idx="2">
                  <c:v>Ecoles de management</c:v>
                </c:pt>
                <c:pt idx="3">
                  <c:v>Ecoles d'ingénieurs</c:v>
                </c:pt>
                <c:pt idx="4">
                  <c:v>Total</c:v>
                </c:pt>
              </c:strCache>
            </c:strRef>
          </c:cat>
          <c:val>
            <c:numRef>
              <c:f>Graphs_Cours!$D$24:$D$28</c:f>
              <c:numCache>
                <c:formatCode>0\ %</c:formatCode>
                <c:ptCount val="5"/>
                <c:pt idx="1">
                  <c:v>0.31566265060240961</c:v>
                </c:pt>
                <c:pt idx="2">
                  <c:v>0.21812080536912754</c:v>
                </c:pt>
                <c:pt idx="3">
                  <c:v>0.27586206896551724</c:v>
                </c:pt>
                <c:pt idx="4">
                  <c:v>0.2151898734177215</c:v>
                </c:pt>
              </c:numCache>
            </c:numRef>
          </c:val>
          <c:extLst>
            <c:ext xmlns:c16="http://schemas.microsoft.com/office/drawing/2014/chart" uri="{C3380CC4-5D6E-409C-BE32-E72D297353CC}">
              <c16:uniqueId val="{00000001-5FE4-42ED-BE2B-A87B6D8B06D0}"/>
            </c:ext>
          </c:extLst>
        </c:ser>
        <c:ser>
          <c:idx val="2"/>
          <c:order val="2"/>
          <c:tx>
            <c:strRef>
              <c:f>Graphs_Cours!$E$23</c:f>
              <c:strCache>
                <c:ptCount val="1"/>
                <c:pt idx="0">
                  <c:v>Non indiqué</c:v>
                </c:pt>
              </c:strCache>
            </c:strRef>
          </c:tx>
          <c:spPr>
            <a:solidFill>
              <a:srgbClr val="FAB758"/>
            </a:solidFill>
            <a:ln w="0">
              <a:noFill/>
            </a:ln>
          </c:spPr>
          <c:invertIfNegative val="0"/>
          <c:dPt>
            <c:idx val="0"/>
            <c:invertIfNegative val="0"/>
            <c:bubble3D val="0"/>
            <c:extLst>
              <c:ext xmlns:c16="http://schemas.microsoft.com/office/drawing/2014/chart" uri="{C3380CC4-5D6E-409C-BE32-E72D297353CC}">
                <c16:uniqueId val="{00000003-5FE4-42ED-BE2B-A87B6D8B06D0}"/>
              </c:ext>
            </c:extLst>
          </c:dPt>
          <c:dLbls>
            <c:dLbl>
              <c:idx val="0"/>
              <c:layout>
                <c:manualLayout>
                  <c:x val="2.2222222222222199E-2"/>
                  <c:y val="0"/>
                </c:manualLayout>
              </c:layout>
              <c:spPr/>
              <c:txPr>
                <a:bodyPr wrap="square"/>
                <a:lstStyle/>
                <a:p>
                  <a:pPr>
                    <a:defRPr sz="1000" b="1" strike="noStrike" spc="-1">
                      <a:solidFill>
                        <a:srgbClr val="00005A"/>
                      </a:solidFill>
                      <a:latin typeface="Calibri"/>
                    </a:defRPr>
                  </a:pPr>
                  <a:endParaRPr lang="fr-FR"/>
                </a:p>
              </c:txPr>
              <c:dLblPos val="ctr"/>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5FE4-42ED-BE2B-A87B6D8B06D0}"/>
                </c:ext>
              </c:extLst>
            </c:dLbl>
            <c:spPr>
              <a:noFill/>
              <a:ln>
                <a:noFill/>
              </a:ln>
              <a:effectLst/>
            </c:spPr>
            <c:txPr>
              <a:bodyPr wrap="square"/>
              <a:lstStyle/>
              <a:p>
                <a:pPr>
                  <a:defRPr sz="1000" b="1" strike="noStrike" spc="-1">
                    <a:solidFill>
                      <a:srgbClr val="00005A"/>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Graphs_Cours!$B$24:$B$28</c:f>
              <c:strCache>
                <c:ptCount val="5"/>
                <c:pt idx="0">
                  <c:v>Organismes de formation</c:v>
                </c:pt>
                <c:pt idx="1">
                  <c:v>Universités</c:v>
                </c:pt>
                <c:pt idx="2">
                  <c:v>Ecoles de management</c:v>
                </c:pt>
                <c:pt idx="3">
                  <c:v>Ecoles d'ingénieurs</c:v>
                </c:pt>
                <c:pt idx="4">
                  <c:v>Total</c:v>
                </c:pt>
              </c:strCache>
            </c:strRef>
          </c:cat>
          <c:val>
            <c:numRef>
              <c:f>Graphs_Cours!$E$24:$E$28</c:f>
              <c:numCache>
                <c:formatCode>0\ %</c:formatCode>
                <c:ptCount val="5"/>
                <c:pt idx="0">
                  <c:v>9.7087378640776691E-3</c:v>
                </c:pt>
                <c:pt idx="1">
                  <c:v>0.33012048192771082</c:v>
                </c:pt>
                <c:pt idx="2">
                  <c:v>0.3087248322147651</c:v>
                </c:pt>
                <c:pt idx="3">
                  <c:v>0.17241379310344829</c:v>
                </c:pt>
                <c:pt idx="4">
                  <c:v>0.24894514767932491</c:v>
                </c:pt>
              </c:numCache>
            </c:numRef>
          </c:val>
          <c:extLst>
            <c:ext xmlns:c16="http://schemas.microsoft.com/office/drawing/2014/chart" uri="{C3380CC4-5D6E-409C-BE32-E72D297353CC}">
              <c16:uniqueId val="{00000004-5FE4-42ED-BE2B-A87B6D8B06D0}"/>
            </c:ext>
          </c:extLst>
        </c:ser>
        <c:dLbls>
          <c:showLegendKey val="0"/>
          <c:showVal val="0"/>
          <c:showCatName val="0"/>
          <c:showSerName val="0"/>
          <c:showPercent val="0"/>
          <c:showBubbleSize val="0"/>
        </c:dLbls>
        <c:gapWidth val="150"/>
        <c:overlap val="100"/>
        <c:axId val="15837610"/>
        <c:axId val="86305006"/>
      </c:barChart>
      <c:catAx>
        <c:axId val="15837610"/>
        <c:scaling>
          <c:orientation val="minMax"/>
        </c:scaling>
        <c:delete val="0"/>
        <c:axPos val="l"/>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ea typeface="Calibri"/>
              </a:defRPr>
            </a:pPr>
            <a:endParaRPr lang="fr-FR"/>
          </a:p>
        </c:txPr>
        <c:crossAx val="86305006"/>
        <c:crosses val="autoZero"/>
        <c:auto val="1"/>
        <c:lblAlgn val="ctr"/>
        <c:lblOffset val="100"/>
        <c:noMultiLvlLbl val="0"/>
      </c:catAx>
      <c:valAx>
        <c:axId val="86305006"/>
        <c:scaling>
          <c:orientation val="minMax"/>
          <c:max val="1"/>
        </c:scaling>
        <c:delete val="0"/>
        <c:axPos val="b"/>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ea typeface="Calibri"/>
              </a:defRPr>
            </a:pPr>
            <a:endParaRPr lang="fr-FR"/>
          </a:p>
        </c:txPr>
        <c:crossAx val="15837610"/>
        <c:crosses val="autoZero"/>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ea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fr-FR" sz="1400" b="0" strike="noStrike" spc="-1">
                <a:solidFill>
                  <a:srgbClr val="00005A"/>
                </a:solidFill>
                <a:latin typeface="Calibri"/>
                <a:ea typeface="Calibri"/>
              </a:defRPr>
            </a:pPr>
            <a:r>
              <a:rPr lang="fr-FR" sz="1400" b="0" strike="noStrike" spc="-1">
                <a:solidFill>
                  <a:srgbClr val="00005A"/>
                </a:solidFill>
                <a:latin typeface="Calibri"/>
                <a:ea typeface="Calibri"/>
              </a:rPr>
              <a:t>Cours qui abordent les enjeux écologiques jusqu'à Bac+3 et après Bac+3</a:t>
            </a:r>
          </a:p>
        </c:rich>
      </c:tx>
      <c:overlay val="0"/>
      <c:spPr>
        <a:noFill/>
        <a:ln w="0">
          <a:noFill/>
        </a:ln>
      </c:spPr>
    </c:title>
    <c:autoTitleDeleted val="0"/>
    <c:plotArea>
      <c:layout/>
      <c:barChart>
        <c:barDir val="bar"/>
        <c:grouping val="stacked"/>
        <c:varyColors val="0"/>
        <c:ser>
          <c:idx val="0"/>
          <c:order val="0"/>
          <c:tx>
            <c:strRef>
              <c:f>Graphs_Cours!$C$39</c:f>
              <c:strCache>
                <c:ptCount val="1"/>
                <c:pt idx="0">
                  <c:v>Jusqu'à Bac+3</c:v>
                </c:pt>
              </c:strCache>
            </c:strRef>
          </c:tx>
          <c:spPr>
            <a:solidFill>
              <a:srgbClr val="00005A"/>
            </a:solidFill>
            <a:ln w="0">
              <a:noFill/>
            </a:ln>
          </c:spPr>
          <c:invertIfNegative val="0"/>
          <c:dLbls>
            <c:spPr>
              <a:noFill/>
              <a:ln>
                <a:noFill/>
              </a:ln>
              <a:effectLst/>
            </c:spPr>
            <c:txPr>
              <a:bodyPr wrap="square"/>
              <a:lstStyle/>
              <a:p>
                <a:pPr>
                  <a:defRPr sz="1000" b="1" strike="noStrike" spc="-1">
                    <a:solidFill>
                      <a:srgbClr val="FFFFFF"/>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Graphs_Cours!$B$40:$B$43</c:f>
              <c:strCache>
                <c:ptCount val="4"/>
                <c:pt idx="0">
                  <c:v>Universités</c:v>
                </c:pt>
                <c:pt idx="1">
                  <c:v>Ecoles de management</c:v>
                </c:pt>
                <c:pt idx="2">
                  <c:v>Ecoles d'ingénieurs</c:v>
                </c:pt>
                <c:pt idx="3">
                  <c:v>Total</c:v>
                </c:pt>
              </c:strCache>
            </c:strRef>
          </c:cat>
          <c:val>
            <c:numRef>
              <c:f>Graphs_Cours!$C$40:$C$43</c:f>
              <c:numCache>
                <c:formatCode>0\ %</c:formatCode>
                <c:ptCount val="4"/>
                <c:pt idx="0">
                  <c:v>0.1180722891566265</c:v>
                </c:pt>
                <c:pt idx="1">
                  <c:v>0.1174496644295302</c:v>
                </c:pt>
                <c:pt idx="2">
                  <c:v>6.8965517241379309E-2</c:v>
                </c:pt>
                <c:pt idx="3">
                  <c:v>0.11590296495956873</c:v>
                </c:pt>
              </c:numCache>
            </c:numRef>
          </c:val>
          <c:extLst>
            <c:ext xmlns:c16="http://schemas.microsoft.com/office/drawing/2014/chart" uri="{C3380CC4-5D6E-409C-BE32-E72D297353CC}">
              <c16:uniqueId val="{00000000-72C2-4527-BA83-8554DFA3C9D8}"/>
            </c:ext>
          </c:extLst>
        </c:ser>
        <c:ser>
          <c:idx val="1"/>
          <c:order val="1"/>
          <c:tx>
            <c:strRef>
              <c:f>Graphs_Cours!$D$39</c:f>
              <c:strCache>
                <c:ptCount val="1"/>
                <c:pt idx="0">
                  <c:v>Après Bac+3</c:v>
                </c:pt>
              </c:strCache>
            </c:strRef>
          </c:tx>
          <c:spPr>
            <a:solidFill>
              <a:srgbClr val="FF8200"/>
            </a:solidFill>
            <a:ln w="0">
              <a:noFill/>
            </a:ln>
          </c:spPr>
          <c:invertIfNegative val="0"/>
          <c:dLbls>
            <c:spPr>
              <a:noFill/>
              <a:ln>
                <a:noFill/>
              </a:ln>
              <a:effectLst/>
            </c:spPr>
            <c:txPr>
              <a:bodyPr wrap="square"/>
              <a:lstStyle/>
              <a:p>
                <a:pPr>
                  <a:defRPr sz="1000" b="1" strike="noStrike" spc="-1">
                    <a:solidFill>
                      <a:srgbClr val="00005A"/>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Graphs_Cours!$B$40:$B$43</c:f>
              <c:strCache>
                <c:ptCount val="4"/>
                <c:pt idx="0">
                  <c:v>Universités</c:v>
                </c:pt>
                <c:pt idx="1">
                  <c:v>Ecoles de management</c:v>
                </c:pt>
                <c:pt idx="2">
                  <c:v>Ecoles d'ingénieurs</c:v>
                </c:pt>
                <c:pt idx="3">
                  <c:v>Total</c:v>
                </c:pt>
              </c:strCache>
            </c:strRef>
          </c:cat>
          <c:val>
            <c:numRef>
              <c:f>Graphs_Cours!$D$40:$D$43</c:f>
              <c:numCache>
                <c:formatCode>0\ %</c:formatCode>
                <c:ptCount val="4"/>
                <c:pt idx="0">
                  <c:v>0.87710843373493974</c:v>
                </c:pt>
                <c:pt idx="1">
                  <c:v>0.8825503355704698</c:v>
                </c:pt>
                <c:pt idx="2">
                  <c:v>0.93103448275862066</c:v>
                </c:pt>
                <c:pt idx="3">
                  <c:v>0.8814016172506739</c:v>
                </c:pt>
              </c:numCache>
            </c:numRef>
          </c:val>
          <c:extLst>
            <c:ext xmlns:c16="http://schemas.microsoft.com/office/drawing/2014/chart" uri="{C3380CC4-5D6E-409C-BE32-E72D297353CC}">
              <c16:uniqueId val="{00000001-72C2-4527-BA83-8554DFA3C9D8}"/>
            </c:ext>
          </c:extLst>
        </c:ser>
        <c:dLbls>
          <c:showLegendKey val="0"/>
          <c:showVal val="0"/>
          <c:showCatName val="0"/>
          <c:showSerName val="0"/>
          <c:showPercent val="0"/>
          <c:showBubbleSize val="0"/>
        </c:dLbls>
        <c:gapWidth val="150"/>
        <c:overlap val="100"/>
        <c:axId val="70169907"/>
        <c:axId val="10307653"/>
      </c:barChart>
      <c:catAx>
        <c:axId val="70169907"/>
        <c:scaling>
          <c:orientation val="minMax"/>
        </c:scaling>
        <c:delete val="0"/>
        <c:axPos val="l"/>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ea typeface="Calibri"/>
              </a:defRPr>
            </a:pPr>
            <a:endParaRPr lang="fr-FR"/>
          </a:p>
        </c:txPr>
        <c:crossAx val="10307653"/>
        <c:crosses val="autoZero"/>
        <c:auto val="1"/>
        <c:lblAlgn val="ctr"/>
        <c:lblOffset val="100"/>
        <c:noMultiLvlLbl val="0"/>
      </c:catAx>
      <c:valAx>
        <c:axId val="10307653"/>
        <c:scaling>
          <c:orientation val="minMax"/>
          <c:max val="1"/>
        </c:scaling>
        <c:delete val="0"/>
        <c:axPos val="b"/>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ea typeface="Calibri"/>
              </a:defRPr>
            </a:pPr>
            <a:endParaRPr lang="fr-FR"/>
          </a:p>
        </c:txPr>
        <c:crossAx val="70169907"/>
        <c:crosses val="autoZero"/>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ea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fr-FR" sz="1400" b="0" strike="noStrike" spc="-1">
                <a:solidFill>
                  <a:srgbClr val="00005A"/>
                </a:solidFill>
                <a:latin typeface="Calibri"/>
                <a:ea typeface="Calibri"/>
              </a:defRPr>
            </a:pPr>
            <a:r>
              <a:rPr lang="fr-FR" sz="1400" b="0" strike="noStrike" spc="-1">
                <a:solidFill>
                  <a:srgbClr val="00005A"/>
                </a:solidFill>
                <a:latin typeface="Calibri"/>
                <a:ea typeface="Calibri"/>
              </a:rPr>
              <a:t>Part des cours abordant les enjeux écologiques en fonction du mode d’enseignement (initial ou continu) et du type d’établissement</a:t>
            </a:r>
          </a:p>
        </c:rich>
      </c:tx>
      <c:overlay val="0"/>
      <c:spPr>
        <a:noFill/>
        <a:ln w="0">
          <a:noFill/>
        </a:ln>
      </c:spPr>
    </c:title>
    <c:autoTitleDeleted val="0"/>
    <c:plotArea>
      <c:layout/>
      <c:barChart>
        <c:barDir val="col"/>
        <c:grouping val="stacked"/>
        <c:varyColors val="0"/>
        <c:ser>
          <c:idx val="0"/>
          <c:order val="0"/>
          <c:tx>
            <c:strRef>
              <c:f>Graphs_Cours!$C$7</c:f>
              <c:strCache>
                <c:ptCount val="1"/>
                <c:pt idx="0">
                  <c:v>% de cours abordant les enjeux écologiques en formation continue</c:v>
                </c:pt>
              </c:strCache>
            </c:strRef>
          </c:tx>
          <c:spPr>
            <a:solidFill>
              <a:srgbClr val="00005A"/>
            </a:solidFill>
            <a:ln w="0">
              <a:noFill/>
            </a:ln>
          </c:spPr>
          <c:invertIfNegative val="0"/>
          <c:dPt>
            <c:idx val="2"/>
            <c:invertIfNegative val="0"/>
            <c:bubble3D val="0"/>
            <c:extLst>
              <c:ext xmlns:c16="http://schemas.microsoft.com/office/drawing/2014/chart" uri="{C3380CC4-5D6E-409C-BE32-E72D297353CC}">
                <c16:uniqueId val="{00000001-41AC-4FDA-9235-C2F94832165B}"/>
              </c:ext>
            </c:extLst>
          </c:dPt>
          <c:dLbls>
            <c:dLbl>
              <c:idx val="2"/>
              <c:layout>
                <c:manualLayout>
                  <c:x val="2.5510204081631701E-3"/>
                  <c:y val="-1.03986135181976E-2"/>
                </c:manualLayout>
              </c:layout>
              <c:spPr/>
              <c:txPr>
                <a:bodyPr wrap="square"/>
                <a:lstStyle/>
                <a:p>
                  <a:pPr>
                    <a:defRPr sz="1000" b="1" strike="noStrike" spc="-1">
                      <a:solidFill>
                        <a:srgbClr val="FFFFFF"/>
                      </a:solidFill>
                      <a:latin typeface="Calibri"/>
                    </a:defRPr>
                  </a:pPr>
                  <a:endParaRPr lang="fr-FR"/>
                </a:p>
              </c:txPr>
              <c:dLblPos val="ctr"/>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1-41AC-4FDA-9235-C2F94832165B}"/>
                </c:ext>
              </c:extLst>
            </c:dLbl>
            <c:spPr>
              <a:noFill/>
              <a:ln>
                <a:noFill/>
              </a:ln>
              <a:effectLst/>
            </c:spPr>
            <c:txPr>
              <a:bodyPr wrap="square"/>
              <a:lstStyle/>
              <a:p>
                <a:pPr>
                  <a:defRPr sz="1000" b="1" strike="noStrike" spc="-1">
                    <a:solidFill>
                      <a:srgbClr val="FFFFFF"/>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Graphs_Cours!$B$8:$B$12</c:f>
              <c:strCache>
                <c:ptCount val="5"/>
                <c:pt idx="0">
                  <c:v>Organismes de formation</c:v>
                </c:pt>
                <c:pt idx="1">
                  <c:v>Universités</c:v>
                </c:pt>
                <c:pt idx="2">
                  <c:v>Ecoles de management</c:v>
                </c:pt>
                <c:pt idx="3">
                  <c:v>Ecoles d'ingénieurs</c:v>
                </c:pt>
                <c:pt idx="4">
                  <c:v>Total</c:v>
                </c:pt>
              </c:strCache>
            </c:strRef>
          </c:cat>
          <c:val>
            <c:numRef>
              <c:f>Graphs_Cours!$C$8:$C$12</c:f>
              <c:numCache>
                <c:formatCode>0\ %</c:formatCode>
                <c:ptCount val="5"/>
                <c:pt idx="0">
                  <c:v>1</c:v>
                </c:pt>
                <c:pt idx="1">
                  <c:v>6.746987951807229E-2</c:v>
                </c:pt>
                <c:pt idx="2">
                  <c:v>2.6845637583892617E-2</c:v>
                </c:pt>
                <c:pt idx="3">
                  <c:v>0.20689655172413793</c:v>
                </c:pt>
                <c:pt idx="4">
                  <c:v>0.26160337552742619</c:v>
                </c:pt>
              </c:numCache>
            </c:numRef>
          </c:val>
          <c:extLst>
            <c:ext xmlns:c16="http://schemas.microsoft.com/office/drawing/2014/chart" uri="{C3380CC4-5D6E-409C-BE32-E72D297353CC}">
              <c16:uniqueId val="{00000002-41AC-4FDA-9235-C2F94832165B}"/>
            </c:ext>
          </c:extLst>
        </c:ser>
        <c:ser>
          <c:idx val="1"/>
          <c:order val="1"/>
          <c:tx>
            <c:strRef>
              <c:f>Graphs_Cours!$D$7</c:f>
              <c:strCache>
                <c:ptCount val="1"/>
                <c:pt idx="0">
                  <c:v>% de cours abordant les enjeux écologiques en formation initiale</c:v>
                </c:pt>
              </c:strCache>
            </c:strRef>
          </c:tx>
          <c:spPr>
            <a:solidFill>
              <a:srgbClr val="FF8200"/>
            </a:solidFill>
            <a:ln w="0">
              <a:noFill/>
            </a:ln>
          </c:spPr>
          <c:invertIfNegative val="0"/>
          <c:dPt>
            <c:idx val="0"/>
            <c:invertIfNegative val="0"/>
            <c:bubble3D val="0"/>
            <c:extLst>
              <c:ext xmlns:c16="http://schemas.microsoft.com/office/drawing/2014/chart" uri="{C3380CC4-5D6E-409C-BE32-E72D297353CC}">
                <c16:uniqueId val="{00000004-41AC-4FDA-9235-C2F94832165B}"/>
              </c:ext>
            </c:extLst>
          </c:dPt>
          <c:dLbls>
            <c:dLbl>
              <c:idx val="0"/>
              <c:layout>
                <c:manualLayout>
                  <c:x val="8.6734693877551006E-2"/>
                  <c:y val="6.5857885615251202E-2"/>
                </c:manualLayout>
              </c:layout>
              <c:spPr/>
              <c:txPr>
                <a:bodyPr wrap="square"/>
                <a:lstStyle/>
                <a:p>
                  <a:pPr>
                    <a:defRPr sz="1000" b="1" strike="noStrike" spc="-1">
                      <a:solidFill>
                        <a:srgbClr val="00005A"/>
                      </a:solidFill>
                      <a:latin typeface="Calibri"/>
                    </a:defRPr>
                  </a:pPr>
                  <a:endParaRPr lang="fr-FR"/>
                </a:p>
              </c:txPr>
              <c:dLblPos val="ctr"/>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41AC-4FDA-9235-C2F94832165B}"/>
                </c:ext>
              </c:extLst>
            </c:dLbl>
            <c:spPr>
              <a:noFill/>
              <a:ln>
                <a:noFill/>
              </a:ln>
              <a:effectLst/>
            </c:spPr>
            <c:txPr>
              <a:bodyPr wrap="square"/>
              <a:lstStyle/>
              <a:p>
                <a:pPr>
                  <a:defRPr sz="1000" b="1" strike="noStrike" spc="-1">
                    <a:solidFill>
                      <a:srgbClr val="00005A"/>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Graphs_Cours!$B$8:$B$12</c:f>
              <c:strCache>
                <c:ptCount val="5"/>
                <c:pt idx="0">
                  <c:v>Organismes de formation</c:v>
                </c:pt>
                <c:pt idx="1">
                  <c:v>Universités</c:v>
                </c:pt>
                <c:pt idx="2">
                  <c:v>Ecoles de management</c:v>
                </c:pt>
                <c:pt idx="3">
                  <c:v>Ecoles d'ingénieurs</c:v>
                </c:pt>
                <c:pt idx="4">
                  <c:v>Total</c:v>
                </c:pt>
              </c:strCache>
            </c:strRef>
          </c:cat>
          <c:val>
            <c:numRef>
              <c:f>Graphs_Cours!$D$8:$D$12</c:f>
              <c:numCache>
                <c:formatCode>0\ %</c:formatCode>
                <c:ptCount val="5"/>
                <c:pt idx="0">
                  <c:v>0</c:v>
                </c:pt>
                <c:pt idx="1">
                  <c:v>0.59759036144578315</c:v>
                </c:pt>
                <c:pt idx="2">
                  <c:v>0.88590604026845643</c:v>
                </c:pt>
                <c:pt idx="3">
                  <c:v>0.7931034482758621</c:v>
                </c:pt>
                <c:pt idx="4">
                  <c:v>0.56434599156118148</c:v>
                </c:pt>
              </c:numCache>
            </c:numRef>
          </c:val>
          <c:extLst>
            <c:ext xmlns:c16="http://schemas.microsoft.com/office/drawing/2014/chart" uri="{C3380CC4-5D6E-409C-BE32-E72D297353CC}">
              <c16:uniqueId val="{00000005-41AC-4FDA-9235-C2F94832165B}"/>
            </c:ext>
          </c:extLst>
        </c:ser>
        <c:ser>
          <c:idx val="2"/>
          <c:order val="2"/>
          <c:tx>
            <c:strRef>
              <c:f>Graphs_Cours!$E$7</c:f>
              <c:strCache>
                <c:ptCount val="1"/>
                <c:pt idx="0">
                  <c:v>% de cours abordant les enjeux écologiques en formations à la fois initiales et continues </c:v>
                </c:pt>
              </c:strCache>
            </c:strRef>
          </c:tx>
          <c:spPr>
            <a:solidFill>
              <a:srgbClr val="FAB758"/>
            </a:solidFill>
            <a:ln w="0">
              <a:noFill/>
            </a:ln>
          </c:spPr>
          <c:invertIfNegative val="0"/>
          <c:dPt>
            <c:idx val="0"/>
            <c:invertIfNegative val="0"/>
            <c:bubble3D val="0"/>
            <c:extLst>
              <c:ext xmlns:c16="http://schemas.microsoft.com/office/drawing/2014/chart" uri="{C3380CC4-5D6E-409C-BE32-E72D297353CC}">
                <c16:uniqueId val="{00000007-41AC-4FDA-9235-C2F94832165B}"/>
              </c:ext>
            </c:extLst>
          </c:dPt>
          <c:dPt>
            <c:idx val="1"/>
            <c:invertIfNegative val="0"/>
            <c:bubble3D val="0"/>
            <c:extLst>
              <c:ext xmlns:c16="http://schemas.microsoft.com/office/drawing/2014/chart" uri="{C3380CC4-5D6E-409C-BE32-E72D297353CC}">
                <c16:uniqueId val="{00000009-41AC-4FDA-9235-C2F94832165B}"/>
              </c:ext>
            </c:extLst>
          </c:dPt>
          <c:dPt>
            <c:idx val="2"/>
            <c:invertIfNegative val="0"/>
            <c:bubble3D val="0"/>
            <c:extLst>
              <c:ext xmlns:c16="http://schemas.microsoft.com/office/drawing/2014/chart" uri="{C3380CC4-5D6E-409C-BE32-E72D297353CC}">
                <c16:uniqueId val="{0000000B-41AC-4FDA-9235-C2F94832165B}"/>
              </c:ext>
            </c:extLst>
          </c:dPt>
          <c:dPt>
            <c:idx val="3"/>
            <c:invertIfNegative val="0"/>
            <c:bubble3D val="0"/>
            <c:extLst>
              <c:ext xmlns:c16="http://schemas.microsoft.com/office/drawing/2014/chart" uri="{C3380CC4-5D6E-409C-BE32-E72D297353CC}">
                <c16:uniqueId val="{0000000D-41AC-4FDA-9235-C2F94832165B}"/>
              </c:ext>
            </c:extLst>
          </c:dPt>
          <c:dPt>
            <c:idx val="4"/>
            <c:invertIfNegative val="0"/>
            <c:bubble3D val="0"/>
            <c:extLst>
              <c:ext xmlns:c16="http://schemas.microsoft.com/office/drawing/2014/chart" uri="{C3380CC4-5D6E-409C-BE32-E72D297353CC}">
                <c16:uniqueId val="{0000000F-41AC-4FDA-9235-C2F94832165B}"/>
              </c:ext>
            </c:extLst>
          </c:dPt>
          <c:dLbls>
            <c:dLbl>
              <c:idx val="0"/>
              <c:layout>
                <c:manualLayout>
                  <c:x val="8.4183673469387807E-2"/>
                  <c:y val="-2.77296360485269E-2"/>
                </c:manualLayout>
              </c:layout>
              <c:spPr/>
              <c:txPr>
                <a:bodyPr wrap="square"/>
                <a:lstStyle/>
                <a:p>
                  <a:pPr>
                    <a:defRPr sz="1000" b="1" strike="noStrike" spc="-1">
                      <a:solidFill>
                        <a:srgbClr val="00005A"/>
                      </a:solidFill>
                      <a:latin typeface="Calibri"/>
                      <a:ea typeface="Calibri"/>
                    </a:defRPr>
                  </a:pPr>
                  <a:endParaRPr lang="fr-FR"/>
                </a:p>
              </c:txPr>
              <c:dLblPos val="ctr"/>
              <c:showLegendKey val="0"/>
              <c:showVal val="1"/>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7-41AC-4FDA-9235-C2F94832165B}"/>
                </c:ext>
              </c:extLst>
            </c:dLbl>
            <c:dLbl>
              <c:idx val="1"/>
              <c:tx>
                <c:rich>
                  <a:bodyPr/>
                  <a:lstStyle/>
                  <a:p>
                    <a:fld id="{963980F0-0F3B-4332-A32D-3EA854F15A89}" type="VALUE">
                      <a:rPr lang="en-US" sz="1000" b="1" strike="noStrike" spc="-1">
                        <a:solidFill>
                          <a:srgbClr val="00005A"/>
                        </a:solidFill>
                        <a:latin typeface="Calibri"/>
                        <a:ea typeface="Calibri"/>
                      </a:rPr>
                      <a:pPr/>
                      <a:t>[VALEUR]</a:t>
                    </a:fld>
                    <a:endParaRPr lang="fr-FR"/>
                  </a:p>
                </c:rich>
              </c:tx>
              <c:spPr/>
              <c:dLblPos val="ct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41AC-4FDA-9235-C2F94832165B}"/>
                </c:ext>
              </c:extLst>
            </c:dLbl>
            <c:dLbl>
              <c:idx val="2"/>
              <c:tx>
                <c:rich>
                  <a:bodyPr/>
                  <a:lstStyle/>
                  <a:p>
                    <a:fld id="{5A32AA23-88E6-40EF-937D-531EA3F52804}" type="VALUE">
                      <a:rPr lang="en-US" sz="1000" b="1" strike="noStrike" spc="-1">
                        <a:solidFill>
                          <a:srgbClr val="00005A"/>
                        </a:solidFill>
                        <a:latin typeface="Calibri"/>
                        <a:ea typeface="Calibri"/>
                      </a:rPr>
                      <a:pPr/>
                      <a:t>[VALEUR]</a:t>
                    </a:fld>
                    <a:endParaRPr lang="fr-FR"/>
                  </a:p>
                </c:rich>
              </c:tx>
              <c:spPr/>
              <c:dLblPos val="ct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41AC-4FDA-9235-C2F94832165B}"/>
                </c:ext>
              </c:extLst>
            </c:dLbl>
            <c:dLbl>
              <c:idx val="3"/>
              <c:tx>
                <c:rich>
                  <a:bodyPr/>
                  <a:lstStyle/>
                  <a:p>
                    <a:fld id="{E11E924D-AE33-413D-A33E-174F84FD999D}" type="VALUE">
                      <a:rPr lang="en-US" sz="1000" b="1" strike="noStrike" spc="-1">
                        <a:solidFill>
                          <a:srgbClr val="00005A"/>
                        </a:solidFill>
                        <a:latin typeface="Calibri"/>
                        <a:ea typeface="Calibri"/>
                      </a:rPr>
                      <a:pPr/>
                      <a:t>[VALEUR]</a:t>
                    </a:fld>
                    <a:endParaRPr lang="fr-FR"/>
                  </a:p>
                </c:rich>
              </c:tx>
              <c:spPr/>
              <c:dLblPos val="ct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41AC-4FDA-9235-C2F94832165B}"/>
                </c:ext>
              </c:extLst>
            </c:dLbl>
            <c:dLbl>
              <c:idx val="4"/>
              <c:tx>
                <c:rich>
                  <a:bodyPr/>
                  <a:lstStyle/>
                  <a:p>
                    <a:fld id="{0222ABF0-2B13-4C77-9E66-0309BD8D31BD}" type="VALUE">
                      <a:rPr lang="en-US" sz="1000" b="1" strike="noStrike" spc="-1">
                        <a:solidFill>
                          <a:srgbClr val="00005A"/>
                        </a:solidFill>
                        <a:latin typeface="Calibri"/>
                        <a:ea typeface="Calibri"/>
                      </a:rPr>
                      <a:pPr/>
                      <a:t>[VALEUR]</a:t>
                    </a:fld>
                    <a:endParaRPr lang="fr-FR"/>
                  </a:p>
                </c:rich>
              </c:tx>
              <c:spPr/>
              <c:dLblPos val="ctr"/>
              <c:showLegendKey val="0"/>
              <c:showVal val="1"/>
              <c:showCatName val="0"/>
              <c:showSerName val="0"/>
              <c:showPercent val="0"/>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41AC-4FDA-9235-C2F94832165B}"/>
                </c:ext>
              </c:extLst>
            </c:dLbl>
            <c:spPr>
              <a:noFill/>
              <a:ln>
                <a:noFill/>
              </a:ln>
              <a:effectLst/>
            </c:spPr>
            <c:txPr>
              <a:bodyPr wrap="square"/>
              <a:lstStyle/>
              <a:p>
                <a:pPr>
                  <a:defRPr sz="900" b="0" strike="noStrike" spc="-1">
                    <a:solidFill>
                      <a:srgbClr val="00005A"/>
                    </a:solidFill>
                    <a:latin typeface="Calibri"/>
                    <a:ea typeface="Calibri"/>
                  </a:defRPr>
                </a:pPr>
                <a:endParaRPr lang="fr-FR"/>
              </a:p>
            </c:txPr>
            <c:dLblPos val="ct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Graphs_Cours!$B$8:$B$12</c:f>
              <c:strCache>
                <c:ptCount val="5"/>
                <c:pt idx="0">
                  <c:v>Organismes de formation</c:v>
                </c:pt>
                <c:pt idx="1">
                  <c:v>Universités</c:v>
                </c:pt>
                <c:pt idx="2">
                  <c:v>Ecoles de management</c:v>
                </c:pt>
                <c:pt idx="3">
                  <c:v>Ecoles d'ingénieurs</c:v>
                </c:pt>
                <c:pt idx="4">
                  <c:v>Total</c:v>
                </c:pt>
              </c:strCache>
            </c:strRef>
          </c:cat>
          <c:val>
            <c:numRef>
              <c:f>Graphs_Cours!$E$8:$E$12</c:f>
              <c:numCache>
                <c:formatCode>0\ %</c:formatCode>
                <c:ptCount val="5"/>
                <c:pt idx="0">
                  <c:v>0</c:v>
                </c:pt>
                <c:pt idx="1">
                  <c:v>0.33493975903614459</c:v>
                </c:pt>
                <c:pt idx="2">
                  <c:v>8.7248322147651006E-2</c:v>
                </c:pt>
                <c:pt idx="3">
                  <c:v>0</c:v>
                </c:pt>
                <c:pt idx="4">
                  <c:v>0.17405063291139242</c:v>
                </c:pt>
              </c:numCache>
            </c:numRef>
          </c:val>
          <c:extLst>
            <c:ext xmlns:c16="http://schemas.microsoft.com/office/drawing/2014/chart" uri="{C3380CC4-5D6E-409C-BE32-E72D297353CC}">
              <c16:uniqueId val="{00000010-41AC-4FDA-9235-C2F94832165B}"/>
            </c:ext>
          </c:extLst>
        </c:ser>
        <c:dLbls>
          <c:showLegendKey val="0"/>
          <c:showVal val="0"/>
          <c:showCatName val="0"/>
          <c:showSerName val="0"/>
          <c:showPercent val="0"/>
          <c:showBubbleSize val="0"/>
        </c:dLbls>
        <c:gapWidth val="150"/>
        <c:overlap val="100"/>
        <c:axId val="61244329"/>
        <c:axId val="5204406"/>
      </c:barChart>
      <c:catAx>
        <c:axId val="61244329"/>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ea typeface="Calibri"/>
              </a:defRPr>
            </a:pPr>
            <a:endParaRPr lang="fr-FR"/>
          </a:p>
        </c:txPr>
        <c:crossAx val="5204406"/>
        <c:crosses val="autoZero"/>
        <c:auto val="1"/>
        <c:lblAlgn val="ctr"/>
        <c:lblOffset val="100"/>
        <c:noMultiLvlLbl val="0"/>
      </c:catAx>
      <c:valAx>
        <c:axId val="5204406"/>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ea typeface="Calibri"/>
              </a:defRPr>
            </a:pPr>
            <a:endParaRPr lang="fr-FR"/>
          </a:p>
        </c:txPr>
        <c:crossAx val="61244329"/>
        <c:crosses val="autoZero"/>
        <c:crossBetween val="between"/>
      </c:valAx>
      <c:spPr>
        <a:noFill/>
        <a:ln w="0">
          <a:noFill/>
        </a:ln>
      </c:spPr>
    </c:plotArea>
    <c:legend>
      <c:legendPos val="b"/>
      <c:overlay val="0"/>
      <c:spPr>
        <a:noFill/>
        <a:ln w="0">
          <a:noFill/>
        </a:ln>
      </c:spPr>
      <c:txPr>
        <a:bodyPr/>
        <a:lstStyle/>
        <a:p>
          <a:pPr>
            <a:defRPr sz="900" b="0" strike="noStrike" spc="-1">
              <a:solidFill>
                <a:srgbClr val="595959"/>
              </a:solidFill>
              <a:latin typeface="Calibri"/>
              <a:ea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4</xdr:col>
      <xdr:colOff>216000</xdr:colOff>
      <xdr:row>56</xdr:row>
      <xdr:rowOff>88920</xdr:rowOff>
    </xdr:from>
    <xdr:to>
      <xdr:col>6</xdr:col>
      <xdr:colOff>686160</xdr:colOff>
      <xdr:row>70</xdr:row>
      <xdr:rowOff>5760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5598360" y="10563120"/>
          <a:ext cx="1828440" cy="25236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3</xdr:col>
      <xdr:colOff>340560</xdr:colOff>
      <xdr:row>124</xdr:row>
      <xdr:rowOff>120600</xdr:rowOff>
    </xdr:from>
    <xdr:to>
      <xdr:col>7</xdr:col>
      <xdr:colOff>478080</xdr:colOff>
      <xdr:row>136</xdr:row>
      <xdr:rowOff>50400</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4896000" y="23637960"/>
          <a:ext cx="3149280" cy="21013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3</xdr:col>
      <xdr:colOff>340560</xdr:colOff>
      <xdr:row>138</xdr:row>
      <xdr:rowOff>120600</xdr:rowOff>
    </xdr:from>
    <xdr:to>
      <xdr:col>7</xdr:col>
      <xdr:colOff>554400</xdr:colOff>
      <xdr:row>150</xdr:row>
      <xdr:rowOff>132840</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896000" y="26244360"/>
          <a:ext cx="3225600" cy="21841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3</xdr:col>
      <xdr:colOff>6480</xdr:colOff>
      <xdr:row>152</xdr:row>
      <xdr:rowOff>139680</xdr:rowOff>
    </xdr:from>
    <xdr:to>
      <xdr:col>7</xdr:col>
      <xdr:colOff>194760</xdr:colOff>
      <xdr:row>164</xdr:row>
      <xdr:rowOff>31320</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4561920" y="28870200"/>
          <a:ext cx="3200040" cy="20635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3</xdr:col>
      <xdr:colOff>0</xdr:colOff>
      <xdr:row>166</xdr:row>
      <xdr:rowOff>171360</xdr:rowOff>
    </xdr:from>
    <xdr:to>
      <xdr:col>7</xdr:col>
      <xdr:colOff>150120</xdr:colOff>
      <xdr:row>179</xdr:row>
      <xdr:rowOff>21960</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4555440" y="31508640"/>
          <a:ext cx="3161880" cy="22032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4</xdr:col>
      <xdr:colOff>539640</xdr:colOff>
      <xdr:row>42</xdr:row>
      <xdr:rowOff>63360</xdr:rowOff>
    </xdr:from>
    <xdr:to>
      <xdr:col>7</xdr:col>
      <xdr:colOff>265680</xdr:colOff>
      <xdr:row>48</xdr:row>
      <xdr:rowOff>88560</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922000" y="7931160"/>
          <a:ext cx="1910880" cy="111096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7</xdr:col>
      <xdr:colOff>406440</xdr:colOff>
      <xdr:row>166</xdr:row>
      <xdr:rowOff>152280</xdr:rowOff>
    </xdr:from>
    <xdr:to>
      <xdr:col>9</xdr:col>
      <xdr:colOff>711000</xdr:colOff>
      <xdr:row>180</xdr:row>
      <xdr:rowOff>97920</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7973640" y="31489560"/>
          <a:ext cx="1775160" cy="24793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7</xdr:col>
      <xdr:colOff>374760</xdr:colOff>
      <xdr:row>152</xdr:row>
      <xdr:rowOff>139680</xdr:rowOff>
    </xdr:from>
    <xdr:to>
      <xdr:col>9</xdr:col>
      <xdr:colOff>628560</xdr:colOff>
      <xdr:row>158</xdr:row>
      <xdr:rowOff>151920</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941960" y="28870200"/>
          <a:ext cx="1724400" cy="10980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380880</xdr:colOff>
      <xdr:row>85</xdr:row>
      <xdr:rowOff>31680</xdr:rowOff>
    </xdr:from>
    <xdr:to>
      <xdr:col>7</xdr:col>
      <xdr:colOff>735480</xdr:colOff>
      <xdr:row>99</xdr:row>
      <xdr:rowOff>21600</xdr:rowOff>
    </xdr:to>
    <xdr:sp macro="" textlink="">
      <xdr:nvSpPr>
        <xdr:cNvPr id="8" name="Rectangle 7">
          <a:extLst>
            <a:ext uri="{FF2B5EF4-FFF2-40B4-BE49-F238E27FC236}">
              <a16:creationId xmlns:a16="http://schemas.microsoft.com/office/drawing/2014/main" id="{00000000-0008-0000-0400-000008000000}"/>
            </a:ext>
          </a:extLst>
        </xdr:cNvPr>
        <xdr:cNvSpPr/>
      </xdr:nvSpPr>
      <xdr:spPr>
        <a:xfrm>
          <a:off x="7249680" y="15687720"/>
          <a:ext cx="1828440" cy="25236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4</xdr:col>
      <xdr:colOff>296640</xdr:colOff>
      <xdr:row>113</xdr:row>
      <xdr:rowOff>158040</xdr:rowOff>
    </xdr:from>
    <xdr:to>
      <xdr:col>6</xdr:col>
      <xdr:colOff>607320</xdr:colOff>
      <xdr:row>127</xdr:row>
      <xdr:rowOff>139320</xdr:rowOff>
    </xdr:to>
    <xdr:sp macro="" textlink="">
      <xdr:nvSpPr>
        <xdr:cNvPr id="9" name="Rectangle 8">
          <a:extLst>
            <a:ext uri="{FF2B5EF4-FFF2-40B4-BE49-F238E27FC236}">
              <a16:creationId xmlns:a16="http://schemas.microsoft.com/office/drawing/2014/main" id="{00000000-0008-0000-0400-000009000000}"/>
            </a:ext>
          </a:extLst>
        </xdr:cNvPr>
        <xdr:cNvSpPr/>
      </xdr:nvSpPr>
      <xdr:spPr>
        <a:xfrm>
          <a:off x="6338520" y="20954160"/>
          <a:ext cx="1784520" cy="251496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2</xdr:col>
      <xdr:colOff>254160</xdr:colOff>
      <xdr:row>245</xdr:row>
      <xdr:rowOff>114480</xdr:rowOff>
    </xdr:from>
    <xdr:to>
      <xdr:col>6</xdr:col>
      <xdr:colOff>307080</xdr:colOff>
      <xdr:row>260</xdr:row>
      <xdr:rowOff>41040</xdr:rowOff>
    </xdr:to>
    <xdr:sp macro="" textlink="">
      <xdr:nvSpPr>
        <xdr:cNvPr id="10" name="Rectangle 9">
          <a:extLst>
            <a:ext uri="{FF2B5EF4-FFF2-40B4-BE49-F238E27FC236}">
              <a16:creationId xmlns:a16="http://schemas.microsoft.com/office/drawing/2014/main" id="{00000000-0008-0000-0400-00000A000000}"/>
            </a:ext>
          </a:extLst>
        </xdr:cNvPr>
        <xdr:cNvSpPr/>
      </xdr:nvSpPr>
      <xdr:spPr>
        <a:xfrm>
          <a:off x="5257800" y="45164520"/>
          <a:ext cx="2565000" cy="26413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2</xdr:col>
      <xdr:colOff>368280</xdr:colOff>
      <xdr:row>262</xdr:row>
      <xdr:rowOff>127080</xdr:rowOff>
    </xdr:from>
    <xdr:to>
      <xdr:col>6</xdr:col>
      <xdr:colOff>421200</xdr:colOff>
      <xdr:row>285</xdr:row>
      <xdr:rowOff>104760</xdr:rowOff>
    </xdr:to>
    <xdr:sp macro="" textlink="">
      <xdr:nvSpPr>
        <xdr:cNvPr id="11" name="Rectangle 10">
          <a:extLst>
            <a:ext uri="{FF2B5EF4-FFF2-40B4-BE49-F238E27FC236}">
              <a16:creationId xmlns:a16="http://schemas.microsoft.com/office/drawing/2014/main" id="{00000000-0008-0000-0400-00000B000000}"/>
            </a:ext>
          </a:extLst>
        </xdr:cNvPr>
        <xdr:cNvSpPr/>
      </xdr:nvSpPr>
      <xdr:spPr>
        <a:xfrm>
          <a:off x="5371920" y="48326760"/>
          <a:ext cx="2565000" cy="41400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2</xdr:col>
      <xdr:colOff>609480</xdr:colOff>
      <xdr:row>289</xdr:row>
      <xdr:rowOff>95400</xdr:rowOff>
    </xdr:from>
    <xdr:to>
      <xdr:col>5</xdr:col>
      <xdr:colOff>590040</xdr:colOff>
      <xdr:row>303</xdr:row>
      <xdr:rowOff>41040</xdr:rowOff>
    </xdr:to>
    <xdr:sp macro="" textlink="">
      <xdr:nvSpPr>
        <xdr:cNvPr id="12" name="Rectangle 11">
          <a:extLst>
            <a:ext uri="{FF2B5EF4-FFF2-40B4-BE49-F238E27FC236}">
              <a16:creationId xmlns:a16="http://schemas.microsoft.com/office/drawing/2014/main" id="{00000000-0008-0000-0400-00000C000000}"/>
            </a:ext>
          </a:extLst>
        </xdr:cNvPr>
        <xdr:cNvSpPr/>
      </xdr:nvSpPr>
      <xdr:spPr>
        <a:xfrm>
          <a:off x="5613120" y="53254440"/>
          <a:ext cx="1845720" cy="25045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6</xdr:col>
      <xdr:colOff>260280</xdr:colOff>
      <xdr:row>289</xdr:row>
      <xdr:rowOff>82440</xdr:rowOff>
    </xdr:from>
    <xdr:to>
      <xdr:col>7</xdr:col>
      <xdr:colOff>1269720</xdr:colOff>
      <xdr:row>303</xdr:row>
      <xdr:rowOff>28080</xdr:rowOff>
    </xdr:to>
    <xdr:sp macro="" textlink="">
      <xdr:nvSpPr>
        <xdr:cNvPr id="13" name="Rectangle 12">
          <a:extLst>
            <a:ext uri="{FF2B5EF4-FFF2-40B4-BE49-F238E27FC236}">
              <a16:creationId xmlns:a16="http://schemas.microsoft.com/office/drawing/2014/main" id="{00000000-0008-0000-0400-00000D000000}"/>
            </a:ext>
          </a:extLst>
        </xdr:cNvPr>
        <xdr:cNvSpPr/>
      </xdr:nvSpPr>
      <xdr:spPr>
        <a:xfrm>
          <a:off x="7776000" y="53241480"/>
          <a:ext cx="1836360" cy="25045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2</xdr:col>
      <xdr:colOff>387360</xdr:colOff>
      <xdr:row>307</xdr:row>
      <xdr:rowOff>0</xdr:rowOff>
    </xdr:from>
    <xdr:to>
      <xdr:col>5</xdr:col>
      <xdr:colOff>367920</xdr:colOff>
      <xdr:row>320</xdr:row>
      <xdr:rowOff>129960</xdr:rowOff>
    </xdr:to>
    <xdr:sp macro="" textlink="">
      <xdr:nvSpPr>
        <xdr:cNvPr id="14" name="Rectangle 13">
          <a:extLst>
            <a:ext uri="{FF2B5EF4-FFF2-40B4-BE49-F238E27FC236}">
              <a16:creationId xmlns:a16="http://schemas.microsoft.com/office/drawing/2014/main" id="{00000000-0008-0000-0400-00000E000000}"/>
            </a:ext>
          </a:extLst>
        </xdr:cNvPr>
        <xdr:cNvSpPr/>
      </xdr:nvSpPr>
      <xdr:spPr>
        <a:xfrm>
          <a:off x="5391000" y="56514960"/>
          <a:ext cx="1845720" cy="248256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5</xdr:col>
      <xdr:colOff>628560</xdr:colOff>
      <xdr:row>307</xdr:row>
      <xdr:rowOff>12600</xdr:rowOff>
    </xdr:from>
    <xdr:to>
      <xdr:col>7</xdr:col>
      <xdr:colOff>996480</xdr:colOff>
      <xdr:row>320</xdr:row>
      <xdr:rowOff>142560</xdr:rowOff>
    </xdr:to>
    <xdr:sp macro="" textlink="">
      <xdr:nvSpPr>
        <xdr:cNvPr id="15" name="Rectangle 14">
          <a:extLst>
            <a:ext uri="{FF2B5EF4-FFF2-40B4-BE49-F238E27FC236}">
              <a16:creationId xmlns:a16="http://schemas.microsoft.com/office/drawing/2014/main" id="{00000000-0008-0000-0400-00000F000000}"/>
            </a:ext>
          </a:extLst>
        </xdr:cNvPr>
        <xdr:cNvSpPr/>
      </xdr:nvSpPr>
      <xdr:spPr>
        <a:xfrm>
          <a:off x="7497360" y="56527560"/>
          <a:ext cx="1841760" cy="248256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190440</xdr:colOff>
      <xdr:row>48</xdr:row>
      <xdr:rowOff>139680</xdr:rowOff>
    </xdr:from>
    <xdr:to>
      <xdr:col>5</xdr:col>
      <xdr:colOff>480960</xdr:colOff>
      <xdr:row>62</xdr:row>
      <xdr:rowOff>129600</xdr:rowOff>
    </xdr:to>
    <xdr:sp macro="" textlink="">
      <xdr:nvSpPr>
        <xdr:cNvPr id="16" name="Rectangle 15">
          <a:extLst>
            <a:ext uri="{FF2B5EF4-FFF2-40B4-BE49-F238E27FC236}">
              <a16:creationId xmlns:a16="http://schemas.microsoft.com/office/drawing/2014/main" id="{00000000-0008-0000-0600-000010000000}"/>
            </a:ext>
          </a:extLst>
        </xdr:cNvPr>
        <xdr:cNvSpPr/>
      </xdr:nvSpPr>
      <xdr:spPr>
        <a:xfrm>
          <a:off x="5258520" y="9093240"/>
          <a:ext cx="1828440" cy="25236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4</xdr:col>
      <xdr:colOff>304920</xdr:colOff>
      <xdr:row>65</xdr:row>
      <xdr:rowOff>127080</xdr:rowOff>
    </xdr:from>
    <xdr:to>
      <xdr:col>6</xdr:col>
      <xdr:colOff>571320</xdr:colOff>
      <xdr:row>79</xdr:row>
      <xdr:rowOff>117000</xdr:rowOff>
    </xdr:to>
    <xdr:sp macro="" textlink="">
      <xdr:nvSpPr>
        <xdr:cNvPr id="17" name="Rectangle 16">
          <a:extLst>
            <a:ext uri="{FF2B5EF4-FFF2-40B4-BE49-F238E27FC236}">
              <a16:creationId xmlns:a16="http://schemas.microsoft.com/office/drawing/2014/main" id="{00000000-0008-0000-0600-000011000000}"/>
            </a:ext>
          </a:extLst>
        </xdr:cNvPr>
        <xdr:cNvSpPr/>
      </xdr:nvSpPr>
      <xdr:spPr>
        <a:xfrm>
          <a:off x="6084000" y="12230280"/>
          <a:ext cx="1828440" cy="25236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2</xdr:col>
      <xdr:colOff>743040</xdr:colOff>
      <xdr:row>144</xdr:row>
      <xdr:rowOff>76320</xdr:rowOff>
    </xdr:from>
    <xdr:to>
      <xdr:col>13</xdr:col>
      <xdr:colOff>27360</xdr:colOff>
      <xdr:row>172</xdr:row>
      <xdr:rowOff>44280</xdr:rowOff>
    </xdr:to>
    <xdr:sp macro="" textlink="">
      <xdr:nvSpPr>
        <xdr:cNvPr id="18" name="Rectangle 17">
          <a:extLst>
            <a:ext uri="{FF2B5EF4-FFF2-40B4-BE49-F238E27FC236}">
              <a16:creationId xmlns:a16="http://schemas.microsoft.com/office/drawing/2014/main" id="{00000000-0008-0000-0600-000012000000}"/>
            </a:ext>
          </a:extLst>
        </xdr:cNvPr>
        <xdr:cNvSpPr/>
      </xdr:nvSpPr>
      <xdr:spPr>
        <a:xfrm>
          <a:off x="5035680" y="26841600"/>
          <a:ext cx="7480080" cy="50353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2</xdr:col>
      <xdr:colOff>743040</xdr:colOff>
      <xdr:row>174</xdr:row>
      <xdr:rowOff>76320</xdr:rowOff>
    </xdr:from>
    <xdr:to>
      <xdr:col>13</xdr:col>
      <xdr:colOff>27360</xdr:colOff>
      <xdr:row>202</xdr:row>
      <xdr:rowOff>44280</xdr:rowOff>
    </xdr:to>
    <xdr:sp macro="" textlink="">
      <xdr:nvSpPr>
        <xdr:cNvPr id="19" name="Rectangle 18">
          <a:extLst>
            <a:ext uri="{FF2B5EF4-FFF2-40B4-BE49-F238E27FC236}">
              <a16:creationId xmlns:a16="http://schemas.microsoft.com/office/drawing/2014/main" id="{00000000-0008-0000-0600-000013000000}"/>
            </a:ext>
          </a:extLst>
        </xdr:cNvPr>
        <xdr:cNvSpPr/>
      </xdr:nvSpPr>
      <xdr:spPr>
        <a:xfrm>
          <a:off x="5035680" y="32343840"/>
          <a:ext cx="7480080" cy="50353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2</xdr:col>
      <xdr:colOff>743040</xdr:colOff>
      <xdr:row>204</xdr:row>
      <xdr:rowOff>76320</xdr:rowOff>
    </xdr:from>
    <xdr:to>
      <xdr:col>13</xdr:col>
      <xdr:colOff>27360</xdr:colOff>
      <xdr:row>232</xdr:row>
      <xdr:rowOff>44280</xdr:rowOff>
    </xdr:to>
    <xdr:sp macro="" textlink="">
      <xdr:nvSpPr>
        <xdr:cNvPr id="20" name="Rectangle 19">
          <a:extLst>
            <a:ext uri="{FF2B5EF4-FFF2-40B4-BE49-F238E27FC236}">
              <a16:creationId xmlns:a16="http://schemas.microsoft.com/office/drawing/2014/main" id="{00000000-0008-0000-0600-000014000000}"/>
            </a:ext>
          </a:extLst>
        </xdr:cNvPr>
        <xdr:cNvSpPr/>
      </xdr:nvSpPr>
      <xdr:spPr>
        <a:xfrm>
          <a:off x="5035680" y="37846080"/>
          <a:ext cx="7480080" cy="50353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13</xdr:col>
      <xdr:colOff>14040</xdr:colOff>
      <xdr:row>204</xdr:row>
      <xdr:rowOff>101520</xdr:rowOff>
    </xdr:from>
    <xdr:to>
      <xdr:col>15</xdr:col>
      <xdr:colOff>371520</xdr:colOff>
      <xdr:row>218</xdr:row>
      <xdr:rowOff>91440</xdr:rowOff>
    </xdr:to>
    <xdr:sp macro="" textlink="">
      <xdr:nvSpPr>
        <xdr:cNvPr id="21" name="Rectangle 20">
          <a:extLst>
            <a:ext uri="{FF2B5EF4-FFF2-40B4-BE49-F238E27FC236}">
              <a16:creationId xmlns:a16="http://schemas.microsoft.com/office/drawing/2014/main" id="{00000000-0008-0000-0600-000015000000}"/>
            </a:ext>
          </a:extLst>
        </xdr:cNvPr>
        <xdr:cNvSpPr/>
      </xdr:nvSpPr>
      <xdr:spPr>
        <a:xfrm>
          <a:off x="12502440" y="37871280"/>
          <a:ext cx="1828440" cy="25236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2</xdr:col>
      <xdr:colOff>743040</xdr:colOff>
      <xdr:row>234</xdr:row>
      <xdr:rowOff>76320</xdr:rowOff>
    </xdr:from>
    <xdr:to>
      <xdr:col>13</xdr:col>
      <xdr:colOff>27360</xdr:colOff>
      <xdr:row>262</xdr:row>
      <xdr:rowOff>44280</xdr:rowOff>
    </xdr:to>
    <xdr:sp macro="" textlink="">
      <xdr:nvSpPr>
        <xdr:cNvPr id="22" name="Rectangle 21">
          <a:extLst>
            <a:ext uri="{FF2B5EF4-FFF2-40B4-BE49-F238E27FC236}">
              <a16:creationId xmlns:a16="http://schemas.microsoft.com/office/drawing/2014/main" id="{00000000-0008-0000-0600-000016000000}"/>
            </a:ext>
          </a:extLst>
        </xdr:cNvPr>
        <xdr:cNvSpPr/>
      </xdr:nvSpPr>
      <xdr:spPr>
        <a:xfrm>
          <a:off x="5035680" y="43348320"/>
          <a:ext cx="7480080" cy="50353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13</xdr:col>
      <xdr:colOff>190440</xdr:colOff>
      <xdr:row>234</xdr:row>
      <xdr:rowOff>177840</xdr:rowOff>
    </xdr:from>
    <xdr:to>
      <xdr:col>15</xdr:col>
      <xdr:colOff>547920</xdr:colOff>
      <xdr:row>248</xdr:row>
      <xdr:rowOff>167760</xdr:rowOff>
    </xdr:to>
    <xdr:sp macro="" textlink="">
      <xdr:nvSpPr>
        <xdr:cNvPr id="23" name="Rectangle 22">
          <a:extLst>
            <a:ext uri="{FF2B5EF4-FFF2-40B4-BE49-F238E27FC236}">
              <a16:creationId xmlns:a16="http://schemas.microsoft.com/office/drawing/2014/main" id="{00000000-0008-0000-0600-000017000000}"/>
            </a:ext>
          </a:extLst>
        </xdr:cNvPr>
        <xdr:cNvSpPr/>
      </xdr:nvSpPr>
      <xdr:spPr>
        <a:xfrm>
          <a:off x="12678840" y="43449840"/>
          <a:ext cx="1828440" cy="25236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2</xdr:col>
      <xdr:colOff>654120</xdr:colOff>
      <xdr:row>267</xdr:row>
      <xdr:rowOff>146160</xdr:rowOff>
    </xdr:from>
    <xdr:to>
      <xdr:col>5</xdr:col>
      <xdr:colOff>169200</xdr:colOff>
      <xdr:row>281</xdr:row>
      <xdr:rowOff>136080</xdr:rowOff>
    </xdr:to>
    <xdr:sp macro="" textlink="">
      <xdr:nvSpPr>
        <xdr:cNvPr id="24" name="Rectangle 23">
          <a:extLst>
            <a:ext uri="{FF2B5EF4-FFF2-40B4-BE49-F238E27FC236}">
              <a16:creationId xmlns:a16="http://schemas.microsoft.com/office/drawing/2014/main" id="{00000000-0008-0000-0600-000018000000}"/>
            </a:ext>
          </a:extLst>
        </xdr:cNvPr>
        <xdr:cNvSpPr/>
      </xdr:nvSpPr>
      <xdr:spPr>
        <a:xfrm>
          <a:off x="4946760" y="49463280"/>
          <a:ext cx="1828440" cy="25236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806400</xdr:colOff>
      <xdr:row>129</xdr:row>
      <xdr:rowOff>108000</xdr:rowOff>
    </xdr:from>
    <xdr:to>
      <xdr:col>8</xdr:col>
      <xdr:colOff>337320</xdr:colOff>
      <xdr:row>143</xdr:row>
      <xdr:rowOff>97920</xdr:rowOff>
    </xdr:to>
    <xdr:sp macro="" textlink="">
      <xdr:nvSpPr>
        <xdr:cNvPr id="25" name="Rectangle 24">
          <a:extLst>
            <a:ext uri="{FF2B5EF4-FFF2-40B4-BE49-F238E27FC236}">
              <a16:creationId xmlns:a16="http://schemas.microsoft.com/office/drawing/2014/main" id="{00000000-0008-0000-0800-000019000000}"/>
            </a:ext>
          </a:extLst>
        </xdr:cNvPr>
        <xdr:cNvSpPr/>
      </xdr:nvSpPr>
      <xdr:spPr>
        <a:xfrm>
          <a:off x="9321840" y="23733000"/>
          <a:ext cx="1828440" cy="25236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5</xdr:col>
      <xdr:colOff>167760</xdr:colOff>
      <xdr:row>167</xdr:row>
      <xdr:rowOff>84960</xdr:rowOff>
    </xdr:from>
    <xdr:to>
      <xdr:col>7</xdr:col>
      <xdr:colOff>380880</xdr:colOff>
      <xdr:row>181</xdr:row>
      <xdr:rowOff>53280</xdr:rowOff>
    </xdr:to>
    <xdr:sp macro="" textlink="">
      <xdr:nvSpPr>
        <xdr:cNvPr id="26" name="Rectangle 25">
          <a:extLst>
            <a:ext uri="{FF2B5EF4-FFF2-40B4-BE49-F238E27FC236}">
              <a16:creationId xmlns:a16="http://schemas.microsoft.com/office/drawing/2014/main" id="{00000000-0008-0000-0800-00001A000000}"/>
            </a:ext>
          </a:extLst>
        </xdr:cNvPr>
        <xdr:cNvSpPr/>
      </xdr:nvSpPr>
      <xdr:spPr>
        <a:xfrm>
          <a:off x="8683200" y="30660120"/>
          <a:ext cx="1775160" cy="25020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3</xdr:col>
      <xdr:colOff>12600</xdr:colOff>
      <xdr:row>373</xdr:row>
      <xdr:rowOff>6480</xdr:rowOff>
    </xdr:from>
    <xdr:to>
      <xdr:col>6</xdr:col>
      <xdr:colOff>407880</xdr:colOff>
      <xdr:row>395</xdr:row>
      <xdr:rowOff>25560</xdr:rowOff>
    </xdr:to>
    <xdr:sp macro="" textlink="">
      <xdr:nvSpPr>
        <xdr:cNvPr id="27" name="Rectangle 26">
          <a:extLst>
            <a:ext uri="{FF2B5EF4-FFF2-40B4-BE49-F238E27FC236}">
              <a16:creationId xmlns:a16="http://schemas.microsoft.com/office/drawing/2014/main" id="{00000000-0008-0000-0800-00001B000000}"/>
            </a:ext>
          </a:extLst>
        </xdr:cNvPr>
        <xdr:cNvSpPr/>
      </xdr:nvSpPr>
      <xdr:spPr>
        <a:xfrm>
          <a:off x="7489800" y="68624640"/>
          <a:ext cx="2260080" cy="40003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3</xdr:col>
      <xdr:colOff>12600</xdr:colOff>
      <xdr:row>400</xdr:row>
      <xdr:rowOff>6480</xdr:rowOff>
    </xdr:from>
    <xdr:to>
      <xdr:col>6</xdr:col>
      <xdr:colOff>357120</xdr:colOff>
      <xdr:row>428</xdr:row>
      <xdr:rowOff>88560</xdr:rowOff>
    </xdr:to>
    <xdr:sp macro="" textlink="">
      <xdr:nvSpPr>
        <xdr:cNvPr id="28" name="Rectangle 27">
          <a:extLst>
            <a:ext uri="{FF2B5EF4-FFF2-40B4-BE49-F238E27FC236}">
              <a16:creationId xmlns:a16="http://schemas.microsoft.com/office/drawing/2014/main" id="{00000000-0008-0000-0800-00001C000000}"/>
            </a:ext>
          </a:extLst>
        </xdr:cNvPr>
        <xdr:cNvSpPr/>
      </xdr:nvSpPr>
      <xdr:spPr>
        <a:xfrm>
          <a:off x="7489800" y="73584000"/>
          <a:ext cx="2209320" cy="514944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3</xdr:col>
      <xdr:colOff>50760</xdr:colOff>
      <xdr:row>440</xdr:row>
      <xdr:rowOff>6480</xdr:rowOff>
    </xdr:from>
    <xdr:to>
      <xdr:col>6</xdr:col>
      <xdr:colOff>50400</xdr:colOff>
      <xdr:row>447</xdr:row>
      <xdr:rowOff>82440</xdr:rowOff>
    </xdr:to>
    <xdr:sp macro="" textlink="">
      <xdr:nvSpPr>
        <xdr:cNvPr id="29" name="Rectangle 28">
          <a:extLst>
            <a:ext uri="{FF2B5EF4-FFF2-40B4-BE49-F238E27FC236}">
              <a16:creationId xmlns:a16="http://schemas.microsoft.com/office/drawing/2014/main" id="{00000000-0008-0000-0800-00001D000000}"/>
            </a:ext>
          </a:extLst>
        </xdr:cNvPr>
        <xdr:cNvSpPr/>
      </xdr:nvSpPr>
      <xdr:spPr>
        <a:xfrm>
          <a:off x="7527960" y="81026280"/>
          <a:ext cx="1864440" cy="139644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6</xdr:col>
      <xdr:colOff>209520</xdr:colOff>
      <xdr:row>439</xdr:row>
      <xdr:rowOff>228600</xdr:rowOff>
    </xdr:from>
    <xdr:to>
      <xdr:col>8</xdr:col>
      <xdr:colOff>514080</xdr:colOff>
      <xdr:row>453</xdr:row>
      <xdr:rowOff>72720</xdr:rowOff>
    </xdr:to>
    <xdr:sp macro="" textlink="">
      <xdr:nvSpPr>
        <xdr:cNvPr id="30" name="Rectangle 29">
          <a:extLst>
            <a:ext uri="{FF2B5EF4-FFF2-40B4-BE49-F238E27FC236}">
              <a16:creationId xmlns:a16="http://schemas.microsoft.com/office/drawing/2014/main" id="{00000000-0008-0000-0800-00001E000000}"/>
            </a:ext>
          </a:extLst>
        </xdr:cNvPr>
        <xdr:cNvSpPr/>
      </xdr:nvSpPr>
      <xdr:spPr>
        <a:xfrm>
          <a:off x="9551520" y="81013320"/>
          <a:ext cx="1775520" cy="248580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3</xdr:col>
      <xdr:colOff>12600</xdr:colOff>
      <xdr:row>456</xdr:row>
      <xdr:rowOff>177840</xdr:rowOff>
    </xdr:from>
    <xdr:to>
      <xdr:col>5</xdr:col>
      <xdr:colOff>812520</xdr:colOff>
      <xdr:row>470</xdr:row>
      <xdr:rowOff>123480</xdr:rowOff>
    </xdr:to>
    <xdr:sp macro="" textlink="">
      <xdr:nvSpPr>
        <xdr:cNvPr id="31" name="Rectangle 30">
          <a:extLst>
            <a:ext uri="{FF2B5EF4-FFF2-40B4-BE49-F238E27FC236}">
              <a16:creationId xmlns:a16="http://schemas.microsoft.com/office/drawing/2014/main" id="{00000000-0008-0000-0800-00001F000000}"/>
            </a:ext>
          </a:extLst>
        </xdr:cNvPr>
        <xdr:cNvSpPr/>
      </xdr:nvSpPr>
      <xdr:spPr>
        <a:xfrm>
          <a:off x="7489800" y="84220200"/>
          <a:ext cx="1838160" cy="24793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twoCellAnchor editAs="oneCell">
    <xdr:from>
      <xdr:col>6</xdr:col>
      <xdr:colOff>311040</xdr:colOff>
      <xdr:row>457</xdr:row>
      <xdr:rowOff>0</xdr:rowOff>
    </xdr:from>
    <xdr:to>
      <xdr:col>8</xdr:col>
      <xdr:colOff>615600</xdr:colOff>
      <xdr:row>470</xdr:row>
      <xdr:rowOff>129960</xdr:rowOff>
    </xdr:to>
    <xdr:sp macro="" textlink="">
      <xdr:nvSpPr>
        <xdr:cNvPr id="32" name="Rectangle 31">
          <a:extLst>
            <a:ext uri="{FF2B5EF4-FFF2-40B4-BE49-F238E27FC236}">
              <a16:creationId xmlns:a16="http://schemas.microsoft.com/office/drawing/2014/main" id="{00000000-0008-0000-0800-000020000000}"/>
            </a:ext>
          </a:extLst>
        </xdr:cNvPr>
        <xdr:cNvSpPr/>
      </xdr:nvSpPr>
      <xdr:spPr>
        <a:xfrm>
          <a:off x="9653040" y="84223080"/>
          <a:ext cx="1775520" cy="2482920"/>
        </a:xfrm>
        <a:prstGeom prst="rect">
          <a:avLst/>
        </a:prstGeom>
        <a:solidFill>
          <a:srgbClr val="FFFFFF"/>
        </a:solidFill>
        <a:ln w="1">
          <a:solidFill>
            <a:srgbClr val="008000"/>
          </a:solid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r>
            <a:rPr lang="en-US" sz="1100" b="0" strike="noStrike" spc="-1">
              <a:latin typeface="Times New Roman"/>
            </a:rPr>
            <a:t>This shape represents a table slicer. Table slicers are not supported in this version of Excel.</a:t>
          </a:r>
          <a:endParaRPr lang="fr-FR" sz="1100" b="0" strike="noStrike" spc="-1">
            <a:latin typeface="Times New Roman"/>
          </a:endParaRPr>
        </a:p>
        <a:p>
          <a:endParaRPr lang="fr-FR" sz="1100" b="0" strike="noStrike" spc="-1">
            <a:latin typeface="Times New Roman"/>
          </a:endParaRPr>
        </a:p>
        <a:p>
          <a:pPr>
            <a:lnSpc>
              <a:spcPct val="100000"/>
            </a:lnSpc>
          </a:pPr>
          <a:r>
            <a:rPr lang="en-US" sz="1100" b="0" strike="noStrike" spc="-1">
              <a:latin typeface="Times New Roman"/>
            </a:rPr>
            <a:t>If the shape was modified in an earlier version of Excel, or if the workbook was saved in Excel 2007 or earlier, the slicer can't be used.</a:t>
          </a:r>
          <a:endParaRPr lang="fr-FR" sz="11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6480</xdr:colOff>
      <xdr:row>11</xdr:row>
      <xdr:rowOff>0</xdr:rowOff>
    </xdr:from>
    <xdr:to>
      <xdr:col>12</xdr:col>
      <xdr:colOff>533160</xdr:colOff>
      <xdr:row>27</xdr:row>
      <xdr:rowOff>6120</xdr:rowOff>
    </xdr:to>
    <xdr:graphicFrame macro="">
      <xdr:nvGraphicFramePr>
        <xdr:cNvPr id="33" name="Graphique 1">
          <a:extLst>
            <a:ext uri="{FF2B5EF4-FFF2-40B4-BE49-F238E27FC236}">
              <a16:creationId xmlns:a16="http://schemas.microsoft.com/office/drawing/2014/main" id="{00000000-0008-0000-0C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6480</xdr:colOff>
      <xdr:row>29</xdr:row>
      <xdr:rowOff>12600</xdr:rowOff>
    </xdr:from>
    <xdr:to>
      <xdr:col>12</xdr:col>
      <xdr:colOff>507600</xdr:colOff>
      <xdr:row>43</xdr:row>
      <xdr:rowOff>12240</xdr:rowOff>
    </xdr:to>
    <xdr:graphicFrame macro="">
      <xdr:nvGraphicFramePr>
        <xdr:cNvPr id="34" name="Graphique 2">
          <a:extLst>
            <a:ext uri="{FF2B5EF4-FFF2-40B4-BE49-F238E27FC236}">
              <a16:creationId xmlns:a16="http://schemas.microsoft.com/office/drawing/2014/main" id="{00000000-0008-0000-0C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0</xdr:colOff>
      <xdr:row>46</xdr:row>
      <xdr:rowOff>9360</xdr:rowOff>
    </xdr:from>
    <xdr:to>
      <xdr:col>12</xdr:col>
      <xdr:colOff>628200</xdr:colOff>
      <xdr:row>61</xdr:row>
      <xdr:rowOff>12240</xdr:rowOff>
    </xdr:to>
    <xdr:graphicFrame macro="">
      <xdr:nvGraphicFramePr>
        <xdr:cNvPr id="35" name="Graphique 3">
          <a:extLst>
            <a:ext uri="{FF2B5EF4-FFF2-40B4-BE49-F238E27FC236}">
              <a16:creationId xmlns:a16="http://schemas.microsoft.com/office/drawing/2014/main" id="{00000000-0008-0000-0C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159840</xdr:colOff>
      <xdr:row>27</xdr:row>
      <xdr:rowOff>177480</xdr:rowOff>
    </xdr:from>
    <xdr:to>
      <xdr:col>13</xdr:col>
      <xdr:colOff>12600</xdr:colOff>
      <xdr:row>27</xdr:row>
      <xdr:rowOff>181080</xdr:rowOff>
    </xdr:to>
    <xdr:cxnSp macro="">
      <xdr:nvCxnSpPr>
        <xdr:cNvPr id="36" name="Connecteur droit 6">
          <a:extLst>
            <a:ext uri="{FF2B5EF4-FFF2-40B4-BE49-F238E27FC236}">
              <a16:creationId xmlns:a16="http://schemas.microsoft.com/office/drawing/2014/main" id="{00000000-0008-0000-0C00-000024000000}"/>
            </a:ext>
          </a:extLst>
        </xdr:cNvPr>
        <xdr:cNvCxnSpPr/>
      </xdr:nvCxnSpPr>
      <xdr:spPr>
        <a:xfrm flipV="1">
          <a:off x="755640" y="8245080"/>
          <a:ext cx="11864520" cy="3960"/>
        </a:xfrm>
        <a:prstGeom prst="straightConnector1">
          <a:avLst/>
        </a:prstGeom>
        <a:ln>
          <a:solidFill>
            <a:srgbClr val="FF8200"/>
          </a:solidFill>
        </a:ln>
      </xdr:spPr>
    </xdr:cxnSp>
    <xdr:clientData/>
  </xdr:twoCellAnchor>
  <xdr:twoCellAnchor>
    <xdr:from>
      <xdr:col>1</xdr:col>
      <xdr:colOff>153360</xdr:colOff>
      <xdr:row>44</xdr:row>
      <xdr:rowOff>0</xdr:rowOff>
    </xdr:from>
    <xdr:to>
      <xdr:col>13</xdr:col>
      <xdr:colOff>6120</xdr:colOff>
      <xdr:row>44</xdr:row>
      <xdr:rowOff>6120</xdr:rowOff>
    </xdr:to>
    <xdr:cxnSp macro="">
      <xdr:nvCxnSpPr>
        <xdr:cNvPr id="37" name="Connecteur droit 8">
          <a:extLst>
            <a:ext uri="{FF2B5EF4-FFF2-40B4-BE49-F238E27FC236}">
              <a16:creationId xmlns:a16="http://schemas.microsoft.com/office/drawing/2014/main" id="{00000000-0008-0000-0C00-000025000000}"/>
            </a:ext>
          </a:extLst>
        </xdr:cNvPr>
        <xdr:cNvCxnSpPr/>
      </xdr:nvCxnSpPr>
      <xdr:spPr>
        <a:xfrm flipV="1">
          <a:off x="749160" y="11868120"/>
          <a:ext cx="11864520" cy="6480"/>
        </a:xfrm>
        <a:prstGeom prst="straightConnector1">
          <a:avLst/>
        </a:prstGeom>
        <a:ln>
          <a:solidFill>
            <a:srgbClr val="FF8200"/>
          </a:solidFill>
        </a:ln>
      </xdr:spPr>
    </xdr:cxnSp>
    <xdr:clientData/>
  </xdr:twoCellAnchor>
  <xdr:twoCellAnchor>
    <xdr:from>
      <xdr:col>1</xdr:col>
      <xdr:colOff>0</xdr:colOff>
      <xdr:row>61</xdr:row>
      <xdr:rowOff>177480</xdr:rowOff>
    </xdr:from>
    <xdr:to>
      <xdr:col>13</xdr:col>
      <xdr:colOff>18720</xdr:colOff>
      <xdr:row>62</xdr:row>
      <xdr:rowOff>6120</xdr:rowOff>
    </xdr:to>
    <xdr:cxnSp macro="">
      <xdr:nvCxnSpPr>
        <xdr:cNvPr id="38" name="Connecteur droit 7">
          <a:extLst>
            <a:ext uri="{FF2B5EF4-FFF2-40B4-BE49-F238E27FC236}">
              <a16:creationId xmlns:a16="http://schemas.microsoft.com/office/drawing/2014/main" id="{00000000-0008-0000-0C00-000026000000}"/>
            </a:ext>
          </a:extLst>
        </xdr:cNvPr>
        <xdr:cNvCxnSpPr/>
      </xdr:nvCxnSpPr>
      <xdr:spPr>
        <a:xfrm flipV="1">
          <a:off x="595800" y="16062120"/>
          <a:ext cx="12030480" cy="9720"/>
        </a:xfrm>
        <a:prstGeom prst="straightConnector1">
          <a:avLst/>
        </a:prstGeom>
        <a:ln>
          <a:solidFill>
            <a:srgbClr val="FF8200"/>
          </a:solidFill>
        </a:ln>
      </xdr:spPr>
    </xdr:cxnSp>
    <xdr:clientData/>
  </xdr:twoCellAnchor>
  <xdr:twoCellAnchor editAs="oneCell">
    <xdr:from>
      <xdr:col>1</xdr:col>
      <xdr:colOff>6480</xdr:colOff>
      <xdr:row>4</xdr:row>
      <xdr:rowOff>6480</xdr:rowOff>
    </xdr:from>
    <xdr:to>
      <xdr:col>5</xdr:col>
      <xdr:colOff>6120</xdr:colOff>
      <xdr:row>8</xdr:row>
      <xdr:rowOff>127080</xdr:rowOff>
    </xdr:to>
    <xdr:graphicFrame macro="">
      <xdr:nvGraphicFramePr>
        <xdr:cNvPr id="39" name="Graphique 4">
          <a:extLst>
            <a:ext uri="{FF2B5EF4-FFF2-40B4-BE49-F238E27FC236}">
              <a16:creationId xmlns:a16="http://schemas.microsoft.com/office/drawing/2014/main" id="{00000000-0008-0000-0C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6120</xdr:colOff>
      <xdr:row>10</xdr:row>
      <xdr:rowOff>6120</xdr:rowOff>
    </xdr:from>
    <xdr:to>
      <xdr:col>13</xdr:col>
      <xdr:colOff>18720</xdr:colOff>
      <xdr:row>10</xdr:row>
      <xdr:rowOff>12600</xdr:rowOff>
    </xdr:to>
    <xdr:cxnSp macro="">
      <xdr:nvCxnSpPr>
        <xdr:cNvPr id="40" name="Connecteur droit 9">
          <a:extLst>
            <a:ext uri="{FF2B5EF4-FFF2-40B4-BE49-F238E27FC236}">
              <a16:creationId xmlns:a16="http://schemas.microsoft.com/office/drawing/2014/main" id="{00000000-0008-0000-0C00-000028000000}"/>
            </a:ext>
          </a:extLst>
        </xdr:cNvPr>
        <xdr:cNvCxnSpPr/>
      </xdr:nvCxnSpPr>
      <xdr:spPr>
        <a:xfrm flipV="1">
          <a:off x="601920" y="4457520"/>
          <a:ext cx="12024360" cy="6840"/>
        </a:xfrm>
        <a:prstGeom prst="straightConnector1">
          <a:avLst/>
        </a:prstGeom>
        <a:ln>
          <a:solidFill>
            <a:srgbClr val="FF8200"/>
          </a:solidFill>
        </a:ln>
      </xdr:spPr>
    </xdr:cxnSp>
    <xdr:clientData/>
  </xdr:twoCellAnchor>
  <xdr:twoCellAnchor editAs="oneCell">
    <xdr:from>
      <xdr:col>6</xdr:col>
      <xdr:colOff>23400</xdr:colOff>
      <xdr:row>63</xdr:row>
      <xdr:rowOff>12600</xdr:rowOff>
    </xdr:from>
    <xdr:to>
      <xdr:col>12</xdr:col>
      <xdr:colOff>85320</xdr:colOff>
      <xdr:row>75</xdr:row>
      <xdr:rowOff>177480</xdr:rowOff>
    </xdr:to>
    <xdr:graphicFrame macro="">
      <xdr:nvGraphicFramePr>
        <xdr:cNvPr id="41" name="Graphique 5">
          <a:extLst>
            <a:ext uri="{FF2B5EF4-FFF2-40B4-BE49-F238E27FC236}">
              <a16:creationId xmlns:a16="http://schemas.microsoft.com/office/drawing/2014/main" id="{00000000-0008-0000-0C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76</xdr:row>
      <xdr:rowOff>171360</xdr:rowOff>
    </xdr:from>
    <xdr:to>
      <xdr:col>12</xdr:col>
      <xdr:colOff>735120</xdr:colOff>
      <xdr:row>77</xdr:row>
      <xdr:rowOff>6120</xdr:rowOff>
    </xdr:to>
    <xdr:cxnSp macro="">
      <xdr:nvCxnSpPr>
        <xdr:cNvPr id="42" name="Connecteur droit 10">
          <a:extLst>
            <a:ext uri="{FF2B5EF4-FFF2-40B4-BE49-F238E27FC236}">
              <a16:creationId xmlns:a16="http://schemas.microsoft.com/office/drawing/2014/main" id="{00000000-0008-0000-0C00-00002A000000}"/>
            </a:ext>
          </a:extLst>
        </xdr:cNvPr>
        <xdr:cNvCxnSpPr/>
      </xdr:nvCxnSpPr>
      <xdr:spPr>
        <a:xfrm flipV="1">
          <a:off x="595800" y="19145160"/>
          <a:ext cx="12011760" cy="16200"/>
        </a:xfrm>
        <a:prstGeom prst="straightConnector1">
          <a:avLst/>
        </a:prstGeom>
        <a:ln>
          <a:solidFill>
            <a:srgbClr val="FF8200"/>
          </a:solidFill>
        </a:ln>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13680</xdr:colOff>
      <xdr:row>17</xdr:row>
      <xdr:rowOff>6480</xdr:rowOff>
    </xdr:from>
    <xdr:to>
      <xdr:col>12</xdr:col>
      <xdr:colOff>323280</xdr:colOff>
      <xdr:row>33</xdr:row>
      <xdr:rowOff>171360</xdr:rowOff>
    </xdr:to>
    <xdr:graphicFrame macro="">
      <xdr:nvGraphicFramePr>
        <xdr:cNvPr id="43" name="Graphique 1">
          <a:extLst>
            <a:ext uri="{FF2B5EF4-FFF2-40B4-BE49-F238E27FC236}">
              <a16:creationId xmlns:a16="http://schemas.microsoft.com/office/drawing/2014/main" id="{00000000-0008-0000-0D00-00002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730080</xdr:colOff>
      <xdr:row>35</xdr:row>
      <xdr:rowOff>18720</xdr:rowOff>
    </xdr:from>
    <xdr:to>
      <xdr:col>16</xdr:col>
      <xdr:colOff>44280</xdr:colOff>
      <xdr:row>35</xdr:row>
      <xdr:rowOff>25200</xdr:rowOff>
    </xdr:to>
    <xdr:cxnSp macro="">
      <xdr:nvCxnSpPr>
        <xdr:cNvPr id="44" name="Connecteur droit 2">
          <a:extLst>
            <a:ext uri="{FF2B5EF4-FFF2-40B4-BE49-F238E27FC236}">
              <a16:creationId xmlns:a16="http://schemas.microsoft.com/office/drawing/2014/main" id="{00000000-0008-0000-0D00-00002C000000}"/>
            </a:ext>
          </a:extLst>
        </xdr:cNvPr>
        <xdr:cNvCxnSpPr/>
      </xdr:nvCxnSpPr>
      <xdr:spPr>
        <a:xfrm flipV="1">
          <a:off x="730080" y="8981640"/>
          <a:ext cx="11390400" cy="6840"/>
        </a:xfrm>
        <a:prstGeom prst="straightConnector1">
          <a:avLst/>
        </a:prstGeom>
        <a:ln>
          <a:solidFill>
            <a:srgbClr val="FF8200"/>
          </a:solidFill>
        </a:ln>
      </xdr:spPr>
    </xdr:cxnSp>
    <xdr:clientData/>
  </xdr:twoCellAnchor>
  <xdr:twoCellAnchor editAs="oneCell">
    <xdr:from>
      <xdr:col>6</xdr:col>
      <xdr:colOff>0</xdr:colOff>
      <xdr:row>37</xdr:row>
      <xdr:rowOff>6480</xdr:rowOff>
    </xdr:from>
    <xdr:to>
      <xdr:col>12</xdr:col>
      <xdr:colOff>53640</xdr:colOff>
      <xdr:row>49</xdr:row>
      <xdr:rowOff>2880</xdr:rowOff>
    </xdr:to>
    <xdr:graphicFrame macro="">
      <xdr:nvGraphicFramePr>
        <xdr:cNvPr id="45" name="Graphique 3">
          <a:extLst>
            <a:ext uri="{FF2B5EF4-FFF2-40B4-BE49-F238E27FC236}">
              <a16:creationId xmlns:a16="http://schemas.microsoft.com/office/drawing/2014/main" id="{00000000-0008-0000-0D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1080</xdr:colOff>
      <xdr:row>50</xdr:row>
      <xdr:rowOff>0</xdr:rowOff>
    </xdr:from>
    <xdr:to>
      <xdr:col>16</xdr:col>
      <xdr:colOff>50760</xdr:colOff>
      <xdr:row>50</xdr:row>
      <xdr:rowOff>6120</xdr:rowOff>
    </xdr:to>
    <xdr:cxnSp macro="">
      <xdr:nvCxnSpPr>
        <xdr:cNvPr id="46" name="Connecteur droit 4">
          <a:extLst>
            <a:ext uri="{FF2B5EF4-FFF2-40B4-BE49-F238E27FC236}">
              <a16:creationId xmlns:a16="http://schemas.microsoft.com/office/drawing/2014/main" id="{00000000-0008-0000-0D00-00002E000000}"/>
            </a:ext>
          </a:extLst>
        </xdr:cNvPr>
        <xdr:cNvCxnSpPr/>
      </xdr:nvCxnSpPr>
      <xdr:spPr>
        <a:xfrm flipV="1">
          <a:off x="736560" y="12039480"/>
          <a:ext cx="11390400" cy="6480"/>
        </a:xfrm>
        <a:prstGeom prst="straightConnector1">
          <a:avLst/>
        </a:prstGeom>
        <a:ln>
          <a:solidFill>
            <a:srgbClr val="FF8200"/>
          </a:solidFill>
        </a:ln>
      </xdr:spPr>
    </xdr:cxnSp>
    <xdr:clientData/>
  </xdr:twoCellAnchor>
  <xdr:twoCellAnchor editAs="oneCell">
    <xdr:from>
      <xdr:col>6</xdr:col>
      <xdr:colOff>0</xdr:colOff>
      <xdr:row>5</xdr:row>
      <xdr:rowOff>19080</xdr:rowOff>
    </xdr:from>
    <xdr:to>
      <xdr:col>12</xdr:col>
      <xdr:colOff>406080</xdr:colOff>
      <xdr:row>14</xdr:row>
      <xdr:rowOff>180720</xdr:rowOff>
    </xdr:to>
    <xdr:graphicFrame macro="">
      <xdr:nvGraphicFramePr>
        <xdr:cNvPr id="47" name="Graphique 5">
          <a:extLst>
            <a:ext uri="{FF2B5EF4-FFF2-40B4-BE49-F238E27FC236}">
              <a16:creationId xmlns:a16="http://schemas.microsoft.com/office/drawing/2014/main" id="{00000000-0008-0000-0D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20160</xdr:colOff>
      <xdr:row>16</xdr:row>
      <xdr:rowOff>0</xdr:rowOff>
    </xdr:from>
    <xdr:to>
      <xdr:col>16</xdr:col>
      <xdr:colOff>31680</xdr:colOff>
      <xdr:row>16</xdr:row>
      <xdr:rowOff>18720</xdr:rowOff>
    </xdr:to>
    <xdr:cxnSp macro="">
      <xdr:nvCxnSpPr>
        <xdr:cNvPr id="48" name="Connecteur droit 6">
          <a:extLst>
            <a:ext uri="{FF2B5EF4-FFF2-40B4-BE49-F238E27FC236}">
              <a16:creationId xmlns:a16="http://schemas.microsoft.com/office/drawing/2014/main" id="{00000000-0008-0000-0D00-000030000000}"/>
            </a:ext>
          </a:extLst>
        </xdr:cNvPr>
        <xdr:cNvCxnSpPr/>
      </xdr:nvCxnSpPr>
      <xdr:spPr>
        <a:xfrm>
          <a:off x="755640" y="4981680"/>
          <a:ext cx="11352240" cy="19080"/>
        </a:xfrm>
        <a:prstGeom prst="straightConnector1">
          <a:avLst/>
        </a:prstGeom>
        <a:ln>
          <a:solidFill>
            <a:srgbClr val="FF8200"/>
          </a:solidFill>
        </a:ln>
      </xdr:spPr>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192" xr:uid="{00000000-000A-0000-FFFF-FFFF01000000}">
  <cacheSource type="worksheet">
    <worksheetSource ref="A1:E193" sheet="DPCache_SourceMoy"/>
  </cacheSource>
  <cacheFields count="5">
    <cacheField name="Nom institution" numFmtId="0">
      <sharedItems containsBlank="1" count="23">
        <s v="ACCF &amp; HEC"/>
        <s v="Audencia"/>
        <s v="Burgundy School of Business (BSB)"/>
        <s v="EDHEC &amp; Mines ParisTech"/>
        <s v="EDHEC Business School"/>
        <s v="emlyon business school"/>
        <s v="ESCP Business School"/>
        <s v="ESDES"/>
        <s v="ESG Finance"/>
        <s v="ESLSCA BS"/>
        <s v="ESSEC Business School"/>
        <s v="Financia Business School"/>
        <s v="Grenoble École de Management"/>
        <s v="HEC Paris"/>
        <s v="ICCF &amp; HEC "/>
        <s v="IESEG School of Management"/>
        <s v="KEDGE Business School"/>
        <s v="Montpellier Business School"/>
        <s v="NEOMA Business School"/>
        <s v="Rennes School of Business"/>
        <s v="SKEMA Business School"/>
        <s v="Toulouse Business School"/>
        <m/>
      </sharedItems>
    </cacheField>
    <cacheField name="Type de formation " numFmtId="0">
      <sharedItems containsBlank="1" count="23">
        <s v="Advanced Master"/>
        <s v="Bachelor"/>
        <s v="BBA - Bachelor Business Administration"/>
        <s v="BTS"/>
        <s v="Certificate in International Business (CIB- undergraduate)"/>
        <s v="Executive certificate"/>
        <s v="Executive Mastère spécialisé"/>
        <s v="Executive MiM"/>
        <s v="Executive MSc"/>
        <s v="Formations courtes"/>
        <s v="Global MBA"/>
        <s v="Master"/>
        <s v="Master of Science"/>
        <s v="Master's Certificate"/>
        <s v="Masterclass"/>
        <s v="Mastère"/>
        <s v="Mastère spécialisé"/>
        <s v="MBA"/>
        <s v="PGE"/>
        <s v="Programme court executive"/>
        <s v="Summer program"/>
        <s v="Winter program"/>
        <m/>
      </sharedItems>
    </cacheField>
    <cacheField name="Nom de la formation " numFmtId="0">
      <sharedItems containsBlank="1" count="189">
        <s v="Accounting &amp; Finance (Master)"/>
        <s v="Accounting, Finance &amp; Management (Master)"/>
        <s v="Advanced certificate in corporate finance"/>
        <s v="Advanced finance"/>
        <s v="Analyse financière avancée"/>
        <s v="Analyse financière et choix de financement"/>
        <s v="Analyse financière et gestion d'investissement (Master)"/>
        <s v="Asset management"/>
        <s v="Audit et conseil (Master)"/>
        <s v="Audit et contrôle de gestion (M2)"/>
        <s v="Audit et contrôle de gestion (Master)"/>
        <s v="Audit et finance d'entreprise (Master)"/>
        <s v="Audit, control &amp; finance in an international environment (M2)"/>
        <s v="Auditing, Management Accounting &amp; Information Systems (M2)"/>
        <s v="Bachelor in management specialized in Finance (Bachelor)"/>
        <s v="Banking and Finance (M2)"/>
        <s v="Banking and International Finance (M2)"/>
        <s v="Banking, capital markets &amp; financial technology (Master)"/>
        <s v="Banque (BTS)"/>
        <s v="Banque et Relations Entreprises (M2)"/>
        <s v="Banque et Relations Entreprises (Master)"/>
        <s v="BBA spécialisation Finance (Bac à Bac+4)"/>
        <s v="BBA spécialisation Finance (Bac+2 à Bac+4)"/>
        <s v="Big data et data science en finance (M2)"/>
        <s v="Big data et data science en finance (Master)"/>
        <s v="Business Competence Programme"/>
        <s v="Certificat Trading : maîtriser l’analyse technique"/>
        <s v="Certificat Trading : maîtriser les fondamentaux de l'analyse financière"/>
        <s v="Climate change and corporate finance (M2)"/>
        <s v="Concevoir et monter des produits financiers"/>
        <s v="Consulting financier (M2)"/>
        <s v="Consulting financier (Master)"/>
        <s v="Controlling and risk management (M2)"/>
        <s v="Corporate Finance"/>
        <s v="Corporate Finance "/>
        <s v="Corporate Finance (M2)"/>
        <s v="Corporate Finance (Master)"/>
        <s v="Corporate finance &amp; advisory (M2)"/>
        <s v="Corporate Finance &amp; Banking (Master)"/>
        <s v="Corporate finance and investment banking (M2)"/>
        <s v="Corporate Finance online"/>
        <s v="Corporate Financial Management - Digital Finance &amp; Fintech (M2)"/>
        <s v="Corporate Financial Management - Financial advisory track (M2)"/>
        <s v="Corporate Financial Management - Financial risk management track (M2)"/>
        <s v="Corporate Financial Management - Fundraising and innovative investment track (M2)"/>
        <s v="Corporate Financial Management - private equity and alternative investment track (M2)"/>
        <s v="Data management for Finance - option corporate finance (M2)"/>
        <s v="Data management for Finance - option market finance (M2)"/>
        <s v="Directeur Financier"/>
        <s v="Direction Financière (CFO) (Master)"/>
        <s v="Economics and Finance (Master)"/>
        <s v="Energy &amp; Finance"/>
        <s v="Equity research and investment management (M2)"/>
        <s v="Executive corporate finance Maroc"/>
        <s v="Expert en Contrôle de Gestion, Audit et Gestion de Systèmes d’Information (M2)"/>
        <s v="Exploring the Future of Business"/>
        <s v="Finance"/>
        <s v="Finance -  Market &amp; Quantitative Finance (Master)"/>
        <s v="Finance - Audit and Management Control Specialization (MBA 2)"/>
        <s v="Finance - Corporate Finance &amp; Innovation (Master)"/>
        <s v="Finance - Corporate finance track (M2)"/>
        <s v="Finance - financial engineering"/>
        <s v="Finance - Financial Engineering Specialization"/>
        <s v="Finance - Financial Markets track (M2)"/>
        <s v="Finance - Fintech &amp; Analytics track"/>
        <s v="Finance - Investment banking &amp; financial advisory (Master)"/>
        <s v="Finance - Quantitative Finance specialisation (Master)"/>
        <s v="Finance - Sustainable Finance (Master)"/>
        <s v="Finance - track Corporate &amp; Investment Banking (Master)"/>
        <s v="Finance - track Financial Markets (Master)"/>
        <s v="Finance (L3)"/>
        <s v="Finance (licence)"/>
        <s v="Finance (Master)"/>
        <s v="Finance &amp; Accounting (Master)"/>
        <s v="Finance &amp; Banking module"/>
        <s v="Finance &amp; Big Data (M2)"/>
        <s v="Finance &amp; Data performance"/>
        <s v="Finance d'entreprise"/>
        <s v="Finance d'entreprise (FC)"/>
        <s v="Finance d'entreprise (M2)"/>
        <s v="Finance d'entreprise (Master)"/>
        <s v="Finance d'entreprise et banque d'investissement (M2)"/>
        <s v="Finance de marché - trading (M2)"/>
        <s v="Finance de marché - trading (Master)"/>
        <s v="Finance Durable - Sustainable Finance (M2)"/>
        <s v="Finance Durable - Sustainable Finance (Master)"/>
        <s v="Finance durable et gestion des risques climatiques (M2)"/>
        <s v="Finance durable et gestion des risques climatiques (Master)"/>
        <s v="Finance et Gestion pour Cadres et Managers"/>
        <s v="Finance et gouvernance"/>
        <s v="Finance et marchés (Master)"/>
        <s v="Finance et resources humaines"/>
        <s v="Finance islamique"/>
        <s v="Finance islamique MBA (M2)"/>
        <s v="Finance parcours banque"/>
        <s v="Finance parcours compliance - expertise juridique et financière (M2)"/>
        <s v="Finance parcours d'entreprise, fusion acquisition et banque d'affaire"/>
        <s v="Finance parcours expert des marchés financiers"/>
        <s v="Finance pour dirigeants"/>
        <s v="Finance pour dirigeants (FC)"/>
        <s v="Finance pour non financier"/>
        <s v="Finance pour non financiers"/>
        <s v="Finance, Investment &amp; Wealth Management (M2)"/>
        <s v="Finance, Investment &amp; Wealth Management (Master)"/>
        <s v="Financial data intelligence (M2)"/>
        <s v="Financial engineering (Master)"/>
        <s v="Financial management and management control"/>
        <s v="Financial Markets &amp; Investments - Analysis Track (M2)"/>
        <s v="Financial Markets &amp; Investments - Asset Management Track (M2)"/>
        <s v="Financial Markets &amp; Investments - Investment banking (M2)"/>
        <s v="Financial Markets &amp; Investments - Trading, structuring and portfolio management (M2)"/>
        <s v="Financial Markets &amp; Technologies (M2)"/>
        <s v="Financial Markets &amp; Technologies (Master)"/>
        <s v="Fintech"/>
        <s v="Fintech &amp; Digital Finance (M2)"/>
        <s v="Fintech &amp; Digital Finance (Master)"/>
        <s v="Gérer les risques et financer l'entreprise"/>
        <s v="Gestion de patrimoine et gestion privée (M2)"/>
        <s v="Gestion de patrimoine et gestion privée (Master)"/>
        <s v="Gestion et finance : fondamentaux pour les non spécialistes"/>
        <s v="Global executive master in management - majeure finance"/>
        <s v="Global Finance (M2)"/>
        <s v="Global Finance (Master)"/>
        <s v="Green finance (Master)"/>
        <s v="Ingénierie Financière et Fiscale"/>
        <s v="International Banking &amp; Finance (Summer)"/>
        <s v="international Business Law - Management and Finance Specialization"/>
        <s v="International Business Program specialized in Fintech (Bachelor)"/>
        <s v="International certificate in corporate finance"/>
        <s v="International Finance"/>
        <s v="International Finance (FC)"/>
        <s v="International Finance (M2)"/>
        <s v="International Finance (Master)"/>
        <s v="International Financial Analysis (M2)"/>
        <s v="Investment banking and international finance"/>
        <s v="Maîtrise de la Conformité sur les marchés financiers"/>
        <s v="Maîtrise des opérations sur les marchés financiers"/>
        <s v="Maîtriser les fondamentaux de la finance"/>
        <s v="Management, contrôle interne et maîtrise des risques"/>
        <s v="Manager en Gestion de Patrimoine Financier (Exec M2)"/>
        <s v="Manager en Gestion de Patrimoine Financier (M2)"/>
        <s v="Marchés financiers et investissements responsables (M2)"/>
        <s v="Master Banking and Finance (Master)"/>
        <s v="Master in Management (Spé Finance de marché &amp; finance d'entreprise) (Master)"/>
        <s v="Master in Management (Spé Finance de marché &amp; finance d'entreprise) (PGE)"/>
        <s v="Master in Management (Spé Finance durable &amp; Green CFO) (Master)"/>
        <s v="Master in Management (Spé Finance durable &amp; Green CFO) (PGE)"/>
        <s v="Master in Management (Spé Investment Banking &amp; Green CFO) (Master)"/>
        <s v="Master in Management (Spé Investment Banking &amp; Green CFO) (PGE)"/>
        <s v="Master in Management filière finance (Master)"/>
        <s v="Master in Management Grande Ecole - spécialisation Actuariat avec l’ISUP (PGE)"/>
        <s v="Master in Management Grande Ecole - spécialisation Conseil Finance et Organisation (PGE)"/>
        <s v="Master in Management Grande Ecole - spécialisation Finance Cergy &amp; Singapour (PGE)"/>
        <s v="Master in Management Grande Ecole - specialization Accounting, Finance &amp; Management (PGE)"/>
        <s v="Master in Management Grande Ecole - specialization Economics &amp; Finance (PGE)"/>
        <s v="Master in Management Grande Ecole - specialization International Finance (PGE)"/>
        <s v="Master in Management Grande Ecole - specialization Quantitative Economics &amp; Finance (PGE)"/>
        <s v="Master major in asset and risk management (PGE)"/>
        <s v="Master major in financial management and control (PGE)"/>
        <s v="Master major in financial transactions and corporate strategy (PGE)"/>
        <s v="MBA Spécialisé en Finance"/>
        <s v="Mergers and Acquisitions"/>
        <s v="Mergers and Acquisitions (Summer)"/>
        <s v="MSc in Climate Change &amp; Sustainable Finance"/>
        <s v="MSc in Climate Change &amp; Sustainable Finance (Master)"/>
        <s v="Negotiating wise agreements"/>
        <s v="New venture financing (Winter)"/>
        <s v="Pilotage de la performance et datas"/>
        <s v="Piloter la gestion de l'entreprise"/>
        <s v="Piloter la performance financière de l'entreprise"/>
        <s v="Programme EBP parcours International, spécialisation Investment Banking Track (EN) (Licence + Master)"/>
        <s v="Real Estate Finance and Investments"/>
        <s v="Se perfectionner dans le pilotage économique et financier de l'entreprise"/>
        <s v="Spécialisation banque et gestion de patrimoine (PGE)"/>
        <s v="Spécialisation finance d'entreprise (PGE)"/>
        <s v="Specialised in International Finance"/>
        <s v="Stratégie financière"/>
        <s v="Stratégies Financières et Investissements Responsables (MS SFIR) (Mastère)"/>
        <s v="Strategy and finance"/>
        <s v="Sustainability transformation - Sustainable Finance major (M2)"/>
        <s v="Sustainable and inclusive finance"/>
        <s v="Sustainable and inclusive finance (M2)"/>
        <s v="Sustainable and inclusive finance (Master)"/>
        <s v="Sustainable Finance &amp; Fintech (M2)"/>
        <s v="Sustainable financial management with data analytics (M2)"/>
        <s v="Trading - Financial Markets"/>
        <s v="Valuation"/>
        <s v="Wealth management"/>
        <m/>
      </sharedItems>
    </cacheField>
    <cacheField name="Nom formation + institution" numFmtId="0">
      <sharedItems containsBlank="1" count="192">
        <s v="Accounting &amp; Finance (Master) (EDHEC Business School)"/>
        <s v="Accounting, Finance &amp; Management (Master) (HEC Paris)"/>
        <s v="Advanced certificate in corporate finance (ACCF &amp; HEC)"/>
        <s v="Advanced finance (Rennes School of Business)"/>
        <s v="Analyse financière avancée (Audencia)"/>
        <s v="Analyse financière et choix de financement (Audencia)"/>
        <s v="Analyse financière et gestion d'investissement (Master) (Audencia)"/>
        <s v="Asset management (HEC Paris)"/>
        <s v="Audit et conseil (Master) (ESCP Business School)"/>
        <s v="Audit et contrôle de gestion (M2) (ESG Finance)"/>
        <s v="Audit et contrôle de gestion (Master) (ESG Finance)"/>
        <s v="Audit et finance d'entreprise (Master) (ESDES)"/>
        <s v="Audit, control &amp; finance in an international environment (M2) (Toulouse Business School)"/>
        <s v="Auditing, Management Accounting &amp; Information Systems (M2) (SKEMA Business School)"/>
        <s v="Bachelor in management specialized in Finance (Bachelor) (Rennes School of Business)"/>
        <s v="Banking and Finance (M2) (KEDGE Business School)"/>
        <s v="Banking and International Finance (M2) (Toulouse Business School)"/>
        <s v="Banking, capital markets &amp; financial technology (Master) (IESEG School of Management)"/>
        <s v="Banque (BTS) (ESG Finance)"/>
        <s v="Banque et Relations Entreprises (M2) (ESG Finance)"/>
        <s v="Banque et Relations Entreprises (Master) (ESG Finance)"/>
        <s v="BBA spécialisation Finance (Bac à Bac+4) (KEDGE Business School)"/>
        <s v="BBA spécialisation Finance (Bac+2 à Bac+4) (KEDGE Business School)"/>
        <s v="Big data et data science en finance (M2) (ESG Finance)"/>
        <s v="Big data et data science en finance (Master) (ESG Finance)"/>
        <s v="Business Competence Programme (ESCP Business School)"/>
        <s v="Certificat Trading : maîtriser l’analyse technique (ESLSCA BS)"/>
        <s v="Certificat Trading : maîtriser les fondamentaux de l'analyse financière (ESLSCA BS)"/>
        <s v="Climate change and corporate finance (M2) (Burgundy School of Business (BSB))"/>
        <s v="Concevoir et monter des produits financiers (ESLSCA BS)"/>
        <s v="Consulting financier (M2) (ESG Finance)"/>
        <s v="Consulting financier (Master) (ESG Finance)"/>
        <s v="Controlling and risk management (M2) (Toulouse Business School)"/>
        <s v="Corporate Finance  (EDHEC Business School)"/>
        <s v="Corporate Finance (HEC Paris)"/>
        <s v="Corporate Finance (M2) (KEDGE Business School)"/>
        <s v="Corporate Finance (Master) (KEDGE Business School)"/>
        <s v="Corporate Finance (Master) (NEOMA Business School)"/>
        <s v="Corporate finance &amp; advisory (M2) (Toulouse Business School)"/>
        <s v="Corporate Finance &amp; Banking (Master) (EDHEC Business School)"/>
        <s v="Corporate finance and investment banking (M2) (Burgundy School of Business (BSB))"/>
        <s v="Corporate Finance online (EDHEC Business School)"/>
        <s v="Corporate Financial Management - Digital Finance &amp; Fintech (M2) (SKEMA Business School)"/>
        <s v="Corporate Financial Management - Financial advisory track (M2) (SKEMA Business School)"/>
        <s v="Corporate Financial Management - Financial risk management track (M2) (SKEMA Business School)"/>
        <s v="Corporate Financial Management - Fundraising and innovative investment track (M2) (SKEMA Business School)"/>
        <s v="Corporate Financial Management - private equity and alternative investment track (M2) (SKEMA Business School)"/>
        <s v="Data management for Finance - option corporate finance (M2) (Audencia)"/>
        <s v="Data management for Finance - option market finance (M2) (Audencia)"/>
        <s v="Directeur Financier (Audencia)"/>
        <s v="Direction Financière (CFO) (Master) (ESCP Business School)"/>
        <s v="Economics and Finance (Master) (HEC Paris)"/>
        <s v="Energy &amp; Finance (HEC Paris)"/>
        <s v="Equity research and investment management (M2) (Toulouse Business School)"/>
        <s v="Executive corporate finance Maroc (HEC Paris)"/>
        <s v="Expert en Contrôle de Gestion, Audit et Gestion de Systèmes d’Information (M2) (SKEMA Business School)"/>
        <s v="Exploring the Future of Business (ESCP Business School)"/>
        <s v="Finance -  Market &amp; Quantitative Finance (Master) (emlyon business school)"/>
        <s v="Finance - Audit and Management Control Specialization (MBA 2) (ESLSCA BS)"/>
        <s v="Finance - Corporate Finance &amp; Innovation (Master) (emlyon business school)"/>
        <s v="Finance - Corporate finance track (M2) (ESSEC Business School)"/>
        <s v="Finance - financial engineering (ESLSCA BS)"/>
        <s v="Finance - Financial Engineering Specialization (ESLSCA BS)"/>
        <s v="Finance - Financial Markets track (M2) (ESSEC Business School)"/>
        <s v="Finance - Fintech &amp; Analytics track (ESSEC Business School)"/>
        <s v="Finance - Investment banking &amp; financial advisory (Master) (Grenoble École de Management)"/>
        <s v="Finance - Quantitative Finance specialisation (Master) (Grenoble École de Management)"/>
        <s v="Finance - Sustainable Finance (Master) (Grenoble École de Management)"/>
        <s v="Finance - track Corporate &amp; Investment Banking (Master) (ESCP Business School)"/>
        <s v="Finance - track Financial Markets (Master) (ESCP Business School)"/>
        <s v="Finance (HEC Paris)"/>
        <s v="Finance (L3) (Financia Business School)"/>
        <s v="Finance (licence) (ESLSCA BS)"/>
        <s v="Finance (Master) (ESSEC Business School)"/>
        <s v="Finance (Master) (IESEG School of Management)"/>
        <s v="Finance &amp; Accounting (Master) (Grenoble École de Management)"/>
        <s v="Finance &amp; Banking module (SKEMA Business School)"/>
        <s v="Finance &amp; Big Data (M2) (NEOMA Business School)"/>
        <s v="Finance &amp; Data performance (ESLSCA BS)"/>
        <s v="Finance d'entreprise (ESCP Business School)"/>
        <s v="Finance d'entreprise (FC) (HEC Paris)"/>
        <s v="Finance d'entreprise (M2) (ESG Finance)"/>
        <s v="Finance d'entreprise (Master) (ESG Finance)"/>
        <s v="Finance d'entreprise et banque d'investissement (M2) (Audencia)"/>
        <s v="Finance de marché - trading (M2) (ESG Finance)"/>
        <s v="Finance de marché - trading (Master) (ESG Finance)"/>
        <s v="Finance Durable - Sustainable Finance (M2) (KEDGE Business School)"/>
        <s v="Finance Durable - Sustainable Finance (Master) (KEDGE Business School)"/>
        <s v="Finance durable et gestion des risques climatiques (M2) (ESG Finance)"/>
        <s v="Finance durable et gestion des risques climatiques (Master) (ESG Finance)"/>
        <s v="Finance et Gestion pour Cadres et Managers (Audencia)"/>
        <s v="Finance et gouvernance (emlyon business school)"/>
        <s v="Finance et marchés (Master) (ESDES)"/>
        <s v="Finance et resources humaines (Financia Business School)"/>
        <s v="Finance islamique (Financia Business School)"/>
        <s v="Finance islamique MBA (M2) (Financia Business School)"/>
        <s v="Finance parcours banque (Financia Business School)"/>
        <s v="Finance parcours compliance - expertise juridique et financière (M2) (Financia Business School)"/>
        <s v="Finance parcours d'entreprise, fusion acquisition et banque d'affaire (Financia Business School)"/>
        <s v="Finance parcours expert des marchés financiers (Financia Business School)"/>
        <s v="Finance pour dirigeants (Audencia)"/>
        <s v="Finance pour dirigeants (FC) (HEC Paris)"/>
        <s v="Finance pour non financier (emlyon business school)"/>
        <s v="Finance pour non financiers (ESCP Business School)"/>
        <s v="Finance, Investment &amp; Wealth Management (M2) (NEOMA Business School)"/>
        <s v="Finance, Investment &amp; Wealth Management (Master) (NEOMA Business School)"/>
        <s v="Financial data intelligence (M2) (Rennes School of Business)"/>
        <s v="Financial engineering (Master) (EDHEC Business School)"/>
        <s v="Financial management and management control (ESSEC Business School)"/>
        <s v="Financial Markets &amp; Investments - Analysis Track (M2) (SKEMA Business School)"/>
        <s v="Financial Markets &amp; Investments - Asset Management Track (M2) (SKEMA Business School)"/>
        <s v="Financial Markets &amp; Investments - Investment banking (M2) (SKEMA Business School)"/>
        <s v="Financial Markets &amp; Investments - Trading, structuring and portfolio management (M2) (SKEMA Business School)"/>
        <s v="Financial Markets &amp; Technologies (M2) (NEOMA Business School)"/>
        <s v="Financial Markets &amp; Technologies (Master) (NEOMA Business School)"/>
        <s v="Fintech (HEC Paris)"/>
        <s v="Fintech &amp; Digital Finance (M2) (Montpellier Business School)"/>
        <s v="Fintech &amp; Digital Finance (Master) (Montpellier Business School)"/>
        <s v="Gérer les risques et financer l'entreprise (ESSEC Business School)"/>
        <s v="Gestion de patrimoine et gestion privée (M2) (ESG Finance)"/>
        <s v="Gestion de patrimoine et gestion privée (Master) (ESG Finance)"/>
        <s v="Gestion et finance : fondamentaux pour les non spécialistes (ESSEC Business School)"/>
        <s v="Global executive master in management - majeure finance (HEC Paris)"/>
        <s v="Global Finance (M2) (Montpellier Business School)"/>
        <s v="Global Finance (Master) (Montpellier Business School)"/>
        <s v="Green finance (Master) (Financia Business School)"/>
        <s v="Ingénierie Financière et Fiscale (ESCP Business School)"/>
        <s v="International Banking &amp; Finance (Summer) (Toulouse Business School)"/>
        <s v="international Business Law - Management and Finance Specialization (ESLSCA BS)"/>
        <s v="International Business Program specialized in Fintech (Bachelor) (IESEG School of Management)"/>
        <s v="International certificate in corporate finance (ICCF &amp; HEC )"/>
        <s v="International Finance (FC) (ESCP Business School)"/>
        <s v="International Finance (M2) (Rennes School of Business)"/>
        <s v="International Finance (Master) (EDHEC Business School)"/>
        <s v="International Finance (Master) (HEC Paris)"/>
        <s v="International Finance (Rennes School of Business)"/>
        <s v="International Financial Analysis (M2) (NEOMA Business School)"/>
        <s v="Investment banking and international finance (HEC Paris)"/>
        <s v="Maîtrise de la Conformité sur les marchés financiers (ESLSCA BS)"/>
        <s v="Maîtrise des opérations sur les marchés financiers (ESLSCA BS)"/>
        <s v="Maîtriser les fondamentaux de la finance (HEC Paris)"/>
        <s v="Management, contrôle interne et maîtrise des risques (ESCP Business School)"/>
        <s v="Manager en Gestion de Patrimoine Financier (Exec M2) (SKEMA Business School)"/>
        <s v="Manager en Gestion de Patrimoine Financier (M2) (SKEMA Business School)"/>
        <s v="Marchés financiers et investissements responsables (M2) (Audencia)"/>
        <s v="Master Banking and Finance (Master) (KEDGE Business School)"/>
        <s v="Master in Management (Spé Finance de marché &amp; finance d'entreprise) (Master) (ESCP Business School)"/>
        <s v="Master in Management (Spé Finance de marché &amp; finance d'entreprise) (PGE) (ESCP Business School)"/>
        <s v="Master in Management (Spé Finance durable &amp; Green CFO) (Master) (ESCP Business School)"/>
        <s v="Master in Management (Spé Finance durable &amp; Green CFO) (PGE) (ESCP Business School)"/>
        <s v="Master in Management (Spé Investment Banking &amp; Green CFO) (Master) (ESCP Business School)"/>
        <s v="Master in Management (Spé Investment Banking &amp; Green CFO) (PGE) (ESCP Business School)"/>
        <s v="Master in Management filière finance (Master) (EDHEC Business School)"/>
        <s v="Master in Management Grande Ecole - spécialisation Actuariat avec l’ISUP (PGE) (ESSEC Business School)"/>
        <s v="Master in Management Grande Ecole - spécialisation Conseil Finance et Organisation (PGE) (ESSEC Business School)"/>
        <s v="Master in Management Grande Ecole - spécialisation Finance Cergy &amp; Singapour (PGE) (ESSEC Business School)"/>
        <s v="Master in Management Grande Ecole - specialization Accounting, Finance &amp; Management (PGE) (HEC Paris)"/>
        <s v="Master in Management Grande Ecole - specialization Economics &amp; Finance (PGE) (HEC Paris)"/>
        <s v="Master in Management Grande Ecole - specialization International Finance (PGE) (HEC Paris)"/>
        <s v="Master in Management Grande Ecole - specialization Quantitative Economics &amp; Finance (PGE) (HEC Paris)"/>
        <s v="Master major in asset and risk management (PGE) (IESEG School of Management)"/>
        <s v="Master major in financial management and control (PGE) (IESEG School of Management)"/>
        <s v="Master major in financial transactions and corporate strategy (PGE) (IESEG School of Management)"/>
        <s v="MBA Spécialisé en Finance (HEC Paris)"/>
        <s v="Mergers and Acquisitions (HEC Paris)"/>
        <s v="Mergers and Acquisitions (Summer) (HEC Paris)"/>
        <s v="MSc in Climate Change &amp; Sustainable Finance (EDHEC &amp; Mines ParisTech)"/>
        <s v="MSc in Climate Change &amp; Sustainable Finance (Master) (EDHEC &amp; Mines ParisTech)"/>
        <s v="Negotiating wise agreements (ESCP Business School)"/>
        <s v="New venture financing (Winter) (Toulouse Business School)"/>
        <s v="Pilotage de la performance et datas (emlyon business school)"/>
        <s v="Piloter la gestion de l'entreprise (KEDGE Business School)"/>
        <s v="Piloter la performance financière de l'entreprise (Audencia)"/>
        <s v="Programme EBP parcours International, spécialisation Investment Banking Track (EN) (Licence + Master) (KEDGE Business School)"/>
        <s v="Real Estate Finance and Investments (ESCP Business School)"/>
        <s v="Se perfectionner dans le pilotage économique et financier de l'entreprise (KEDGE Business School)"/>
        <s v="Spécialisation banque et gestion de patrimoine (PGE) (Burgundy School of Business (BSB))"/>
        <s v="Spécialisation finance d'entreprise (PGE) (Burgundy School of Business (BSB))"/>
        <s v="Specialised in International Finance (EDHEC Business School)"/>
        <s v="Stratégie financière (EDHEC Business School)"/>
        <s v="Stratégies Financières et Investissements Responsables (MS SFIR) (Mastère) (Audencia)"/>
        <s v="Strategy and finance (NEOMA Business School)"/>
        <s v="Sustainability transformation - Sustainable Finance major (M2) (ESSEC Business School)"/>
        <s v="Sustainable and inclusive finance (M2) (Montpellier Business School)"/>
        <s v="Sustainable and inclusive finance (Master) (Montpellier Business School)"/>
        <s v="Sustainable and inclusive finance (Montpellier Business School)"/>
        <s v="Sustainable Finance &amp; Fintech (M2) (SKEMA Business School)"/>
        <s v="Sustainable financial management with data analytics (M2) (Toulouse Business School)"/>
        <s v="Trading - Financial Markets (ESLSCA BS)"/>
        <s v="Valuation (HEC Paris)"/>
        <s v="Wealth management (ESLSCA BS)"/>
        <m/>
      </sharedItems>
    </cacheField>
    <cacheField name="Nb de cours" numFmtId="0">
      <sharedItems containsSemiMixedTypes="0" containsString="0" containsNumber="1" containsInteger="1" minValue="0" maxValue="298" count="15">
        <n v="0"/>
        <n v="1"/>
        <n v="2"/>
        <n v="3"/>
        <n v="4"/>
        <n v="5"/>
        <n v="6"/>
        <n v="7"/>
        <n v="8"/>
        <n v="9"/>
        <n v="11"/>
        <n v="14"/>
        <n v="15"/>
        <n v="18"/>
        <n v="298"/>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506" xr:uid="{00000000-000A-0000-FFFF-FFFF02000000}">
  <cacheSource type="worksheet">
    <worksheetSource ref="A1:E1048576" sheet="DPCache_SourceMoy -1"/>
  </cacheSource>
  <cacheFields count="5">
    <cacheField name="Nom institution" numFmtId="0">
      <sharedItems containsBlank="1" count="38">
        <s v="Aix-Marseille Université - IAAM"/>
        <s v="Cergy Paris Université"/>
        <s v="ESA - Ecole Supérieure d'Assurance"/>
        <s v="ESC Clermont BS"/>
        <s v="Exchange College"/>
        <s v="Grenoble IAE INP UGA"/>
        <s v="IAE Aix-Marseille"/>
        <s v="IAE Clermont Auvergne"/>
        <s v="IAE Gustave Eiffel"/>
        <s v="IAE Lyon school of management"/>
        <s v="IAE Poitiers"/>
        <s v="IAE Tours Val de Loire"/>
        <s v="IEP Strasbourg"/>
        <s v="Institut des Assurances de Paris-Dauphine"/>
        <s v="IRIAF - Institut des Risques Industriels, Assurantiels et Financiers"/>
        <s v="Paris-Panthéon-Assas Université"/>
        <s v="Saint Germain en Laye"/>
        <s v="Sciences Po (Paris)"/>
        <s v="SciencesPo (Paris)"/>
        <s v="Université de Bordeaux"/>
        <s v="Université de Caen Normandie"/>
        <s v="Université de Montpellier"/>
        <s v="Université de Poitiers"/>
        <s v="Université de Poitiers/ La Rochelle Université"/>
        <s v="Université de Rennes 1"/>
        <s v="Université Jean Moulin Lyon 3"/>
        <s v="Université Lumière Lyon 2 - UFR de Sciences economiques et de gestion"/>
        <s v="Université Paris 1 Panthéon Sorbonne_x000a_Ecole d'économie de la Sorbonne"/>
        <s v="Université Paris 1 Panthéon Sorbonne_x000a_Ecole de management de la Sorbonne"/>
        <s v="Université Paris 1 Panthéon Sorbonne - EDS - Institut d'administration économique et sociale (IAES)"/>
        <s v="Université Paris 1 Panthéon Sorbonne - formation continue Panthéon Sorbonne"/>
        <s v="Université Paris 1 Panthéon Sorbonne - IAE"/>
        <s v="Université Paris 1 Panthéon Sorbonne Ecole d'économie de la Sorbonne"/>
        <s v="Université Paris Dauphine PSL"/>
        <s v="Université Paris Nanterre"/>
        <s v="Université Paris-Saclay"/>
        <s v="Université Sorbonne Paris Nord"/>
        <m/>
      </sharedItems>
    </cacheField>
    <cacheField name="Type de formation " numFmtId="0">
      <sharedItems containsBlank="1" count="41">
        <s v="Assimilé Master"/>
        <s v="Bachelor"/>
        <s v="Bachelor 1 &amp; 2"/>
        <s v="Bachelor 3"/>
        <s v="BTS"/>
        <s v="Certificat"/>
        <s v="Certificat "/>
        <s v="Certificat de compétence"/>
        <s v="Certificat ESA"/>
        <s v="Diplôme d'établissement"/>
        <s v="Diplôme d'université "/>
        <s v="Diplôme universitaire"/>
        <s v="Executive certificate"/>
        <s v="Executive Master"/>
        <s v="Executive MBA"/>
        <s v="Formation"/>
        <s v="Formation courte"/>
        <s v="L3 "/>
        <s v="Licence"/>
        <s v="Licence "/>
        <s v="Licence 1 &amp; 2"/>
        <s v="Licence 3"/>
        <s v="Licence professionnelle "/>
        <s v="Licence, Master"/>
        <s v="Magistère"/>
        <s v="Magistère 1"/>
        <s v="Magistère 2"/>
        <s v="Magistère 3"/>
        <s v="Master"/>
        <s v="Master "/>
        <s v="Master 1"/>
        <s v="Master 1 "/>
        <s v="Master 2"/>
        <s v="Master 2 "/>
        <s v="Master 2 professionnel"/>
        <s v="Master of Law"/>
        <s v="MBA"/>
        <s v="MIB / DBA"/>
        <s v="MS"/>
        <s v="MSc 2"/>
        <m/>
      </sharedItems>
    </cacheField>
    <cacheField name="Nom de la formation " numFmtId="0">
      <sharedItems containsBlank="1" count="479">
        <s v=" Banque-Finance (Magistère)"/>
        <s v=" Banque-Finance (Master)"/>
        <s v=" Économie de l'entreprise et des marchés parcours Stratégies de l'entreprise et économie des organisations"/>
        <s v=" Economie Gestion mention Economie Finance"/>
        <s v=" Gestion - Finance parcours USAL (L3)"/>
        <s v=" Gestion - Finance parcours USAL (Licence)"/>
        <s v=" Gestion de patrimoine -  Conformité Bancaire et Contrôle Interne des Risques (alternance)"/>
        <s v=" Gestion de patrimoine - Chargé d'Affaires Entreprises en Banque (alternance)"/>
        <s v=" Ingénierie économie, finance quantitative et statistique (CMI-EFIQuaS) "/>
        <s v=" Monnaie, Banque, Finance, Assurance parcours Finance"/>
        <s v=" Monnaie, Banque, Finance, Assurance parcours Monnaie banque assurance - apprentissage (Master)"/>
        <s v=" Monnaie, Banque, Finance, Assurance parcours Monnaie banque assurance - parcours recherche et professionnel"/>
        <s v="Administrer une mutuelle dans le cadre de la Solvabilité 2"/>
        <s v="Advanced Engineering and Corporate Finance (AECF)"/>
        <s v="Advances in Finance and Accounting"/>
        <s v="Analyser l’environnement juridique du patrimoine en droit privé et de la famille"/>
        <s v="Asset Management (Exec Master)"/>
        <s v="Assistant de Gestion Administrative et Financière"/>
        <s v="Assurance"/>
        <s v="Assurance (présentiel et à distance)"/>
        <s v="Assurance, banque, finance - chargé de clientèle"/>
        <s v="Assurance, banque, finance - chargé de clientèle en alternance"/>
        <s v="Assurance, banque, finance - Métiers de l'e-assurance et des services associés (EASS) (possible en apprentissage/professionnalisation)"/>
        <s v="Assurance, banque, finance : chargé de clientèle"/>
        <s v="Assurance, banque, finance : chargé de clientèle - Banque - Chargé.e de clientèle Particuliers (CCPar) (possible en apprentissage/professionnalisation)"/>
        <s v="Assurance, banque, finance : chargé de clientèle - Conseiller, Souscripteur, Gestionnaire en assurance (CSGA) (possible en apprentissage/professionnalisation)"/>
        <s v="Assurance, banque, finance : chargé de clientèle - Parcours Assurances (apprentissage)"/>
        <s v="Assurance, banque, finance : chargé de clientèle : Conseiller de clientèle de particuliers multicanal (alternance)"/>
        <s v="Assurance, banque, finance : chargé de clientèle (alternance)"/>
        <s v="Assurance, Banque, Finance : chargé de clientèle (apprentissage/professionnalisation)"/>
        <s v="Assurance, banque, finance : chargé de clientèle parcours conseiller de clientèle particuliers"/>
        <s v="Assurance, banque, finance : chargé de clientèle parcours gestion du patrimoine"/>
        <s v="Assurance, banque, finance : chargé de clientèle parcours Gestion juridique des contrats d’assurance"/>
        <s v="Assurance, banque, finance : supports opérationnels - Back office bancaire (BOB) (possible en apprentissage/professionnalisation)"/>
        <s v="Assurance, banque, finance parcours chargé de clientèle"/>
        <s v="Assurance, banque, finance, parcours Chargé de clientèle expert"/>
        <s v="Assurance, banque, finance, parcours Chargé·e de clientèle particuliers (alternance)"/>
        <s v="Assurance, Banque, Finance: Chargé de clientèle (alternance possible)"/>
        <s v="Audit et management des risques et des assurances de l'entreprise"/>
        <s v="Audit Financier (alternance possible) (M1)"/>
        <s v="Audit Financier (alternance possible) (M2)"/>
        <s v="Audit Financier (alternance possible) (Master)"/>
        <s v="Audit financier (M1)"/>
        <s v="Audit financier (M2)"/>
        <s v="Audit financier (Master)"/>
        <s v="Banque"/>
        <s v="Banque &amp; Finance (alternance)"/>
        <s v="Banque Assurance (apprentissage) (M1)"/>
        <s v="Banque Assurance (apprentissage) (M2)"/>
        <s v="Banque Assurance (apprentissage) (Master)"/>
        <s v="Banque d'affaires et finance d'entreprise (Master)"/>
        <s v="Banque et assurance"/>
        <s v="Banque Finance"/>
        <s v="Banque Finance Assurance - Ingénieur d'affaires (initiale, convention Luxembourg &amp; apprentissage) (M1)"/>
        <s v="Banque Finance Assurance - Ingénieur d'affaires (initiale, convention Luxembourg &amp; apprentissage) (M2)"/>
        <s v="Banque Finance Assurance - Ingénieur d'affaires (initiale, convention Luxembourg &amp; apprentissage) (Master)"/>
        <s v="Banque finance assurance (Magistère)"/>
        <s v="Banque, contrôles &amp; régulation"/>
        <s v="Banque, finance et négoce international (M1)"/>
        <s v="Banque, finance et négoce international (M2)"/>
        <s v="Banque, finance et négoce international (Master)"/>
        <s v="Banque, monnaie, marchés (M1)"/>
        <s v="Banque, monnaie, marchés (M2)"/>
        <s v="Bloc 1 – Organiser la mise en œuvre de la souscription par un assureur de contrats d’assurances des professionnels et des entreprises"/>
        <s v="Bloc 1 – Structurer, développer et pérenniser son activité d’expert en ingénierie patrimoniale dans le respect de la réglementation et de la déontologie"/>
        <s v="Bloc 2 – Manager l’indemnisation des sinistres des professionnels et des entreprises"/>
        <s v="Bloc 2 – Réaliser le diagnostic patrimonial d’un client en termes d’existant, d’attentes, de besoins et de comportements en formation continue présentiel"/>
        <s v="Bloc 3 – Analyser les environnements économiques et financiers impactant un patrimoine, identifier les investissements possibles de façon à aider le client dans ses décisions"/>
        <s v="Bloc 3 – Manager la souscription et le portefeuille des risques d’entreprise des offres assurantielles"/>
        <s v="Bloc 4 – Développer la relation avec les intermédiaires d’assurance et les clients à l’ère du digital"/>
        <s v="Bloc 5 – Analyser l’impact des dispositifs de protection de la personne sur le patrimoine"/>
        <s v="Bloc 6 – Analyser l’impact de l’environnement fiscal sur le patrimoine"/>
        <s v="Bloc 7 – Réaliser le diagnostic patrimonial d’un client et le conseiller sur la stratégie patrimoniale à adopter"/>
        <s v="Bloc 8 – Accompagner un entrepreneur dans sa gestion patrimoniale"/>
        <s v="Bloc 9 – Accompagner et suivre un client dans la mise en œuvre de son plan patrimonial en fonction des évolutions environnementales et contextuelles pouvant l’impacter"/>
        <s v="Business, tax &amp; financial market law"/>
        <s v="Cadres de la mutualité, des assurances et de la prévoyance (apprentissage possible)"/>
        <s v="Cadres de la mutualité, des assurances et de la prévoyance (M1 Sciences économiques parcours sociologie) (apprentissage possible)"/>
        <s v="Cadres de la mutualité, des assurances et de la prévoyance (M1 SES) (apprentissage possible)"/>
        <s v="Centre des Hautes Etudes d'Assurances (CHEA)"/>
        <s v="Chargé d'Affaires Entreprises en Banque (alternance)"/>
        <s v="Chargé de clientèle patrimoniale agence"/>
        <s v="Chargé de clientèle professionnelle"/>
        <s v="Chargé de clientèles en assurance et banque (continue)"/>
        <s v="Chargé de compte, souscripteur en assurance"/>
        <s v="Chargé(e) de Clientèles en Assurance &amp; Banque option Assistance du client lors d’un sinistre (alternance)"/>
        <s v="Chargée de clientèles en assurance &amp; banque option gestion d'actifs et de patrimoines immobiliers (alternance)"/>
        <s v="Chargée de clientèles en assurance et banque (alternance et/ou distance)"/>
        <s v="Chartered financial analyst"/>
        <s v="Commerce en Banque Assurance (Bourg en bresse)"/>
        <s v="Commerce en Banque-Assurance"/>
        <s v="Commerce en Banque-Assurance "/>
        <s v="Commercialisation de produits et services parcours vente d'assurances de personnes"/>
        <s v="Compliance"/>
        <s v="Comptabilité finance"/>
        <s v="Concevoir et Mettre en œuvre le système de contrôle des Délégataires de Gestion dans l’Assurance"/>
        <s v="Conformité Bancaire et Contrôle Interne des Risques (alternance)"/>
        <s v="Conformité financière"/>
        <s v="Conseil en finance et contrôle des TPE-PME (Formation Continue)"/>
        <s v="Conseiller commercial sur le marché des particuliers - Option : Assurance"/>
        <s v="Conseiller commercial sur le marché des particuliers - Option : Banque (alternance)"/>
        <s v="Contrôle de gestion et audit organisationnel parcours Contrôle de gestion et finance d’entreprise (M1)"/>
        <s v="Contrôle de gestion et audit organisationnel parcours Contrôle de gestion et finance d’entreprise (M2)"/>
        <s v="Contrôle de gestion et audit organisationnel parcours Contrôle de gestion et finance d’entreprise (Master)"/>
        <s v="Contrôle interne et gestion des risques des institutions financières"/>
        <s v="Corporate Finance &amp; Fintech"/>
        <s v="Digitalisation de la fonction financière"/>
        <s v="Dirigeant courtier d'assurances"/>
        <s v="Droit - droit &amp; régulation des marchés (alternance possible)"/>
        <s v="Droit - droit du patrimoine professionnel (alternance possible)"/>
        <s v="Droit - Juriste financier (alternance possible)"/>
        <s v="Droit bancaire et financier (certificat)"/>
        <s v="Droit bancaire et financier (M1)"/>
        <s v="Droit bancaire et financier (M2)"/>
        <s v="Droit Bancaire et Financier (Master of law)"/>
        <s v="Droit bancaire et financier (Master)"/>
        <s v="Droit bancaire et financier parcours droit de la banque et gestion de patrimoine (M1)"/>
        <s v="Droit bancaire et financier parcours droit de la banque et gestion de patrimoine (M2)"/>
        <s v="Droit bancaire et financier parcours droit de la banque et gestion de patrimoine (Master)"/>
        <s v="Droit bancaire et financier parcours procédures bancaires et marché des professionnels (M1)"/>
        <s v="Droit bancaire et financier parcours procédures bancaires et marché des professionnels (M2)"/>
        <s v="Droit bancaire et financier parcours procédures bancaires et marché des professionnels (Master)"/>
        <s v="Droit de la banque et gestion de patrimoine"/>
        <s v="Droit de la banque et gestion de patrimoine 1ère année"/>
        <s v="Droit des affaires parcours Droit et Fiscalité de l'entreprise (Formation continue) "/>
        <s v="Droit des affaires, parcours Ingénierie sociétaire et patrimoniale (ISP) - M1 droit des affaires (présentiel et à distance)"/>
        <s v="Droit des affaires, parcours Ingénierie sociétaire et patrimoniale (ISP) - M1 droit des affaires juriste d'affaires franco-britannique"/>
        <s v="Droit des Assurances (Formation continue) "/>
        <s v="Droit des assurances (M1)"/>
        <s v="Droit des Assurances (M2)"/>
        <s v="Droit des assurances (Master)"/>
        <s v="Droit des assurances (possible en alternance) (M2)"/>
        <s v="Droit des assurances (possible en alternance) (Master)"/>
        <s v="Droit des assurances Parcours Assurances (M2)"/>
        <s v="Droit des assurances Parcours Assurances (Master)"/>
        <s v="Droit des assurances parcours assurances de personnes et dommage corporel"/>
        <s v="Droit des finances publiques (M1)"/>
        <s v="Droit des finances publiques parcours droit et gestion financière des collectivités publiques option administration et gestion publique"/>
        <s v="Droit des finances publiques parcours droit et gestion financière des collectivités publiques option droit et gestion des collectivités territoriales"/>
        <s v="Droit et ingénierie financière (M1)"/>
        <s v="Droit et ingénierie financière (M2)"/>
        <s v="Droit et ingénierie financière (Master)"/>
        <s v="Droit européen Parcours Droit européen du marché et de la régulation (M2)"/>
        <s v="Droit européen Parcours Droit européen du marché et de la régulation (Master)"/>
        <s v="Droit pénal financier (alternance)"/>
        <s v="Droit public parcours contrats, finances et gouvernance publics (M1)"/>
        <s v="Droit public parcours contrats, finances et gouvernance publics (M2)"/>
        <s v="Droit public parcours contrats, finances et gouvernance publics (Master)"/>
        <s v="Économétrie, statistique Parcours Ingénierie statistique et financière ( full apprentissage &amp;  apprentissage en M2)"/>
        <s v="Econométrie, statistique, parcours ingénierie statistique et financière (full apprentissage ou apprentissage en M2)"/>
        <s v="Economie &amp; Finance - majeure finance d'entreprise (M1)"/>
        <s v="Economie &amp; Finance - majeure finance de marché (M1)"/>
        <s v="Economie &amp; Finance (alternance) - majeure finance d'entreprise"/>
        <s v="Economie &amp; Finance (alternance) - majeure finance de marché"/>
        <s v="Économie de l’entreprise et des marchés parcours Management de l'innovation : Financement, Protection, Valorisation (M1)"/>
        <s v="Économie de l’entreprise et des marchés parcours Management de l'innovation : Financement, Protection, Valorisation (M2)"/>
        <s v="Économie de l’entreprise et des marchés parcours Management de l'innovation : Financement, Protection, Valorisation (Master)"/>
        <s v="Economie et Finance - Parcours international (M2)"/>
        <s v="Economie et finance internationales (L3)"/>
        <s v="Economie et finance internationales (M1)"/>
        <s v="Economie et finance internationales (M2)"/>
        <s v="Economie et finance internationales (Magistère)"/>
        <s v="Economie et gestion parcours économie et finance (L1 - L2)"/>
        <s v="Economie et gestion parcours économie et finance (L3)"/>
        <s v="Economie et gestion parcours économie et finance (Licence)"/>
        <s v="Économie sociale et solidaire, parcours Finances solidaires et gestion des entreprises sociales (Master)"/>
        <s v="Économie-gestion - parcours monnaie et finance (3272L) "/>
        <s v="économie-gestion parcours économie de l'entreprise et des marchés "/>
        <s v="Economie, banque et finance internationale"/>
        <s v="Energie, Finance, Carbone - professionnel (M2)"/>
        <s v="Energie, Finance, Carbone - recherche (M2)"/>
        <s v="Entreprendre et développer une activité de courtage en assurance (continue)"/>
        <s v="Executive pilotage financier et croissance durable"/>
        <s v="Expert en évaluation, financement &amp; transmission d’entreprise"/>
        <s v="Experte en ingénierie patrimoniale (alternance distance et présentiel)"/>
        <s v="Experte en ingénierie patrimoniale (continue)"/>
        <s v="Finance"/>
        <s v="Finance - corporate strategy and finance in Europe"/>
        <s v="Finance - Finance d'entreprise et pratique des marchés financiers"/>
        <s v="Finance - Financement de projet, Financements structurés (possible en apprentissage) (M1)"/>
        <s v="Finance - Financement de projet, Financements structurés (possible en apprentissage) (M2)"/>
        <s v="Finance - Financement de projet, Financements structurés (possible en apprentissage) (Master)"/>
        <s v="Finance - Management de l'immobilier (possible en apprentissage) (M1)"/>
        <s v="Finance - Management de l'immobilier (possible en apprentissage) (M2)"/>
        <s v="Finance - Management de l'immobilier (possible en apprentissage) (Master)"/>
        <s v="Finance - manager en assurance (possible en apprentissage) (M1)"/>
        <s v="Finance - manager en assurance (possible en apprentissage) (M2)"/>
        <s v="Finance - manager en assurance (possible en apprentissage) (Master)"/>
        <s v="Finance - parcours Back-Office Risques et conformité (BORC) (possible en apprentissage) (M1)"/>
        <s v="Finance - parcours Back-Office Risques et conformité (BORC) (possible en apprentissage) (M2)"/>
        <s v="Finance - parcours Back-Office Risques et conformité (BORC) (possible en apprentissage) (Master)"/>
        <s v="Finance - parcours chargé de clientèle bancaire (CCB) (possible en apprentissage) (M1)"/>
        <s v="Finance - parcours chargé de clientèle bancaire (CCB) (possible en apprentissage) (M2)"/>
        <s v="Finance - parcours chargé de clientèle bancaire (CCB) (possible en apprentissage) (Master)"/>
        <s v="Finance - parcours crédit management"/>
        <s v="Finance - Stratégie, Ingénierie et Innovation Financière"/>
        <s v="Finance : entreprises et marchés"/>
        <s v="Finance (alternance)"/>
        <s v="Finance (M1)"/>
        <s v="Finance (magistère)"/>
        <s v="Finance (Paris, Brazil or Mauritius)"/>
        <s v="Finance (possible en alternance)"/>
        <s v="Finance (possible en apprentissage)"/>
        <s v="Finance Banque Assurance (alternance possible) (Bachelor 1&amp;2)"/>
        <s v="Finance Banque Assurance (alternance possible) (Bachelor 3)"/>
        <s v="Finance d'entreprise (possible en apprentissage) (M1)"/>
        <s v="Finance d'entreprise (possible en apprentissage) (M2)"/>
        <s v="Finance d'entreprise (possible en apprentissage) (Master)"/>
        <s v="Finance d'entreprise et gestion des risques"/>
        <s v="Finance d'entreprise et pilotage de la performance"/>
        <s v="Finance de marché et gestion des risques (Master)"/>
        <s v="Finance et asset management (Master)"/>
        <s v="Finance et ingénierie financière (possible en apprentissage)"/>
        <s v="Finance et stratégie - en apprentissage (M2)"/>
        <s v="Finance et stratégie (Master)"/>
        <s v="Finance IHFi (online &amp; blended) (M2)"/>
        <s v="Finance parcours accounting and finance (possible en alternance) (M2)"/>
        <s v="Finance parcours accounting and finance (possible en alternance) (Master)"/>
        <s v="Finance parcours Advanced Studies Research in Finance (ASRF) (M2)"/>
        <s v="Finance parcours Advanced Studies Research in Finance (ASRF) (Master)"/>
        <s v="Finance parcours Banque (apprentissage) (M1)"/>
        <s v="Finance parcours Banque (apprentissage) (M2)"/>
        <s v="Finance parcours Banque (apprentissage) (Master)"/>
        <s v="Finance parcours conformité et maîtrise des risques juridiques et financiers (possible en alternance) (M2)"/>
        <s v="Finance parcours conformité et maîtrise des risques juridiques et financiers (possible en alternance) (Master)"/>
        <s v="Finance parcours corporate finance  (apprentissage possible) (Master)"/>
        <s v="Finance parcours corporate finance (M1)"/>
        <s v="Finance parcours corporate finance (M2)"/>
        <s v="Finance parcours entreprise et patrimoine (alternance)"/>
        <s v="Finance parcours entreprises et marchés (M2)"/>
        <s v="Finance parcours entreprises et marchés (Master)"/>
        <s v="Finance parcours Evaluation et gestion des risques option banque, assurance et marchés"/>
        <s v="Finance parcours Evaluation et gestion des risques option Finance mathématique et marchés"/>
        <s v="Finance parcours Finance de marché et gestion des risques"/>
        <s v="Finance parcours Finance et asset management"/>
        <s v="Finance parcours Finance et ingénierie financière (M2)"/>
        <s v="Finance parcours Finance et ingénierie financière (Master)"/>
        <s v="Finance parcours gestion de patrimoine (M2)"/>
        <s v="Finance parcours gestion de patrimoine (Master)"/>
        <s v="Finance parcours Gestion des instruments financiers (alternance)"/>
        <s v="Finance parcours Gestion des risques financiers (M2)"/>
        <s v="Finance parcours Gestion des risques financiers (Master)"/>
        <s v="Finance parcours gestion financière et fiscalité"/>
        <s v="Finance parcours gestion fiscale (M2)"/>
        <s v="Finance parcours gestion fiscale (Master)"/>
        <s v="Finance parcours ingénierie financière"/>
        <s v="Finance parcours international audit economics and finance (possible en alternance) (M2)"/>
        <s v="Finance parcours international audit economics and finance (possible en alternance) (Master)"/>
        <s v="Finance parcours management des risques financiers (M2)"/>
        <s v="Finance parcours management des risques financiers (Master)"/>
        <s v="Finance parcours marchés financiers (alternance possible) (Master)"/>
        <s v="Finance parcours marchés financiers (possible en alternance) (M2)"/>
        <s v="Finance parcours professionnel ingénierie financière"/>
        <s v="Finance parcours professionnel ingénierie financière (M2)"/>
        <s v="Finance parcours trésorerie (alternance)"/>
        <s v="Finance parcours trésorerie (en alternance)"/>
        <s v="Finance parcours Trésorerie d'entreprise (continue et apprentissage)"/>
        <s v="Finance pour non financiers"/>
        <s v="Finance quantitative"/>
        <s v="Finance quantitative (M2)"/>
        <s v="Finance spécialisation assurance et gestion du risque"/>
        <s v="Finance spécialisation audit &amp; financial advisory"/>
        <s v="Finance spécialisation banque d'investissement et de marché (alternance)"/>
        <s v="Finance spécialisation banque et finance (M2)"/>
        <s v="Finance spécialisation finance d'entreprise et ingénierie financière"/>
        <s v="Finance spécialisation finance, entreprises et marchés"/>
        <s v="Finance spécialisation Financial Markets (M2)"/>
        <s v="Finance spécialisation gestion d'actifs - asset management (alternance) (M2)"/>
        <s v="Finance spécialisation management de l'immobilier (possible en alternance)"/>
        <s v="Finance spécialisation management financier de l'entreprise (M2)"/>
        <s v="Finance spécialisation research in Finance (M2)"/>
        <s v="Finance spécialité Comptabilité - Contrôle- Audit (Délocalisé à Casablanca, Tunis) (M1)"/>
        <s v="Finance spécialité Comptabilité - Contrôle- Audit (Délocalisé à Casablanca, Tunis) (M2)"/>
        <s v="Finance spécialité Comptabilité - Contrôle- Audit (Délocalisé à Casablanca, Tunis) (Master)"/>
        <s v="Finance verte (L3)"/>
        <s v="Finance verte (M1)"/>
        <s v="Finance verte (M2)"/>
        <s v="Finance verte (Master)"/>
        <s v="Finance, parcours Analyse et Stratégie Financière (ASF) (possible en alternance) (Master)"/>
        <s v="Finance, parcours Analyse et Stratégie Financière (ASF) alternance (M2)"/>
        <s v="Finance, parcours Audit et Gestion des Risques et des actifs (AGDR) (en alternance)"/>
        <s v="Finance, parcours Audit et Gestion des Risques et des actifs (AGDR) (possible en alternance)"/>
        <s v="Finance, parcours Crédit Management"/>
        <s v="Finances publiques"/>
        <s v="Finances publiques parcours droit et gestion financière des collectivités publiques option administration et gestion publique (Master)"/>
        <s v="Finances publiques parcours droit et gestion financière des collectivités publiques option droit et gestion des collectivités territoriales (Master)"/>
        <s v="Finances publiques parcours recherche droit des finances publiques (Master)"/>
        <s v="Finances solidaires et gestion des entreprises sociales"/>
        <s v="Financial Markets"/>
        <s v="Fraud risk management"/>
        <s v="Gérer des sinistres dégâts des eaux et incendie dans un immeuble"/>
        <s v="Gestion - Finance (L3)"/>
        <s v="Gestion - Finance (Licence)"/>
        <s v="Gestion &amp; allocation d'actifs patrimoniaux"/>
        <s v="Gestion Comptable et Financière de l’Entreprise"/>
        <s v="Gestion de patrimoine (alternance possible) (Master)"/>
        <s v="Gestion de patrimoine (alternance) (M1)"/>
        <s v="Gestion de patrimoine (alternance) (M2)"/>
        <s v="Gestion de patrimoine (alternance) (Master)"/>
        <s v="Gestion de patrimoine (apprentissage possible) (Master)"/>
        <s v="Gestion de patrimoine (apprentissage possible) (Master) "/>
        <s v="Gestion de patrimoine (Exec Master)"/>
        <s v="Gestion de patrimoine (M1)"/>
        <s v="Gestion de patrimoine (M2)"/>
        <s v="Gestion de patrimoine (Master)"/>
        <s v="Gestion de patrimoine (possible en alternance) (M1)"/>
        <s v="Gestion de patrimoine (possible en alternance) (M2)"/>
        <s v="Gestion de patrimoine (possible en apprentissage) (M2)"/>
        <s v="Gestion de patrimoine Executive"/>
        <s v="Gestion de portefeuille (alternance possible) (Master)"/>
        <s v="Gestion de portefeuille (apprentissage) (M2)"/>
        <s v="Gestion Finance (temps plein &amp; apprentissage) (M1)"/>
        <s v="Gestion financière et fiscalité"/>
        <s v="Gestion fiscale (possible en apprentissage)"/>
        <s v="Gestion parcours Banque finance assurance"/>
        <s v="Gestion parcours Comptabilité finance - Langues (alternance)"/>
        <s v="Gestion parcours Comptabilité finance (alternance)"/>
        <s v="Gestion parcours contrôle de gestion, comptabilité, fiscalité (alternance)"/>
        <s v="Gestion parcours Finance Banque Assurance (L1 - L2)"/>
        <s v="Gestion parcours Finance Banque Assurance (L3)"/>
        <s v="Gestion parcours Finance Banque Assurance (Licence)"/>
        <s v="Gestion parcours finance et contrôle de gestion (L3)"/>
        <s v="Gestion parcours finance et contrôle de gestion (licence)"/>
        <s v="Gestion Patrimoniale pour les personnes en situation de curatelle ou tutelle"/>
        <s v="Indifférencié Finance de marché et gestion des risques"/>
        <s v="Indifférencié Finance et Asset management"/>
        <s v="Information extra-financière : reporting, audit &amp; notation "/>
        <s v="Informatique pour la finance (MIAGE) (alternance possible)"/>
        <s v="Ingénierie économique et financière (possible en alternance)"/>
        <s v="Ingénierie financière"/>
        <s v="Ingénierie financière (M2)"/>
        <s v="Ingénierie financière (Master)"/>
        <s v="Ingénierie Financière et Transaction - IFT (M1)"/>
        <s v="Ingénierie Financière et Transaction - IFT (M2)"/>
        <s v="Ingénierie Financière et Transaction - IFT (Master)"/>
        <s v="Ingénierie fiscale et juridique du patrimoine"/>
        <s v="International Business – Corporate Finance"/>
        <s v="IR Basics_x000a_Communication financière &amp; relations investisseurs"/>
        <s v="IR Fundamentals - Communication financière &amp; relations investisseurs"/>
        <s v="ISEFAR - Ingénierie de la finance, de l'assurance et du risque, Gestion du risque (possible en apprentissage/professionnalisation) (M1)"/>
        <s v="ISEFAR - Ingénierie de la finance, de l'assurance et du risque, Gestion du risque (possible en apprentissage/professionnalisation) (M2)"/>
        <s v="ISEFAR - Ingénierie de la finance, de l'assurance et du risque, Gestion du risque (possible en apprentissage/professionnalisation) (Master)"/>
        <s v="ISEFAR-SR - Ingénierie de la finance, de l'assurance et du risque, Statistique du risque (possible en apprentissage/professionnalisation) (M1)"/>
        <s v="ISEFAR-SR - Ingénierie de la finance, de l'assurance et du risque, Statistique du risque (possible en apprentissage/professionnalisation) (M2)"/>
        <s v="ISEFAR-SR - Ingénierie de la finance, de l'assurance et du risque, Statistique du risque (possible en apprentissage/professionnalisation) (Master)"/>
        <s v="Le Traitement de l’Assurance-Crédit"/>
        <s v="Licence économie appliquée - Économie et ingénierie financière"/>
        <s v="Licence Gestion - gestion de patrimoine"/>
        <s v="Licence Mathématiques appliquées - mathématiques économie finance actuariat"/>
        <s v="M1 spécialisation métiers du management de l'économie et des finances"/>
        <s v="Management financier"/>
        <s v="Management financier (apprentissage) (M1)"/>
        <s v="Management financier (apprentissage) (Master)"/>
        <s v="Management financier (continue et apprentissage)"/>
        <s v="Management, spécialité international finance"/>
        <s v="Manager de l'assurance (alternance présentiel &amp; à distance)"/>
        <s v="Manager de l'assurance (continue)"/>
        <s v="Manager des risques et des assurances de l'entreprise (alternance, distanciel ou présentiel)"/>
        <s v="Manager des risques et des assurances de l'entreprise (continue)"/>
        <s v="Manager IFRS"/>
        <s v="Marchés des Capitaux IFC - Europlace - Dauphine"/>
        <s v="Marchés financiers &amp; banque d'investissement"/>
        <s v="Master joint droit et finance (Master)"/>
        <s v="Mathématiques : Parcours Mathématiques Appliquées à l’Ingénierie Financière (M2)"/>
        <s v="Mathématiques : Parcours Mathématiques Appliquées à l’Ingénierie Financière (Master)"/>
        <s v="Mathématiques &amp; Applications - Actuariat"/>
        <s v="Mathématiques &amp; Applications - Ingénierie statistique et financière (alternance possible)"/>
        <s v="Mathématiques &amp; Applications - mathématiques de l'assurance de l'économie et de la finance"/>
        <s v="Mener un diagnostic financier et une analyse de rentabilité"/>
        <s v="Mention Finance parcours Gestion des Instruments Financiers (GIF) - spécialisation marchés financiers : contrôle, audit et conformité (alternance)_x000a_"/>
        <s v="Mention Finance parcours Gestion des Instruments Financiers (GIF) - spécialisation marchés financiers, instruments et valorisation (alternance)_x000a_"/>
        <s v="Métiers de la banque"/>
        <s v="Métiers de la banque parcours chargé de clientèle patrimoniale agence"/>
        <s v="Métiers de la banque parcours chargé de clientèle professionnelle"/>
        <s v="Métiers de la gestion et de la comptabilité : gestion comptable et financière "/>
        <s v="Modélisations statistiques économiques et financières (MOSEF)"/>
        <s v="Modélisations statistiques économiques et financières (MOSEF) (initiale et apprentissage)"/>
        <s v="Monnaie Banque Finance Assurance"/>
        <s v="Monnaie Banque Finance Assurance - Actuariat (M2)"/>
        <s v="Monnaie Banque Finance Assurance - Actuariat (Master)"/>
        <s v="Monnaie Banque Finance Assurance - Analyse des risques bancaires (M2)"/>
        <s v="Monnaie Banque Finance Assurance - Analyse des risques bancaires (Master)"/>
        <s v="Monnaie Banque Finance Assurance - Analyse des risques de marchés (M2)"/>
        <s v="Monnaie Banque Finance Assurance - Analyse des risques de marchés (Master)"/>
        <s v="Monnaie Banque Finance Assurance - Ingénierie financière (M2)"/>
        <s v="Monnaie Banque Finance Assurance - Ingénierie financière (Master)"/>
        <s v="Monnaie Banque Finance Assurance - Système d'information économique et financier (M2)"/>
        <s v="Monnaie Banque Finance Assurance - Système d'information économique et financier (Master)"/>
        <s v="Monnaie, banque, finance, assurance"/>
        <s v="Monnaie, Banque, Finance, Assurance "/>
        <s v="Monnaie, Banque, Finance, Assurance  parcours Banque - Finance (M2)"/>
        <s v="Monnaie, banque, finance, assurance - Banque et finance"/>
        <s v="Monnaie, banque, finance, assurance - Banque, monnaie, marchés (Master)"/>
        <s v="Monnaie, banque, finance, assurance - Conseiller clientèle professionnels (Apprentissage) (M1)"/>
        <s v="Monnaie, banque, finance, assurance - Conseiller clientèle professionnels (Apprentissage) (M2)"/>
        <s v="Monnaie, banque, finance, assurance - Conseiller clientèle professionnels (Apprentissage) (Master)"/>
        <s v="Monnaie, banque, finance, assurance - évaluation et transmission d'entreprises"/>
        <s v="Monnaie, banque, finance, assurance - finance et contrôle de gestion"/>
        <s v="Monnaie, banque, finance, assurance - Gestion des actifs (possible en apprentissage/professionnalisation) (M1)"/>
        <s v="Monnaie, banque, finance, assurance - Gestion des actifs (possible en apprentissage/professionnalisation) (M2)"/>
        <s v="Monnaie, banque, finance, assurance - Gestion des actifs (possible en apprentissage/professionnalisation) (Master)"/>
        <s v="Monnaie, banque, finance, assurance - management des opérations de marché en alternance"/>
        <s v="Monnaie, banque, finance, assurance - Management du risque et de l'innovation en assurance (Apprentissage) (M1)"/>
        <s v="Monnaie, banque, finance, assurance - Management du risque et de l'innovation en assurance (Apprentissage) (M2)"/>
        <s v="Monnaie, banque, finance, assurance - Management du risque et de l'innovation en assurance (Apprentissage) (Master)"/>
        <s v="Monnaie, banque, finance, assurance - Opérations de Marché et Régulation des Risques (OMERR) (Apprentissage) (M1)"/>
        <s v="Monnaie, banque, finance, assurance - Opérations de Marché et Régulation des Risques (OMERR) (Apprentissage) (M2)"/>
        <s v="Monnaie, banque, finance, assurance - Opérations de Marché et Régulation des Risques (OMERR) (Apprentissage) (Master)"/>
        <s v="Monnaie, banque, finance, assurance (alternance possible) (Master)"/>
        <s v="Monnaie, banque, finance, assurance (M1)"/>
        <s v="Monnaie, banque, finance, assurance (posible en alternance)"/>
        <s v="Monnaie, banque, finance, assurance (possible en alternance)"/>
        <s v="Monnaie, banque, finance, assurance / chargé d'affaires professionnels et conseiller patrimonial (alternance) (M1)"/>
        <s v="Monnaie, banque, finance, assurance / chargé d'affaires professionnels et conseiller patrimonial (alternance) (M2)"/>
        <s v="Monnaie, banque, finance, assurance / chargé d'affaires professionnels et conseiller patrimonial (alternance) (Master)"/>
        <s v="Monnaie, Banque, Finance, Assurance parcours Banque - Finance (Master)"/>
        <s v="Monnaie, banque, finance, assurance parcours carrières de la banque et de l'assurance : conseiller (possible en alternance)"/>
        <s v="Monnaie, banque, finance, assurance parcours Conformité et Gestion des Risques (possible en apprentissage) (M1)"/>
        <s v="Monnaie, banque, finance, assurance parcours Conformité et Gestion des Risques (possible en apprentissage) (M2)"/>
        <s v="Monnaie, banque, finance, assurance parcours Conformité et Gestion des Risques (possible en apprentissage) (Master)"/>
        <s v="Monnaie, Banque, Finance, Assurance parcours Contrôle des risques bancaires et conformité (apprentissage) (M2)"/>
        <s v="Monnaie, Banque, Finance, Assurance parcours Contrôle des risques bancaires et conformité (apprentissage) (Master)"/>
        <s v="Monnaie, banque, finance, assurance parcours Développement Economique et Finance Internationale Soutenable (DEFIS) (M1)"/>
        <s v="Monnaie, banque, finance, assurance parcours Développement Economique et Finance Internationale Soutenable (DEFIS) (M2)"/>
        <s v="Monnaie, banque, finance, assurance parcours Développement Economique et Finance Internationale Soutenable (DEFIS) (Master)"/>
        <s v="Monnaie, Banque, Finance, Assurance parcours Finance responsable, information et communication (FRIC) (M2)"/>
        <s v="Monnaie, Banque, Finance, Assurance parcours Finance responsable, information et communication (FRIC) (Master)"/>
        <s v="Monnaie, Banque, Finance, Assurance parcours Finance technology data (apprentissage) (M2)"/>
        <s v="Monnaie, Banque, Finance, Assurance parcours Finance technology data (apprentissage) (Master)"/>
        <s v="Monnaie, Banque, Finance, Assurance parcours Financial Economics (M2)"/>
        <s v="Monnaie, Banque, Finance, Assurance parcours Financial Economics (Master)"/>
        <s v="Monnaie, banque, finance, assurance parcours Ingénierie financière et modélisation (M1)"/>
        <s v="Monnaie, banque, finance, assurance parcours Ingénierie financière et modélisation (M2)"/>
        <s v="Monnaie, banque, finance, assurance parcours Ingénierie financière et modélisation (Master)"/>
        <s v="Monnaie, banque, finance, assurance parcours Métiers commerciaux de l'assurance, de la banque et des mutuelles (possible en apprentissage) (M1)"/>
        <s v="Monnaie, banque, finance, assurance parcours Métiers commerciaux de l'assurance, de la banque et des mutuelles (possible en apprentissage) (M2)"/>
        <s v="Monnaie, banque, finance, assurance parcours Métiers commerciaux de l'assurance, de la banque et des mutuelles (possible en apprentissage) (Master)"/>
        <s v="Monnaie, banque, finance, assurance parcours Risque, Assurance, Décision (M1)"/>
        <s v="Monnaie, banque, finance, assurance parcours Risque, Assurance, Décision (M2)"/>
        <s v="Monnaie, banque, finance, assurance parcours Risque, Assurance, Décision (Master)"/>
        <s v="Monnaie, Banque, Finance, Assurance parcours Techniques financières et bancaires - spécialité finance d'entreprise (Master)"/>
        <s v="Monnaie, Banque, Finance, Assurance parcours Techniques financières et bancaires - spécialité finance de marché (Master)"/>
        <s v="Monnaie, banque, finance, assurance, parcours carrières bancaires (possible en alternance) (M1)"/>
        <s v="Monnaie, banque, finance, assurance, parcours carrières bancaires (possible en alternance) (M2)"/>
        <s v="Monnaie, banque, finance, assurance, parcours carrières bancaires (possible en alternance) (Master)"/>
        <s v="Monnaie, banque, finance, assurance, parcours chargés d'affaires entreprises et institutions (Master)"/>
        <s v="Monnaie, banque, finance, assurance, parcours Conseils en gestion de patrimoine (M2)"/>
        <s v="Monnaie, banque, finance, assurance, parcours Conseils en gestion de patrimoine (Master)"/>
        <s v="Monnaie, banque, finance, assurance, parcours Finance d'entreprise (M1)"/>
        <s v="Monnaie, banque, finance, assurance, parcours Finance d'entreprise (M2)"/>
        <s v="Monnaie, banque, finance, assurance, parcours Finance d'entreprise (Master)"/>
        <s v="Monnaie, banque, finance, assurance, parcours Finance data (M2)"/>
        <s v="Monnaie, banque, finance, assurance, parcours Finance data (Master)"/>
        <s v="Monnaie, banque, finance, assurance, parcours gestion d'actifs, contrôle des risques et conformité (M1)"/>
        <s v="Monnaie, banque, finance, assurance, parcours gestion d'actifs, contrôle des risques et conformité (M2)"/>
        <s v="Monnaie, banque, finance, assurance, parcours gestion d'actifs, contrôle des risques et conformité (Master)"/>
        <s v="Monnaie, banque, finance, assurance, parcours Ingénierie économique et financière (IEF) (M1)"/>
        <s v="Monnaie, banque, finance, assurance, parcours Ingénierie économique et financière (IEF) (M2)"/>
        <s v="Monnaie, banque, finance, assurance, parcours Ingénierie économique et financière (IEF) (Master)"/>
        <s v="Monnaie, banque, finance, assurance, parcours responsable de clientèle professionnels et agriculteurs"/>
        <s v="Professionnel Gestion financière et fiscalité"/>
        <s v="Professionnel Management financier (continue et apprentissage) (M2)"/>
        <s v="Professionnel trésorerie d'entreprise (M2)"/>
        <s v="Recherche Droit des finances publiques"/>
        <s v="Relation Client dans le secteur Bancaire et Assurance"/>
        <s v="Responsable conformité : Compliance Officer "/>
        <s v="Retraite, santé &amp; prévoyance des salariés &amp; dirigeants"/>
        <s v="Risk and asset management (M2)"/>
        <s v="Risque, assurance"/>
        <s v="SARADS - statistique et actuariat (alternance possible) (M1)"/>
        <s v="SARADS - statistique et actuariat (alternance possible) (M2)"/>
        <s v="SARADS - statistique et actuariat (alternance possible) (Master)"/>
        <s v="SARADS - Statistiques et actuariat (possible en alternance) (M1)"/>
        <s v="SARADS - Statistiques et actuariat (possible en alternance) (M2)"/>
        <s v="SARADS - Statistiques et actuariat (possible en alternance) (Master)"/>
        <s v="Strategy, engineering and financial innovation"/>
        <s v="Technicien d'actuaire"/>
        <s v="Trésorerie d'entreprise (Master)"/>
        <m/>
      </sharedItems>
    </cacheField>
    <cacheField name="Nom formation + institution" numFmtId="0">
      <sharedItems containsBlank="1" count="506">
        <s v=" Banque-Finance (Magistère) (Paris-Panthéon-Assas Université) (Magistère)"/>
        <s v=" Banque-Finance (Master) (Paris-Panthéon-Assas Université) (Magistère)"/>
        <s v=" Économie de l'entreprise et des marchés parcours Stratégies de l'entreprise et économie des organisations (Paris-Panthéon-Assas Université) (Master)"/>
        <s v=" Economie Gestion mention Economie Finance (Cergy Paris Université) (Licence)"/>
        <s v=" Gestion - Finance parcours USAL (L3) (Université Paris 1 Panthéon Sorbonne_x000a_Ecole de management de la Sorbonne) (Licence 3)"/>
        <s v=" Gestion - Finance parcours USAL (Licence) (Université Paris 1 Panthéon Sorbonne_x000a_Ecole de management de la Sorbonne) (Licence)"/>
        <s v=" Gestion de patrimoine -  Conformité Bancaire et Contrôle Interne des Risques (alternance) (Université Jean Moulin Lyon 3) (Master 2)"/>
        <s v=" Gestion de patrimoine - Chargé d'Affaires Entreprises en Banque (alternance) (Université Jean Moulin Lyon 3) (Master 2)"/>
        <s v=" Ingénierie économie, finance quantitative et statistique (CMI-EFIQuaS)  (Paris-Panthéon-Assas Université) (Licence, Master)"/>
        <s v=" Monnaie, Banque, Finance, Assurance parcours Finance (Paris-Panthéon-Assas Université) (Master)"/>
        <s v=" Monnaie, Banque, Finance, Assurance parcours Monnaie banque assurance - apprentissage (Master) (Paris-Panthéon-Assas Université) (Master)"/>
        <s v=" Monnaie, Banque, Finance, Assurance parcours Monnaie banque assurance - parcours recherche et professionnel (Paris-Panthéon-Assas Université) (Master)"/>
        <s v="Administrer une mutuelle dans le cadre de la Solvabilité 2 (ESA - Ecole Supérieure d'Assurance) (Certificat)"/>
        <s v="Advanced Engineering and Corporate Finance (AECF) (Aix-Marseille Université - IAAM) (Diplôme d'établissement)"/>
        <s v="Advances in Finance and Accounting (Grenoble IAE INP UGA) (Master 2)"/>
        <s v="Analyser l’environnement juridique du patrimoine en droit privé et de la famille (ESA - Ecole Supérieure d'Assurance) (Certificat de compétence)"/>
        <s v="Asset Management (Exec Master) (Université Paris Dauphine PSL) (Executive Master)"/>
        <s v="Assistant de Gestion Administrative et Financière (Université Jean Moulin Lyon 3) (Licence professionnelle )"/>
        <s v="Assurance (Exchange College) (MS)"/>
        <s v="Assurance (présentiel et à distance) (ESA - Ecole Supérieure d'Assurance) (BTS)"/>
        <s v="Assurance, banque, finance - chargé de clientèle (Université Paris-Saclay) (Licence professionnelle )"/>
        <s v="Assurance, banque, finance - chargé de clientèle en alternance (Université Lumière Lyon 2 - UFR de Sciences economiques et de gestion) (Licence professionnelle )"/>
        <s v="Assurance, banque, finance - Métiers de l'e-assurance et des services associés (EASS) (possible en apprentissage/professionnalisation) (Université Paris Nanterre) (Licence professionnelle )"/>
        <s v="Assurance, banque, finance : chargé de clientèle - Banque - Chargé.e de clientèle Particuliers (CCPar) (possible en apprentissage/professionnalisation) (Université Paris Nanterre) (Licence professionnelle )"/>
        <s v="Assurance, banque, finance : chargé de clientèle - Conseiller, Souscripteur, Gestionnaire en assurance (CSGA) (possible en apprentissage/professionnalisation) (Université Paris Nanterre) (Licence professionnelle )"/>
        <s v="Assurance, banque, finance : chargé de clientèle - Parcours Assurances (apprentissage) (Université Sorbonne Paris Nord) (Licence professionnelle )"/>
        <s v="Assurance, banque, finance : chargé de clientèle : Conseiller de clientèle de particuliers multicanal (alternance) (Cergy Paris Université) (Licence)"/>
        <s v="Assurance, banque, finance : chargé de clientèle (alternance) (IAE Clermont Auvergne) (Licence professionnelle )"/>
        <s v="Assurance, Banque, Finance : chargé de clientèle (apprentissage/professionnalisation) (Grenoble IAE INP UGA) (Licence professionnelle )"/>
        <s v="Assurance, banque, finance : chargé de clientèle (Université Sorbonne Paris Nord) (Licence professionnelle )"/>
        <s v="Assurance, banque, finance : chargé de clientèle parcours conseiller de clientèle particuliers (Université de Bordeaux) (Licence professionnelle )"/>
        <s v="Assurance, banque, finance : chargé de clientèle parcours gestion du patrimoine (Université de Bordeaux) (Licence professionnelle )"/>
        <s v="Assurance, banque, finance : chargé de clientèle parcours Gestion juridique des contrats d’assurance (Paris-Panthéon-Assas Université) (Licence professionnelle )"/>
        <s v="Assurance, banque, finance : supports opérationnels - Back office bancaire (BOB) (possible en apprentissage/professionnalisation) (Université Paris Nanterre) (Licence professionnelle )"/>
        <s v="Assurance, banque, finance parcours chargé de clientèle (Université de Caen Normandie) (Licence professionnelle )"/>
        <s v="Assurance, banque, finance, parcours Chargé de clientèle expert (Université de Rennes 1) (Licence professionnelle )"/>
        <s v="Assurance, banque, finance, parcours Chargé·e de clientèle particuliers (alternance) (Université de Rennes 1) (Licence professionnelle )"/>
        <s v="Assurance, Banque, Finance: Chargé de clientèle (alternance possible) (Aix-Marseille Université - IAAM) (Licence professionnelle )"/>
        <s v="Audit et management des risques et des assurances de l'entreprise (ESA - Ecole Supérieure d'Assurance) (MBA)"/>
        <s v="Audit Financier (alternance possible) (M1) (IAE Lyon school of management) (Master 1)"/>
        <s v="Audit Financier (alternance possible) (M2) (IAE Lyon school of management) (Master 2)"/>
        <s v="Audit Financier (alternance possible) (Master) (IAE Lyon school of management) (Master)"/>
        <s v="Audit financier (M1) (Université Jean Moulin Lyon 3) (Master 1)"/>
        <s v="Audit financier (M2) (Université Jean Moulin Lyon 3) (Master 2)"/>
        <s v="Audit financier (Master) (Université Jean Moulin Lyon 3) (Master)"/>
        <s v="Banque (IAE Tours Val de Loire) (Licence professionnelle )"/>
        <s v="Banque &amp; Finance (alternance) (Grenoble IAE INP UGA) (Master 2)"/>
        <s v="Banque Assurance (apprentissage) (M1) (IAE Gustave Eiffel) (Master 1)"/>
        <s v="Banque Assurance (apprentissage) (M2) (IAE Gustave Eiffel) (Master 2)"/>
        <s v="Banque Assurance (apprentissage) (Master) (IAE Gustave Eiffel) (Master)"/>
        <s v="Banque d'affaires et finance d'entreprise (Master) (Exchange College) (MS)"/>
        <s v="Banque et assurance (Université de Montpellier) (Diplôme universitaire)"/>
        <s v="Banque Finance (Université Paris-Saclay) (Master 2)"/>
        <s v="Banque Finance Assurance - Ingénieur d'affaires (initiale, convention Luxembourg &amp; apprentissage) (M1) (Université Paris Nanterre) (Master 1)"/>
        <s v="Banque Finance Assurance - Ingénieur d'affaires (initiale, convention Luxembourg &amp; apprentissage) (M2) (Université Paris Nanterre) (Master 2)"/>
        <s v="Banque Finance Assurance - Ingénieur d'affaires (initiale, convention Luxembourg &amp; apprentissage) (Master) (Université Paris Nanterre) (Master)"/>
        <s v="Banque finance assurance (Magistère) (Université Paris Dauphine PSL) (Magistère)"/>
        <s v="Banque, contrôles &amp; régulation (Université Paris Dauphine PSL) (Executive Master)"/>
        <s v="Banque, finance et négoce international (M1) (Université de Bordeaux) (Master 1)"/>
        <s v="Banque, finance et négoce international (M2) (Université de Bordeaux) (Master 2)"/>
        <s v="Banque, finance et négoce international (Master) (Université de Bordeaux) (Master)"/>
        <s v="Banque, monnaie, marchés (M1) (Université Paris Nanterre) (Master 1)"/>
        <s v="Banque, monnaie, marchés (M2) (Université Paris Nanterre) (Master 2)"/>
        <s v="Bloc 1 – Organiser la mise en œuvre de la souscription par un assureur de contrats d’assurances des professionnels et des entreprises (ESA - Ecole Supérieure d'Assurance) (Certificat de compétence)"/>
        <s v="Bloc 1 – Structurer, développer et pérenniser son activité d’expert en ingénierie patrimoniale dans le respect de la réglementation et de la déontologie (ESA - Ecole Supérieure d'Assurance) (Certificat de compétence)"/>
        <s v="Bloc 2 – Manager l’indemnisation des sinistres des professionnels et des entreprises (ESA - Ecole Supérieure d'Assurance) (Certificat de compétence)"/>
        <s v="Bloc 2 – Réaliser le diagnostic patrimonial d’un client en termes d’existant, d’attentes, de besoins et de comportements en formation continue présentiel (ESA - Ecole Supérieure d'Assurance) (Certificat de compétence)"/>
        <s v="Bloc 3 – Analyser les environnements économiques et financiers impactant un patrimoine, identifier les investissements possibles de façon à aider le client dans ses décisions (ESA - Ecole Supérieure d'Assurance) (Certificat de compétence)"/>
        <s v="Bloc 3 – Manager la souscription et le portefeuille des risques d’entreprise des offres assurantielles (ESA - Ecole Supérieure d'Assurance) (Certificat de compétence)"/>
        <s v="Bloc 4 – Développer la relation avec les intermédiaires d’assurance et les clients à l’ère du digital (ESA - Ecole Supérieure d'Assurance) (Certificat de compétence)"/>
        <s v="Bloc 5 – Analyser l’impact des dispositifs de protection de la personne sur le patrimoine (ESA - Ecole Supérieure d'Assurance) (Certificat de compétence)"/>
        <s v="Bloc 6 – Analyser l’impact de l’environnement fiscal sur le patrimoine (ESA - Ecole Supérieure d'Assurance) (Certificat de compétence)"/>
        <s v="Bloc 7 – Réaliser le diagnostic patrimonial d’un client et le conseiller sur la stratégie patrimoniale à adopter (ESA - Ecole Supérieure d'Assurance) (Certificat de compétence)"/>
        <s v="Bloc 8 – Accompagner un entrepreneur dans sa gestion patrimoniale (ESA - Ecole Supérieure d'Assurance) (Certificat de compétence)"/>
        <s v="Bloc 9 – Accompagner et suivre un client dans la mise en œuvre de son plan patrimonial en fonction des évolutions environnementales et contextuelles pouvant l’impacter (ESA - Ecole Supérieure d'Assurance) (Certificat de compétence)"/>
        <s v="Business, tax &amp; financial market law (Université Paris-Saclay) (Master 2)"/>
        <s v="Cadres de la mutualité, des assurances et de la prévoyance (apprentissage possible) (Université Paris 1 Panthéon Sorbonne - EDS - Institut d'administration économique et sociale (IAES)) (Master 2)"/>
        <s v="Cadres de la mutualité, des assurances et de la prévoyance (M1 Sciences économiques parcours sociologie) (apprentissage possible) (Université Paris 1 Panthéon Sorbonne - EDS - Institut d'administration économique et sociale (IAES)) (Master)"/>
        <s v="Cadres de la mutualité, des assurances et de la prévoyance (M1 SES) (apprentissage possible) (Université Paris 1 Panthéon Sorbonne - EDS - Institut d'administration économique et sociale (IAES)) (Master)"/>
        <s v="Centre des Hautes Etudes d'Assurances (CHEA) (Université Paris Dauphine PSL) (Executive MBA)"/>
        <s v="Chargé d'Affaires Entreprises en Banque (alternance) (IAE Lyon school of management) (Master 2)"/>
        <s v="Chargé de clientèle patrimoniale agence (Université de Bordeaux) (Master 2)"/>
        <s v="Chargé de clientèle professionnelle (Université de Bordeaux) (Master 2)"/>
        <s v="Chargé de clientèles en assurance et banque (continue) (ESA - Ecole Supérieure d'Assurance) (Bachelor)"/>
        <s v="Chargé de compte, souscripteur en assurance (Université Jean Moulin Lyon 3) (Licence professionnelle )"/>
        <s v="Chargé(e) de Clientèles en Assurance &amp; Banque option Assistance du client lors d’un sinistre (alternance) (ESA - Ecole Supérieure d'Assurance) (Bachelor)"/>
        <s v="Chargée de clientèles en assurance &amp; banque option gestion d'actifs et de patrimoines immobiliers (alternance) (ESA - Ecole Supérieure d'Assurance) (Bachelor)"/>
        <s v="Chargée de clientèles en assurance et banque (alternance et/ou distance) (ESA - Ecole Supérieure d'Assurance) (Bachelor)"/>
        <s v="Chartered financial analyst (Université Paris Dauphine PSL) (Diplôme d'université )"/>
        <s v="Commerce en Banque Assurance (Bourg en bresse) (IAE Lyon school of management) (Licence professionnelle )"/>
        <s v="Commerce en Banque-Assurance  (IAE Lyon school of management) (Licence professionnelle )"/>
        <s v="Commerce en Banque-Assurance (Université Jean Moulin Lyon 3) (Licence professionnelle )"/>
        <s v="Commercialisation de produits et services parcours vente d'assurances de personnes (Université de Caen Normandie) (Licence professionnelle )"/>
        <s v="Compliance (Université Paris Dauphine PSL) (Executive Master)"/>
        <s v="Comptabilité finance (Université de Montpellier) (Licence 3)"/>
        <s v="Concevoir et Mettre en œuvre le système de contrôle des Délégataires de Gestion dans l’Assurance (ESA - Ecole Supérieure d'Assurance) (Certificat ESA)"/>
        <s v="Conformité Bancaire et Contrôle Interne des Risques (alternance) (IAE Lyon school of management) (Master 2)"/>
        <s v="Conformité financière (Université Paris Dauphine PSL) (Executive certificate)"/>
        <s v="Conseil en finance et contrôle des TPE-PME (Formation Continue) (IAE Lyon school of management) (Certificat )"/>
        <s v="Conseiller commercial sur le marché des particuliers - Option : Assurance (Université de Montpellier) (Licence professionnelle )"/>
        <s v="Conseiller commercial sur le marché des particuliers - Option : Banque (alternance) (Université de Montpellier) (Licence professionnelle )"/>
        <s v="Contrôle de gestion et audit organisationnel parcours Contrôle de gestion et finance d’entreprise (M1) (Université Sorbonne Paris Nord) (Master 1)"/>
        <s v="Contrôle de gestion et audit organisationnel parcours Contrôle de gestion et finance d’entreprise (M2) (Université Sorbonne Paris Nord) (Master 2)"/>
        <s v="Contrôle de gestion et audit organisationnel parcours Contrôle de gestion et finance d’entreprise (Master) (Université Sorbonne Paris Nord) (Master )"/>
        <s v="Contrôle interne et gestion des risques des institutions financières (Université Paris Dauphine PSL) (Executive certificate)"/>
        <s v="Corporate Finance &amp; Fintech (ESC Clermont BS) (MSc 2)"/>
        <s v="Digitalisation de la fonction financière (Université Paris Dauphine PSL) (Executive certificate)"/>
        <s v="Dirigeant courtier d'assurances (Université Paris Dauphine PSL) (Executive Master)"/>
        <s v="Droit - droit &amp; régulation des marchés (alternance possible) (Université Paris Dauphine PSL) (Master 2)"/>
        <s v="Droit - droit du patrimoine professionnel (alternance possible) (Université Paris Dauphine PSL) (Master 2)"/>
        <s v="Droit - Juriste financier (alternance possible) (Université Paris Dauphine PSL) (Master 2)"/>
        <s v="Droit bancaire et financier (certificat) (Paris-Panthéon-Assas Université) (Certificat)"/>
        <s v="Droit bancaire et financier (M1) (Université Jean Moulin Lyon 3) (Master 1)"/>
        <s v="Droit bancaire et financier (M2) (Paris-Panthéon-Assas Université) (Master 2)"/>
        <s v="Droit bancaire et financier (M2) (Université Jean Moulin Lyon 3) (Master 2)"/>
        <s v="Droit Bancaire et Financier (Master of law) (Paris-Panthéon-Assas Université) (Master of Law)"/>
        <s v="Droit bancaire et financier (Master) (Université Jean Moulin Lyon 3) (Master)"/>
        <s v="Droit bancaire et financier parcours droit de la banque et gestion de patrimoine (M1) (Aix-Marseille Université - IAAM) (Master 1)"/>
        <s v="Droit bancaire et financier parcours droit de la banque et gestion de patrimoine (M2) (Aix-Marseille Université - IAAM) (Master 2)"/>
        <s v="Droit bancaire et financier parcours droit de la banque et gestion de patrimoine (Master) (Aix-Marseille Université - IAAM) (Master)"/>
        <s v="Droit bancaire et financier parcours procédures bancaires et marché des professionnels (M1) (Aix-Marseille Université - IAAM) (Master 1)"/>
        <s v="Droit bancaire et financier parcours procédures bancaires et marché des professionnels (M2) (Aix-Marseille Université - IAAM) (Master 2)"/>
        <s v="Droit bancaire et financier parcours procédures bancaires et marché des professionnels (Master) (Aix-Marseille Université - IAAM) (Master)"/>
        <s v="Droit de la banque et gestion de patrimoine (Aix-Marseille Université - IAAM) (Diplôme d'établissement)"/>
        <s v="Droit de la banque et gestion de patrimoine 1ère année (Aix-Marseille Université - IAAM) (Diplôme d'établissement)"/>
        <s v="Droit des affaires parcours Droit et Fiscalité de l'entreprise (Formation continue)  (Paris-Panthéon-Assas Université) (Master 2 )"/>
        <s v="Droit des affaires, parcours Ingénierie sociétaire et patrimoniale (ISP) - M1 droit des affaires (présentiel et à distance) (Université de Rennes 1) (Master)"/>
        <s v="Droit des affaires, parcours Ingénierie sociétaire et patrimoniale (ISP) - M1 droit des affaires juriste d'affaires franco-britannique (Université de Rennes 1) (Master)"/>
        <s v="Droit des Assurances (Formation continue)  (Paris-Panthéon-Assas Université) (Master 2 )"/>
        <s v="Droit des assurances (M1) (Université de Poitiers) (Master 1)"/>
        <s v="Droit des assurances (M1) (Université de Poitiers/ La Rochelle Université) (Master 1)"/>
        <s v="Droit des assurances (M1) (Université Jean Moulin Lyon 3) (Master 1)"/>
        <s v="Droit des assurances (M2) (Aix-Marseille Université - IAAM) (Master 2)"/>
        <s v="Droit des Assurances (M2) (Institut des Assurances de Paris-Dauphine) (Master 2)"/>
        <s v="Droit des assurances (M2) (Université de Poitiers/ La Rochelle Université) (Master 2)"/>
        <s v="Droit des assurances (Master) (Université de Poitiers/ La Rochelle Université) (Master)"/>
        <s v="Droit des assurances (Master) (Université Jean Moulin Lyon 3) (Master)"/>
        <s v="Droit des assurances (possible en alternance) (M2) (Université de Poitiers) (Master 2)"/>
        <s v="Droit des assurances (possible en alternance) (M2) (Université Jean Moulin Lyon 3) (Master 2)"/>
        <s v="Droit des assurances (possible en alternance) (Master) (Université de Poitiers) (Master)"/>
        <s v="Droit des assurances Parcours Assurances (M2) (Paris-Panthéon-Assas Université) (Master 2)"/>
        <s v="Droit des assurances Parcours Assurances (Master) (Paris-Panthéon-Assas Université) (Master )"/>
        <s v="Droit des assurances parcours assurances de personnes et dommage corporel (Université de Caen Normandie) (Master)"/>
        <s v="Droit des finances publiques (M1) (Université Paris 1 Panthéon Sorbonne_x000a_Ecole de management de la Sorbonne) (Master 1)"/>
        <s v="Droit des finances publiques parcours droit et gestion financière des collectivités publiques option administration et gestion publique (Université Paris 1 Panthéon Sorbonne_x000a_Ecole de management de la Sorbonne) (Master 2)"/>
        <s v="Droit des finances publiques parcours droit et gestion financière des collectivités publiques option droit et gestion des collectivités territoriales (Université Paris 1 Panthéon Sorbonne_x000a_Ecole de management de la Sorbonne) (Master 2)"/>
        <s v="Droit et ingénierie financière (M1) (Université Jean Moulin Lyon 3) (Master 1)"/>
        <s v="Droit et ingénierie financière (M2) (Université Jean Moulin Lyon 3) (Master 2)"/>
        <s v="Droit et ingénierie financière (Master) (Université Jean Moulin Lyon 3) (Master)"/>
        <s v="Droit européen Parcours Droit européen du marché et de la régulation (M2) (Paris-Panthéon-Assas Université) (Master 2)"/>
        <s v="Droit européen Parcours Droit européen du marché et de la régulation (Master) (Paris-Panthéon-Assas Université) (Master )"/>
        <s v="Droit pénal financier (alternance) (Saint Germain en Laye) (Master)"/>
        <s v="Droit public parcours contrats, finances et gouvernance publics (M1) (Université de Caen Normandie) (Master 1)"/>
        <s v="Droit public parcours contrats, finances et gouvernance publics (M2) (Université de Caen Normandie) (Master 2)"/>
        <s v="Droit public parcours contrats, finances et gouvernance publics (Master) (Université de Caen Normandie) (Master)"/>
        <s v="Économétrie, statistique Parcours Ingénierie statistique et financière ( full apprentissage &amp;  apprentissage en M2) (Paris-Panthéon-Assas Université) (Master)"/>
        <s v="Econométrie, statistique, parcours ingénierie statistique et financière (full apprentissage ou apprentissage en M2) (Paris-Panthéon-Assas Université) (Master)"/>
        <s v="Economie &amp; Finance - majeure finance d'entreprise (M1) (Université Paris Dauphine PSL) (Master 1)"/>
        <s v="Economie &amp; Finance - majeure finance de marché (M1) (Université Paris Dauphine PSL) (Master 1)"/>
        <s v="Economie &amp; Finance (alternance) - majeure finance d'entreprise (Université Paris Dauphine PSL) (Master 1)"/>
        <s v="Economie &amp; Finance (alternance) - majeure finance de marché (Université Paris Dauphine PSL) (Master 1)"/>
        <s v="Économie de l’entreprise et des marchés parcours Management de l'innovation : Financement, Protection, Valorisation (M1) (Université Sorbonne Paris Nord) (Master )"/>
        <s v="Économie de l’entreprise et des marchés parcours Management de l'innovation : Financement, Protection, Valorisation (M2) (Université Sorbonne Paris Nord) (Master )"/>
        <s v="Économie de l’entreprise et des marchés parcours Management de l'innovation : Financement, Protection, Valorisation (Master) (Université Sorbonne Paris Nord) (Master )"/>
        <s v="Economie et Finance - Parcours international (M2) (Université Paris Dauphine PSL) (Master 2)"/>
        <s v="Economie et finance internationales (L3) (Université de Bordeaux) (Magistère 1)"/>
        <s v="Economie et finance internationales (M1) (Université de Bordeaux) (Magistère 2)"/>
        <s v="Economie et finance internationales (M2) (Université de Bordeaux) (Magistère 3)"/>
        <s v="Economie et finance internationales (Magistère) (Université de Bordeaux) (Magistère)"/>
        <s v="Economie et gestion parcours économie et finance (L1 - L2) (Aix-Marseille Université - IAAM) (Licence 1 &amp; 2)"/>
        <s v="Economie et gestion parcours économie et finance (L3) (Aix-Marseille Université - IAAM) (Licence 3)"/>
        <s v="Economie et gestion parcours économie et finance (Licence) (Aix-Marseille Université - IAAM) (Licence)"/>
        <s v="Économie sociale et solidaire, parcours Finances solidaires et gestion des entreprises sociales (Master) (Université de Rennes 1) (Master)"/>
        <s v="Économie-gestion - parcours monnaie et finance (3272L)  (Paris-Panthéon-Assas Université) (L3 )"/>
        <s v="économie-gestion parcours économie de l'entreprise et des marchés  (Paris-Panthéon-Assas Université) (L3 )"/>
        <s v="Economie, banque et finance internationale (Université de Bordeaux) (Master)"/>
        <s v="Energie, Finance, Carbone - professionnel (M2) (Université Paris Dauphine PSL) (Master 2)"/>
        <s v="Energie, Finance, Carbone - recherche (M2) (Université Paris Dauphine PSL) (Master 2)"/>
        <s v="Entreprendre et développer une activité de courtage en assurance (continue) (ESA - Ecole Supérieure d'Assurance) (Certificat)"/>
        <s v="Executive pilotage financier et croissance durable (Université de Montpellier) (Formation courte)"/>
        <s v="Expert en évaluation, financement &amp; transmission d’entreprise (Université Paris Dauphine PSL) (Executive Master)"/>
        <s v="Experte en ingénierie patrimoniale (alternance distance et présentiel) (ESA - Ecole Supérieure d'Assurance) (Assimilé Master)"/>
        <s v="Experte en ingénierie patrimoniale (continue) (ESA - Ecole Supérieure d'Assurance) (Assimilé Master)"/>
        <s v="Finance - corporate strategy and finance in Europe (IEP Strasbourg) (Master 2)"/>
        <s v="Finance - Finance d'entreprise et pratique des marchés financiers (IEP Strasbourg) (Master 2)"/>
        <s v="Finance - Financement de projet, Financements structurés (possible en apprentissage) (M1) (Université Paris Nanterre) (Master 1)"/>
        <s v="Finance - Financement de projet, Financements structurés (possible en apprentissage) (M2) (Université Paris Nanterre) (Master 2)"/>
        <s v="Finance - Financement de projet, Financements structurés (possible en apprentissage) (Master) (Université Paris Nanterre) (Master)"/>
        <s v="Finance - Management de l'immobilier (possible en apprentissage) (M1) (Université Paris Nanterre) (Master 1)"/>
        <s v="Finance - Management de l'immobilier (possible en apprentissage) (M2) (Université Paris Nanterre) (Master 2)"/>
        <s v="Finance - Management de l'immobilier (possible en apprentissage) (Master) (Université Paris Nanterre) (Master)"/>
        <s v="Finance - manager en assurance (possible en apprentissage) (M1) (Université Paris Nanterre) (Master 1)"/>
        <s v="Finance - manager en assurance (possible en apprentissage) (M2) (Université Paris Nanterre) (Master 2)"/>
        <s v="Finance - manager en assurance (possible en apprentissage) (Master) (Université Paris Nanterre) (Master)"/>
        <s v="Finance - parcours Back-Office Risques et conformité (BORC) (possible en apprentissage) (M1) (IAE Tours Val de Loire) (Master 1)"/>
        <s v="Finance - parcours Back-Office Risques et conformité (BORC) (possible en apprentissage) (M2) (IAE Tours Val de Loire) (Master 2)"/>
        <s v="Finance - parcours Back-Office Risques et conformité (BORC) (possible en apprentissage) (Master) (IAE Tours Val de Loire) (Master)"/>
        <s v="Finance - parcours chargé de clientèle bancaire (CCB) (possible en apprentissage) (M1) (IAE Tours Val de Loire) (Master 1)"/>
        <s v="Finance - parcours chargé de clientèle bancaire (CCB) (possible en apprentissage) (M2) (IAE Tours Val de Loire) (Master 2)"/>
        <s v="Finance - parcours chargé de clientèle bancaire (CCB) (possible en apprentissage) (Master) (IAE Tours Val de Loire) (Master)"/>
        <s v="Finance - parcours crédit management (Université de Rennes 1) (Master 1)"/>
        <s v="Finance - Stratégie, Ingénierie et Innovation Financière (Université Paris-Saclay) (Master 2)"/>
        <s v="Finance : entreprises et marchés (Université Paris Dauphine PSL) (Master 1 )"/>
        <s v="Finance (alternance) (Université Paris Dauphine PSL) (Master 1)"/>
        <s v="Finance (IAE Poitiers) (Master 1)"/>
        <s v="Finance (M1) (Aix-Marseille Université - IAAM) (Master 1)"/>
        <s v="Finance (M1) (Grenoble IAE INP UGA) (Master 1)"/>
        <s v="Finance (M1) (Université de Rennes 1) (Master 1)"/>
        <s v="Finance (M1) (Université Paris Dauphine PSL) (Master 1)"/>
        <s v="Finance (M1) (Université Paris-Saclay) (Master 1)"/>
        <s v="Finance (magistère) (Université Paris 1 Panthéon Sorbonne_x000a_Ecole de management de la Sorbonne) (Master 1)"/>
        <s v="Finance (Paris, Brazil or Mauritius) (Université Paris 1 Panthéon Sorbonne - IAE) (Executive master)"/>
        <s v="Finance (possible en alternance) (IAE Clermont Auvergne) (Master 1)"/>
        <s v="Finance (possible en apprentissage) (Université de Poitiers) (Master 1)"/>
        <s v="Finance Banque Assurance (alternance possible) (Bachelor 1&amp;2) (Exchange College) (Bachelor 1 &amp; 2)"/>
        <s v="Finance Banque Assurance (alternance possible) (Bachelor 3) (Exchange College) (Bachelor 3)"/>
        <s v="Finance d'entreprise (possible en apprentissage) (M1) (Université Paris Nanterre) (Master 1)"/>
        <s v="Finance d'entreprise (possible en apprentissage) (M2) (Université Paris Nanterre) (Master 2)"/>
        <s v="Finance d'entreprise (possible en apprentissage) (Master) (Université Paris Nanterre) (Master)"/>
        <s v="Finance d'entreprise et gestion des risques (Grenoble IAE INP UGA) (Master 2)"/>
        <s v="Finance d'entreprise et pilotage de la performance (Université Paris Dauphine PSL) (Executive Master)"/>
        <s v="Finance de marché et gestion des risques (Master) (Université Paris 1 Panthéon Sorbonne Ecole d'économie de la Sorbonne) (Master)"/>
        <s v="Finance et asset management (Master) (Université Paris 1 Panthéon Sorbonne Ecole d'économie de la Sorbonne) (Master)"/>
        <s v="Finance et ingénierie financière (possible en apprentissage) (Université de Poitiers) (Master 2)"/>
        <s v="Finance et stratégie - en apprentissage (M2) (Sciences Po (Paris)) (Master)"/>
        <s v="Finance et stratégie (Master) (SciencesPo (Paris)) (Master)"/>
        <s v="Finance IHFi (online &amp; blended) (M2) (Université Paris 1 Panthéon Sorbonne - IAE) (Executive MBA)"/>
        <s v="Finance parcours accounting and finance (possible en alternance) (M2) (IAE Clermont Auvergne) (Master 2)"/>
        <s v="Finance parcours accounting and finance (possible en alternance) (Master) (IAE Clermont Auvergne) (Master)"/>
        <s v="Finance parcours Advanced Studies Research in Finance (ASRF) (M2) (Université de Rennes 1) (Master 2)"/>
        <s v="Finance parcours Advanced Studies Research in Finance (ASRF) (Master) (Université de Rennes 1) (Master)"/>
        <s v="Finance parcours Banque (apprentissage) (M1) (Université Paris 1 Panthéon Sorbonne_x000a_Ecole d'économie de la Sorbonne) (Master 1)"/>
        <s v="Finance parcours Banque (apprentissage) (M2) (Université Paris 1 Panthéon Sorbonne Ecole d'économie de la Sorbonne) (Master 2)"/>
        <s v="Finance parcours Banque (apprentissage) (Master) (Université Paris 1 Panthéon Sorbonne_x000a_Ecole d'économie de la Sorbonne) (Master)"/>
        <s v="Finance parcours conformité et maîtrise des risques juridiques et financiers (possible en alternance) (M2) (IAE Clermont Auvergne) (Master 2)"/>
        <s v="Finance parcours conformité et maîtrise des risques juridiques et financiers (possible en alternance) (Master) (IAE Clermont Auvergne) (Master )"/>
        <s v="Finance parcours corporate finance  (apprentissage possible) (Master) (Université de Bordeaux) (Master)"/>
        <s v="Finance parcours corporate finance (M1) (Université de Bordeaux) (Master 1)"/>
        <s v="Finance parcours corporate finance (M2) (Université de Bordeaux) (Master 2)"/>
        <s v="Finance parcours entreprise et patrimoine (alternance) (Cergy Paris Université) (Master)"/>
        <s v="Finance parcours entreprises et marchés (M2) (Aix-Marseille Université - IAAM) (Master 2)"/>
        <s v="Finance parcours entreprises et marchés (Master) (Aix-Marseille Université - IAAM) (Master)"/>
        <s v="Finance parcours Evaluation et gestion des risques option banque, assurance et marchés (Cergy Paris Université) (Master 1)"/>
        <s v="Finance parcours Evaluation et gestion des risques option Finance mathématique et marchés (Cergy Paris Université) (Master 1)"/>
        <s v="Finance parcours Finance de marché et gestion des risques (Université Paris 1 Panthéon Sorbonne_x000a_Ecole d'économie de la Sorbonne) (Master 1)"/>
        <s v="Finance parcours Finance et asset management (Université Paris 1 Panthéon Sorbonne_x000a_Ecole d'économie de la Sorbonne) (Master 1)"/>
        <s v="Finance parcours Finance et ingénierie financière (M2) (IAE Poitiers) (Master 2)"/>
        <s v="Finance parcours Finance et ingénierie financière (Master) (IAE Poitiers) (Master )"/>
        <s v="Finance parcours Finance et ingénierie financière (Master) (Université de Poitiers) (Master)"/>
        <s v="Finance parcours gestion de patrimoine (M2) (Aix-Marseille Université - IAAM) (Master 2)"/>
        <s v="Finance parcours gestion de patrimoine (Master) (Aix-Marseille Université - IAAM) (Master)"/>
        <s v="Finance parcours Gestion des instruments financiers (alternance) (Cergy Paris Université) (Master)"/>
        <s v="Finance parcours Gestion des risques financiers (M2) (Cergy Paris Université) (Master 2)"/>
        <s v="Finance parcours Gestion des risques financiers (Master) (Cergy Paris Université) (Master)"/>
        <s v="Finance parcours gestion financière et fiscalité (Université Paris 1 Panthéon Sorbonne_x000a_Ecole d'économie de la Sorbonne) (Master 1)"/>
        <s v="Finance parcours gestion fiscale (M2) (IAE Poitiers) (Master 2)"/>
        <s v="Finance parcours gestion fiscale (Master) (IAE Poitiers) (Master )"/>
        <s v="Finance parcours gestion fiscale (Master) (Université de Poitiers) (Master)"/>
        <s v="Finance parcours ingénierie financière (Université Paris 1 Panthéon Sorbonne_x000a_Ecole d'économie de la Sorbonne) (Master 1)"/>
        <s v="Finance parcours international audit economics and finance (possible en alternance) (M2) (IAE Clermont Auvergne) (Master 2)"/>
        <s v="Finance parcours international audit economics and finance (possible en alternance) (Master) (IAE Clermont Auvergne) (Master )"/>
        <s v="Finance parcours management des risques financiers (M2) (Aix-Marseille Université - IAAM) (Master 2)"/>
        <s v="Finance parcours management des risques financiers (Master) (Aix-Marseille Université - IAAM) (Master)"/>
        <s v="Finance parcours marchés financiers (alternance possible) (Master) (IAE Clermont Auvergne) (Master)"/>
        <s v="Finance parcours marchés financiers (possible en alternance) (M2) (IAE Clermont Auvergne) (Master 2)"/>
        <s v="Finance parcours professionnel ingénierie financière (M2) (Université Paris 1 Panthéon Sorbonne Ecole d'économie de la Sorbonne) (Master 2)"/>
        <s v="Finance parcours professionnel ingénierie financière (Université Paris 1 Panthéon Sorbonne Ecole d'économie de la Sorbonne) (Master 2)"/>
        <s v="Finance parcours trésorerie (alternance) (Université de Rennes 1) (Master)"/>
        <s v="Finance parcours trésorerie (en alternance) (Université de Rennes 1) (Master 2)"/>
        <s v="Finance parcours Trésorerie d'entreprise (continue et apprentissage) (Université Paris 1 Panthéon Sorbonne_x000a_Ecole d'économie de la Sorbonne) (Master 1)"/>
        <s v="Finance pour non financiers (Université Paris 1 Panthéon Sorbonne - formation continue Panthéon Sorbonne) (Formation courte)"/>
        <s v="Finance quantitative (M2) (Grenoble IAE INP UGA) (Master 2)"/>
        <s v="Finance quantitative (Université Paris Dauphine PSL) (Executive Master)"/>
        <s v="Finance spécialisation assurance et gestion du risque (Université Paris Dauphine PSL) (Master 2)"/>
        <s v="Finance spécialisation audit &amp; financial advisory (Université Paris Dauphine PSL) (Master 2)"/>
        <s v="Finance spécialisation banque d'investissement et de marché (alternance) (Université Paris Dauphine PSL) (Master 2)"/>
        <s v="Finance spécialisation banque et finance (M2) (Université Paris Dauphine PSL) (Master 2)"/>
        <s v="Finance spécialisation finance d'entreprise et ingénierie financière (Université Paris Dauphine PSL) (Master 2)"/>
        <s v="Finance spécialisation finance, entreprises et marchés (Université Paris Dauphine PSL) (Master 2)"/>
        <s v="Finance spécialisation Financial Markets (M2) (Université Paris Dauphine PSL) (Master 2)"/>
        <s v="Finance spécialisation gestion d'actifs - asset management (alternance) (M2) (Université Paris Dauphine PSL) (Master 2)"/>
        <s v="Finance spécialisation management de l'immobilier (possible en alternance) (Université Paris Dauphine PSL) (Master 2)"/>
        <s v="Finance spécialisation management financier de l'entreprise (M2) (Université Paris Dauphine PSL) (Master 2)"/>
        <s v="Finance spécialisation research in Finance (M2) (Université Paris Dauphine PSL) (Master 2)"/>
        <s v="Finance spécialité Comptabilité - Contrôle- Audit (Délocalisé à Casablanca, Tunis) (M1) (Université Jean Moulin Lyon 3) (Master 1)"/>
        <s v="Finance spécialité Comptabilité - Contrôle- Audit (Délocalisé à Casablanca, Tunis) (M2) (Université Jean Moulin Lyon 3) (Master 2)"/>
        <s v="Finance spécialité Comptabilité - Contrôle- Audit (Délocalisé à Casablanca, Tunis) (Master) (Université Jean Moulin Lyon 3) (Master)"/>
        <s v="Finance verte (L3) (Université de Montpellier) (Diplôme universitaire)"/>
        <s v="Finance verte (M1) (Université de Bordeaux) (Master 1)"/>
        <s v="Finance verte (M2) (Université de Bordeaux) (Master 2)"/>
        <s v="Finance verte (Master) (Université de Bordeaux) (Master)"/>
        <s v="Finance, parcours Analyse et Stratégie Financière (ASF) (possible en alternance) (Master) (Université de Rennes 1) (Master)"/>
        <s v="Finance, parcours Analyse et Stratégie Financière (ASF) alternance (M2) (Université de Rennes 1) (Master 2)"/>
        <s v="Finance, parcours Audit et Gestion des Risques et des actifs (AGDR) (en alternance) (Université de Rennes 1) (Master 2)"/>
        <s v="Finance, parcours Audit et Gestion des Risques et des actifs (AGDR) (possible en alternance) (Université de Rennes 1) (Master)"/>
        <s v="Finance, parcours Crédit Management (Université de Rennes 1) (Master)"/>
        <s v="Finances publiques (Université Paris 1 Panthéon Sorbonne - formation continue Panthéon Sorbonne) (Formation courte)"/>
        <s v="Finances publiques parcours droit et gestion financière des collectivités publiques option administration et gestion publique (Master) (Université Paris 1 Panthéon Sorbonne_x000a_Ecole de management de la Sorbonne) (Master)"/>
        <s v="Finances publiques parcours droit et gestion financière des collectivités publiques option droit et gestion des collectivités territoriales (Master) (Université Paris 1 Panthéon Sorbonne_x000a_Ecole de management de la Sorbonne) (Master)"/>
        <s v="Finances publiques parcours recherche droit des finances publiques (Master) (Université Paris 1 Panthéon Sorbonne_x000a_Ecole de management de la Sorbonne) (Master)"/>
        <s v="Finances solidaires et gestion des entreprises sociales (Université de Rennes 1) (Master 2)"/>
        <s v="Financial Markets (Université Paris Dauphine PSL) (Master 1)"/>
        <s v="Fraud risk management (Université Paris Dauphine PSL) (Executive certificate)"/>
        <s v="Gérer des sinistres dégâts des eaux et incendie dans un immeuble (ESA - Ecole Supérieure d'Assurance) (Certificat)"/>
        <s v="Gestion - Finance (L3) (Université Paris 1 Panthéon Sorbonne_x000a_Ecole de management de la Sorbonne) (Licence 3)"/>
        <s v="Gestion - Finance (Licence) (Université Paris 1 Panthéon Sorbonne_x000a_Ecole de management de la Sorbonne) (Licence)"/>
        <s v="Gestion &amp; allocation d'actifs patrimoniaux (Université Paris Dauphine PSL) (Executive Master)"/>
        <s v="Gestion Comptable et Financière de l’Entreprise (Université de Rennes 1) (Diplôme d'université )"/>
        <s v="Gestion de patrimoine (alternance possible) (Master) (IAE Clermont Auvergne) (Master)"/>
        <s v="Gestion de patrimoine (alternance) (M1) (Université Jean Moulin Lyon 3) (Master 1)"/>
        <s v="Gestion de patrimoine (alternance) (M1) (Université Paris Dauphine PSL) (Master 1 )"/>
        <s v="Gestion de patrimoine (alternance) (M2) (Université Jean Moulin Lyon 3) (Master 2)"/>
        <s v="Gestion de patrimoine (alternance) (M2) (Université Paris Dauphine PSL) (Master 2)"/>
        <s v="Gestion de patrimoine (alternance) (Master) (Université Jean Moulin Lyon 3) (Master)"/>
        <s v="Gestion de patrimoine (alternance) (Master) (Université Paris Dauphine PSL) (Master )"/>
        <s v="Gestion de patrimoine (apprentissage possible) (Master)  (IAE Gustave Eiffel) (Master)"/>
        <s v="Gestion de patrimoine (apprentissage possible) (Master) (IAE Gustave Eiffel) (Master)"/>
        <s v="Gestion de patrimoine (Exec Master) (Université Paris Dauphine PSL) (Executive Master)"/>
        <s v="Gestion de Patrimoine (M1) (IAE Lyon school of management) (Master 1)"/>
        <s v="Gestion de patrimoine (M1) (Université Jean Moulin Lyon 3) (Master 1)"/>
        <s v="Gestion de Patrimoine (M2) (IAE Lyon school of management) (Master 2)"/>
        <s v="Gestion de patrimoine (M2) (Université Jean Moulin Lyon 3) (Master 2)"/>
        <s v="Gestion de patrimoine (Master) (Exchange College) (MS)"/>
        <s v="Gestion de Patrimoine (Master) (IAE Lyon school of management) (Master)"/>
        <s v="Gestion de patrimoine (Master) (Université de Caen Normandie) (Master)"/>
        <s v="Gestion de patrimoine (Master) (Université Jean Moulin Lyon 3) (Master)"/>
        <s v="Gestion de patrimoine (possible en alternance) (M1) (IAE Clermont Auvergne) (Master 1)"/>
        <s v="Gestion de patrimoine (possible en alternance) (M2) (IAE Clermont Auvergne) (Master 2)"/>
        <s v="Gestion de patrimoine (possible en apprentissage) (M2) (IAE Gustave Eiffel) (Master 2)"/>
        <s v="Gestion de patrimoine Executive (Université de Bordeaux) (Master)"/>
        <s v="Gestion de portefeuille (alternance possible) (Master) (IAE Gustave Eiffel) (Master)"/>
        <s v="Gestion de portefeuille (apprentissage) (M2) (IAE Gustave Eiffel) (Master 2)"/>
        <s v="Gestion Finance (temps plein &amp; apprentissage) (M1) (IAE Gustave Eiffel) (Master 1)"/>
        <s v="Gestion financière et fiscalité (Université Paris 1 Panthéon Sorbonne Ecole d'économie de la Sorbonne) (Master)"/>
        <s v="Gestion fiscale (possible en apprentissage) (Université de Poitiers) (Master 2)"/>
        <s v="Gestion parcours Banque finance assurance (Université de Caen Normandie) (Licence)"/>
        <s v="Gestion parcours Comptabilité finance - Langues (alternance) (IAE Clermont Auvergne) (Licence )"/>
        <s v="Gestion parcours Comptabilité finance (alternance) (IAE Clermont Auvergne) (Licence )"/>
        <s v="Gestion parcours contrôle de gestion, comptabilité, fiscalité (alternance) (IAE Clermont Auvergne) (Licence 3)"/>
        <s v="Gestion parcours Finance Banque Assurance (L1 - L2) (Université de Poitiers/ La Rochelle Université) (Licence 1 &amp; 2)"/>
        <s v="Gestion parcours Finance Banque Assurance (L3) (Université de Poitiers/ La Rochelle Université) (Licence 3)"/>
        <s v="Gestion parcours Finance Banque Assurance (Licence) (Université de Poitiers/ La Rochelle Université) (Licence)"/>
        <s v="Gestion parcours finance et contrôle de gestion (L3) (Université de Rennes 1) (Licence)"/>
        <s v="Gestion parcours finance et contrôle de gestion (licence) (Université de Rennes 1) (Licence)"/>
        <s v="Gestion Patrimoniale pour les personnes en situation de curatelle ou tutelle (ESA - Ecole Supérieure d'Assurance) (Certificat)"/>
        <s v="Indifférencié Finance de marché et gestion des risques (Université Paris 1 Panthéon Sorbonne Ecole d'économie de la Sorbonne) (Master 2)"/>
        <s v="Indifférencié Finance et Asset management (Université Paris 1 Panthéon Sorbonne Ecole d'économie de la Sorbonne) (Master 2)"/>
        <s v="Information extra-financière : reporting, audit &amp; notation  (Université Paris Dauphine PSL) (Executive certificate)"/>
        <s v="Informatique pour la finance (MIAGE) (alternance possible) (Université Paris Dauphine PSL) (Master 2)"/>
        <s v="Ingénierie économique et financière (possible en alternance) (Université Paris Dauphine PSL) (Master 2)"/>
        <s v="Ingénierie financière (M2) (IAE Gustave Eiffel) (Master 2)"/>
        <s v="Ingénierie financière (Master) (IAE Gustave Eiffel) (Master)"/>
        <s v="Ingénierie financière (Master) (Université Paris 1 Panthéon Sorbonne Ecole d'économie de la Sorbonne) (Master)"/>
        <s v="Ingénierie financière (Université Paris 1 Panthéon Sorbonne Ecole d'économie de la Sorbonne) (Master)"/>
        <s v="Ingénierie Financière et Transaction - IFT (M1) (IAE Lyon school of management) (Master 1)"/>
        <s v="Ingénierie Financière et Transaction - IFT (M1) (Université Jean Moulin Lyon 3) (Master 1)"/>
        <s v="Ingénierie Financière et Transaction - IFT (M2) (IAE Lyon school of management) (Master 2)"/>
        <s v="Ingénierie Financière et Transaction - IFT (M2) (Université Jean Moulin Lyon 3) (Master 2)"/>
        <s v="Ingénierie Financière et Transaction - IFT (Master) (IAE Lyon school of management) (Master)"/>
        <s v="Ingénierie Financière et Transaction - IFT (Master) (Université Jean Moulin Lyon 3) (Master)"/>
        <s v="Ingénierie fiscale et juridique du patrimoine (Université de Rennes 1) (Master 2)"/>
        <s v="International Business – Corporate Finance (ESC Clermont BS) (MIB / DBA)"/>
        <s v="IR Basics_x000a_Communication financière &amp; relations investisseurs (Université Paris Dauphine PSL) (Executive certificate)"/>
        <s v="IR Fundamentals - Communication financière &amp; relations investisseurs (Université Paris Dauphine PSL) (Executive certificate)"/>
        <s v="ISEFAR - Ingénierie de la finance, de l'assurance et du risque, Gestion du risque (possible en apprentissage/professionnalisation) (M1) (Université Paris Nanterre) (Master 1)"/>
        <s v="ISEFAR - Ingénierie de la finance, de l'assurance et du risque, Gestion du risque (possible en apprentissage/professionnalisation) (M2) (Université Paris Nanterre) (Master 2)"/>
        <s v="ISEFAR - Ingénierie de la finance, de l'assurance et du risque, Gestion du risque (possible en apprentissage/professionnalisation) (Master) (Université Paris Nanterre) (Master)"/>
        <s v="ISEFAR-SR - Ingénierie de la finance, de l'assurance et du risque, Statistique du risque (possible en apprentissage/professionnalisation) (M1) (Université Paris Nanterre) (Master 1)"/>
        <s v="ISEFAR-SR - Ingénierie de la finance, de l'assurance et du risque, Statistique du risque (possible en apprentissage/professionnalisation) (M2) (Université Paris Nanterre) (Master 2)"/>
        <s v="ISEFAR-SR - Ingénierie de la finance, de l'assurance et du risque, Statistique du risque (possible en apprentissage/professionnalisation) (Master) (Université Paris Nanterre) (Master)"/>
        <s v="Le Traitement de l’Assurance-Crédit (ESA - Ecole Supérieure d'Assurance) (Certificat)"/>
        <s v="Licence économie appliquée - Économie et ingénierie financière (Université Paris Dauphine PSL) (L3 )"/>
        <s v="Licence Gestion - gestion de patrimoine (Université Paris Dauphine PSL) (L3 )"/>
        <s v="Licence Mathématiques appliquées - mathématiques économie finance actuariat (Université Paris Dauphine PSL) (L3 )"/>
        <s v="M1 spécialisation métiers du management de l'économie et des finances (Saint Germain en Laye) (Master)"/>
        <s v="Management financier (apprentissage) (M1) (Université Paris 1 Panthéon Sorbonne_x000a_Ecole d'économie de la Sorbonne) (Master 1)"/>
        <s v="Management financier (apprentissage) (M1) (Université Paris 1 Panthéon Sorbonne - IAE) (Master 1)"/>
        <s v="Management financier (apprentissage) (Master) (Université Paris 1 Panthéon Sorbonne Ecole d'économie de la Sorbonne) (Master)"/>
        <s v="Management financier (continue et apprentissage) (Université Paris 1 Panthéon Sorbonne - IAE) (Executive master)"/>
        <s v="Management financier (Université Paris 1 Panthéon Sorbonne - IAE) (Master 2 professionnel)"/>
        <s v="Management, spécialité international finance (IAE Aix-Marseille) (MSc 2)"/>
        <s v="Manager de l'assurance (alternance présentiel &amp; à distance) (ESA - Ecole Supérieure d'Assurance) (Assimilé Master)"/>
        <s v="Manager de l'assurance (continue) (ESA - Ecole Supérieure d'Assurance) (Assimilé Master)"/>
        <s v="Manager des risques et des assurances de l'entreprise (alternance, distanciel ou présentiel) (ESA - Ecole Supérieure d'Assurance) (Assimilé Master)"/>
        <s v="Manager des risques et des assurances de l'entreprise (continue) (ESA - Ecole Supérieure d'Assurance) (Assimilé Master)"/>
        <s v="Manager IFRS (IAE Lyon school of management) (Certificat)"/>
        <s v="Marchés des Capitaux IFC - Europlace - Dauphine (Université Paris Dauphine PSL) (Executive Master)"/>
        <s v="Marchés financiers &amp; banque d'investissement (Université Paris Dauphine PSL) (Executive Master)"/>
        <s v="Master joint droit et finance (Master) (SciencesPo (Paris)) (Master)"/>
        <s v="Mathématiques : Parcours Mathématiques Appliquées à l’Ingénierie Financière (M2) (Cergy Paris Université) (Master 2)"/>
        <s v="Mathématiques : Parcours Mathématiques Appliquées à l’Ingénierie Financière (Master) (Cergy Paris Université) (Master)"/>
        <s v="Mathématiques &amp; Applications - Actuariat (Université Paris Dauphine PSL) (Master 2)"/>
        <s v="Mathématiques &amp; Applications - Ingénierie statistique et financière (alternance possible) (Université Paris Dauphine PSL) (Master 2)"/>
        <s v="Mathématiques &amp; Applications - mathématiques de l'assurance de l'économie et de la finance (Université Paris Dauphine PSL) (Master 2)"/>
        <s v="Mener un diagnostic financier et une analyse de rentabilité (IAE Lyon school of management) (Certificat)"/>
        <s v="Mention Finance parcours Gestion des Instruments Financiers (GIF) - spécialisation marchés financiers : contrôle, audit et conformité (alternance)_x000a_ (Saint Germain en Laye) (Master)"/>
        <s v="Mention Finance parcours Gestion des Instruments Financiers (GIF) - spécialisation marchés financiers, instruments et valorisation (alternance)_x000a_ (Saint Germain en Laye) (Master)"/>
        <s v="Métiers de la banque (Université de Bordeaux) (Master 1)"/>
        <s v="Métiers de la banque parcours chargé de clientèle patrimoniale agence (Université de Bordeaux) (Master)"/>
        <s v="Métiers de la banque parcours chargé de clientèle professionnelle (Université de Bordeaux) (Master)"/>
        <s v="Métiers de la gestion et de la comptabilité : gestion comptable et financière  (Aix-Marseille Université - IAAM) (Licence professionnelle )"/>
        <s v="Modélisations statistiques économiques et financières (MOSEF) (initiale et apprentissage) (Université Paris 1 Panthéon Sorbonne_x000a_Ecole d'économie de la Sorbonne) (Master 2)"/>
        <s v="Modélisations statistiques économiques et financières (MOSEF) (Université Paris 1 Panthéon Sorbonne_x000a_Ecole d'économie de la Sorbonne) (Master)"/>
        <s v="Monnaie Banque Finance Assurance - Actuariat (M2) (Université de Montpellier) (Master 2)"/>
        <s v="Monnaie Banque Finance Assurance - Actuariat (Master) (Université de Montpellier) (Master)"/>
        <s v="Monnaie Banque Finance Assurance - Analyse des risques bancaires (M2) (Université de Montpellier) (Master 2)"/>
        <s v="Monnaie Banque Finance Assurance - Analyse des risques bancaires (Master) (Université de Montpellier) (Master)"/>
        <s v="Monnaie Banque Finance Assurance - Analyse des risques de marchés (M2) (Université de Montpellier) (Master 2)"/>
        <s v="Monnaie Banque Finance Assurance - Analyse des risques de marchés (Master) (Université de Montpellier) (Master)"/>
        <s v="Monnaie Banque Finance Assurance - Ingénierie financière (M2) (Université de Montpellier) (Master 2)"/>
        <s v="Monnaie Banque Finance Assurance - Ingénierie financière (Master) (Université de Montpellier) (Master)"/>
        <s v="Monnaie Banque Finance Assurance - Système d'information économique et financier (M2) (Université de Montpellier) (Master 2 )"/>
        <s v="Monnaie Banque Finance Assurance - Système d'information économique et financier (Master) (Université de Montpellier) (Master)"/>
        <s v="Monnaie Banque Finance Assurance (Université de Montpellier) (Master 1)"/>
        <s v="Monnaie, Banque, Finance, Assurance  (Université Paris 1 Panthéon Sorbonne_x000a_Ecole d'économie de la Sorbonne) (Master 1)"/>
        <s v="Monnaie, Banque, Finance, Assurance  parcours Banque - Finance (M2) (Université Paris 1 Panthéon Sorbonne_x000a_Ecole d'économie de la Sorbonne) (Master 2)"/>
        <s v="Monnaie, banque, finance, assurance - Banque et finance (Université Lumière Lyon 2 - UFR de Sciences economiques et de gestion) (Master 2)"/>
        <s v="Monnaie, banque, finance, assurance - Banque, monnaie, marchés (Master) (Université Paris Nanterre) (Master)"/>
        <s v="Monnaie, banque, finance, assurance - Conseiller clientèle professionnels (Apprentissage) (M1) (Université Paris Nanterre) (Master 1)"/>
        <s v="Monnaie, banque, finance, assurance - Conseiller clientèle professionnels (Apprentissage) (M2) (Université Paris Nanterre) (Master 2)"/>
        <s v="Monnaie, banque, finance, assurance - Conseiller clientèle professionnels (Apprentissage) (Master) (Université Paris Nanterre) (Master)"/>
        <s v="Monnaie, banque, finance, assurance - évaluation et transmission d'entreprises (Université Lumière Lyon 2 - UFR de Sciences economiques et de gestion) (Master 2)"/>
        <s v="Monnaie, banque, finance, assurance - finance et contrôle de gestion (Université Lumière Lyon 2 - UFR de Sciences economiques et de gestion) (Master 2)"/>
        <s v="Monnaie, banque, finance, assurance - Gestion des actifs (possible en apprentissage/professionnalisation) (M1) (Université Paris Nanterre) (Master 1)"/>
        <s v="Monnaie, banque, finance, assurance - Gestion des actifs (possible en apprentissage/professionnalisation) (M2) (Université Paris Nanterre) (Master 2)"/>
        <s v="Monnaie, banque, finance, assurance - Gestion des actifs (possible en apprentissage/professionnalisation) (Master) (Université Paris Nanterre) (Master)"/>
        <s v="Monnaie, banque, finance, assurance - management des opérations de marché en alternance (Université Lumière Lyon 2 - UFR de Sciences economiques et de gestion) (Master 2)"/>
        <s v="Monnaie, banque, finance, assurance - Management du risque et de l'innovation en assurance (Apprentissage) (M1) (Université Paris Nanterre) (Master 1)"/>
        <s v="Monnaie, banque, finance, assurance - Management du risque et de l'innovation en assurance (Apprentissage) (M2) (Université Paris Nanterre) (Master 2)"/>
        <s v="Monnaie, banque, finance, assurance - Management du risque et de l'innovation en assurance (Apprentissage) (Master) (Université Paris Nanterre) (Master)"/>
        <s v="Monnaie, banque, finance, assurance - Opérations de Marché et Régulation des Risques (OMERR) (Apprentissage) (M1) (Université Paris Nanterre) (Master 1)"/>
        <s v="Monnaie, banque, finance, assurance - Opérations de Marché et Régulation des Risques (OMERR) (Apprentissage) (M2) (Université Paris Nanterre) (Master 2)"/>
        <s v="Monnaie, banque, finance, assurance - Opérations de Marché et Régulation des Risques (OMERR) (Apprentissage) (Master) (Université Paris Nanterre) (Master)"/>
        <s v="Monnaie, banque, finance, assurance (alternance possible) (Master) (IAE Clermont Auvergne) (Master)"/>
        <s v="Monnaie, banque, finance, assurance (alternance possible) (Master) (Université de Poitiers) (Master)"/>
        <s v="Monnaie, banque, finance, assurance (M1) (Université Lumière Lyon 2 - UFR de Sciences economiques et de gestion) (Master 1)"/>
        <s v="Monnaie, banque, finance, assurance (posible en alternance) (IAE Clermont Auvergne) (Master 1)"/>
        <s v="Monnaie, banque, finance, assurance (possible en alternance) (Université de Poitiers) (Master 2)"/>
        <s v="Monnaie, banque, finance, assurance (Université de Poitiers) (Master 1)"/>
        <s v="Monnaie, banque, finance, assurance / chargé d'affaires professionnels et conseiller patrimonial (alternance) (M1) (Université Lumière Lyon 2 - UFR de Sciences economiques et de gestion) (Master 1)"/>
        <s v="Monnaie, banque, finance, assurance / chargé d'affaires professionnels et conseiller patrimonial (alternance) (M2) (Université Lumière Lyon 2 - UFR de Sciences economiques et de gestion) (Master 2)"/>
        <s v="Monnaie, banque, finance, assurance / chargé d'affaires professionnels et conseiller patrimonial (alternance) (Master) (Université Lumière Lyon 2 - UFR de Sciences economiques et de gestion) (Master)"/>
        <s v="Monnaie, Banque, Finance, Assurance parcours Banque - Finance (Master) (Université Paris 1 Panthéon Sorbonne_x000a_Ecole d'économie de la Sorbonne) (Master)"/>
        <s v="Monnaie, banque, finance, assurance parcours carrières de la banque et de l'assurance : conseiller (possible en alternance) (IAE Clermont Auvergne) (Master 2)"/>
        <s v="Monnaie, banque, finance, assurance parcours Conformité et Gestion des Risques (possible en apprentissage) (M1) (Université Sorbonne Paris Nord) (Master 1)"/>
        <s v="Monnaie, banque, finance, assurance parcours Conformité et Gestion des Risques (possible en apprentissage) (M2) (Université Sorbonne Paris Nord) (Master 2)"/>
        <s v="Monnaie, banque, finance, assurance parcours Conformité et Gestion des Risques (possible en apprentissage) (Master) (Université Sorbonne Paris Nord) (Master)"/>
        <s v="Monnaie, Banque, Finance, Assurance parcours Contrôle des risques bancaires et conformité (apprentissage) (M2) (Université Paris 1 Panthéon Sorbonne_x000a_Ecole d'économie de la Sorbonne) (Master 2)"/>
        <s v="Monnaie, Banque, Finance, Assurance parcours Contrôle des risques bancaires et conformité (apprentissage) (Master) (Université Paris 1 Panthéon Sorbonne_x000a_Ecole d'économie de la Sorbonne) (Master)"/>
        <s v="Monnaie, banque, finance, assurance parcours Développement Economique et Finance Internationale Soutenable (DEFIS) (M1) (Université Sorbonne Paris Nord) (Master 1)"/>
        <s v="Monnaie, banque, finance, assurance parcours Développement Economique et Finance Internationale Soutenable (DEFIS) (M2) (Université Sorbonne Paris Nord) (Master 2)"/>
        <s v="Monnaie, banque, finance, assurance parcours Développement Economique et Finance Internationale Soutenable (DEFIS) (Master) (Université Sorbonne Paris Nord) (Master )"/>
        <s v="Monnaie, Banque, Finance, Assurance parcours Finance responsable, information et communication (FRIC) (M2) (Université Paris 1 Panthéon Sorbonne_x000a_Ecole d'économie de la Sorbonne) (Master 2)"/>
        <s v="Monnaie, Banque, Finance, Assurance parcours Finance responsable, information et communication (FRIC) (Master) (Université Paris 1 Panthéon Sorbonne_x000a_Ecole d'économie de la Sorbonne) (Master)"/>
        <s v="Monnaie, Banque, Finance, Assurance parcours Finance technology data (apprentissage) (M2) (Université Paris 1 Panthéon Sorbonne_x000a_Ecole d'économie de la Sorbonne) (Master 2)"/>
        <s v="Monnaie, Banque, Finance, Assurance parcours Finance technology data (apprentissage) (Master) (Université Paris 1 Panthéon Sorbonne_x000a_Ecole d'économie de la Sorbonne) (Master)"/>
        <s v="Monnaie, Banque, Finance, Assurance parcours Financial Economics (M2) (Université Paris 1 Panthéon Sorbonne_x000a_Ecole d'économie de la Sorbonne) (Master 2)"/>
        <s v="Monnaie, Banque, Finance, Assurance parcours Financial Economics (Master) (Université Paris 1 Panthéon Sorbonne_x000a_Ecole d'économie de la Sorbonne) (Master)"/>
        <s v="Monnaie, banque, finance, assurance parcours Ingénierie financière et modélisation (M1) (Université Sorbonne Paris Nord) (Master 1)"/>
        <s v="Monnaie, banque, finance, assurance parcours Ingénierie financière et modélisation (M2) (Université Sorbonne Paris Nord) (Master 2)"/>
        <s v="Monnaie, banque, finance, assurance parcours Ingénierie financière et modélisation (Master) (Université Sorbonne Paris Nord) (Master )"/>
        <s v="Monnaie, banque, finance, assurance parcours Métiers commerciaux de l'assurance, de la banque et des mutuelles (possible en apprentissage) (M1) (Université Sorbonne Paris Nord) (Master 1)"/>
        <s v="Monnaie, banque, finance, assurance parcours Métiers commerciaux de l'assurance, de la banque et des mutuelles (possible en apprentissage) (M2) (Université Sorbonne Paris Nord) (Master 2)"/>
        <s v="Monnaie, banque, finance, assurance parcours Métiers commerciaux de l'assurance, de la banque et des mutuelles (possible en apprentissage) (Master) (Université Sorbonne Paris Nord) (Master )"/>
        <s v="Monnaie, banque, finance, assurance parcours Risque, Assurance, Décision (M1) (Université Sorbonne Paris Nord) (Master 1)"/>
        <s v="Monnaie, banque, finance, assurance parcours Risque, Assurance, Décision (M2) (Université Sorbonne Paris Nord) (Master 2)"/>
        <s v="Monnaie, banque, finance, assurance parcours Risque, Assurance, Décision (Master) (Université Sorbonne Paris Nord) (Master )"/>
        <s v="Monnaie, Banque, Finance, Assurance parcours Techniques financières et bancaires - spécialité finance d'entreprise (Master) (Paris-Panthéon-Assas Université) (Master)"/>
        <s v="Monnaie, Banque, Finance, Assurance parcours Techniques financières et bancaires - spécialité finance de marché (Master) (Paris-Panthéon-Assas Université) (Master)"/>
        <s v="Monnaie, banque, finance, assurance, parcours carrières bancaires (possible en alternance) (M1) (Université de Rennes 1) (Master 1)"/>
        <s v="Monnaie, banque, finance, assurance, parcours carrières bancaires (possible en alternance) (M2) (Université de Rennes 1) (Master 2)"/>
        <s v="Monnaie, banque, finance, assurance, parcours carrières bancaires (possible en alternance) (Master) (Université de Rennes 1) (Master)"/>
        <s v="Monnaie, banque, finance, assurance, parcours chargés d'affaires entreprises et institutions (Master) (Université de Caen Normandie) (Master)"/>
        <s v="Monnaie, banque, finance, assurance, parcours Conseils en gestion de patrimoine (M2) (Université de Rennes 1) (Master 2)"/>
        <s v="Monnaie, banque, finance, assurance, parcours Conseils en gestion de patrimoine (Master) (Université de Rennes 1) (Master)"/>
        <s v="Monnaie, banque, finance, assurance, parcours Finance d'entreprise (M1) (Université de Rennes 1) (Master 1)"/>
        <s v="Monnaie, banque, finance, assurance, parcours Finance d'entreprise (M2) (Université de Rennes 1) (Master 2)"/>
        <s v="Monnaie, banque, finance, assurance, parcours Finance d'entreprise (Master) (Université de Rennes 1) (Master)"/>
        <s v="Monnaie, banque, finance, assurance, parcours Finance data (M2) (Université de Rennes 1) (Master 2)"/>
        <s v="Monnaie, banque, finance, assurance, parcours Finance data (Master) (Université de Rennes 1) (Master)"/>
        <s v="Monnaie, banque, finance, assurance, parcours gestion d'actifs, contrôle des risques et conformité (M1) (Université de Caen Normandie) (Master 1)"/>
        <s v="Monnaie, banque, finance, assurance, parcours gestion d'actifs, contrôle des risques et conformité (M2) (Université de Caen Normandie) (Master 2)"/>
        <s v="Monnaie, banque, finance, assurance, parcours gestion d'actifs, contrôle des risques et conformité (Master) (Université de Caen Normandie) (Master)"/>
        <s v="Monnaie, banque, finance, assurance, parcours Ingénierie économique et financière (IEF) (M1) (Université de Rennes 1) (Master 1)"/>
        <s v="Monnaie, banque, finance, assurance, parcours Ingénierie économique et financière (IEF) (M2) (Université de Rennes 1) (Master 2)"/>
        <s v="Monnaie, banque, finance, assurance, parcours Ingénierie économique et financière (IEF) (Master) (Université de Rennes 1) (Master)"/>
        <s v="Monnaie, banque, finance, assurance, parcours responsable de clientèle professionnels et agriculteurs (Université de Caen Normandie) (Master)"/>
        <s v="Professionnel Gestion financière et fiscalité (Université Paris 1 Panthéon Sorbonne Ecole d'économie de la Sorbonne) (Master 2)"/>
        <s v="Professionnel Management financier (continue et apprentissage) (M2) (Université Paris 1 Panthéon Sorbonne Ecole d'économie de la Sorbonne) (Master 2)"/>
        <s v="Professionnel trésorerie d'entreprise (M2) (Université Paris 1 Panthéon Sorbonne Ecole d'économie de la Sorbonne) (Master 2)"/>
        <s v="Recherche Droit des finances publiques (Université Paris 1 Panthéon Sorbonne_x000a_Ecole de management de la Sorbonne) (Master 2)"/>
        <s v="Relation Client dans le secteur Bancaire et Assurance (ESA - Ecole Supérieure d'Assurance) (Certificat)"/>
        <s v="Responsable conformité : Compliance Officer  (Paris-Panthéon-Assas Université) (Diplôme d'université )"/>
        <s v="Retraite, santé &amp; prévoyance des salariés &amp; dirigeants (Université Paris Dauphine PSL) (Executive certificate)"/>
        <s v="Risk and asset management (M2) (Université Paris-Saclay) (Master 2)"/>
        <s v="Risque, assurance (IRIAF - Institut des Risques Industriels, Assurantiels et Financiers) (Licence 3)"/>
        <s v="SARADS - statistique et actuariat (alternance possible) (M1) (IRIAF - Institut des Risques Industriels, Assurantiels et Financiers) (Master 1)"/>
        <s v="SARADS - statistique et actuariat (alternance possible) (M2) (IRIAF - Institut des Risques Industriels, Assurantiels et Financiers) (Master 2)"/>
        <s v="SARADS - statistique et actuariat (alternance possible) (Master) (IRIAF - Institut des Risques Industriels, Assurantiels et Financiers) (Master)"/>
        <s v="SARADS - Statistiques et actuariat (possible en alternance) (M1) (Université de Poitiers) (Master 1)"/>
        <s v="SARADS - Statistiques et actuariat (possible en alternance) (M2) (Université de Poitiers) (Master 2)"/>
        <s v="SARADS - Statistiques et actuariat (possible en alternance) (Master) (Université de Poitiers) (Master)"/>
        <s v="Strategy, engineering and financial innovation (Université Paris-Saclay) (Master 2)"/>
        <s v="Technicien d'actuaire (ESA - Ecole Supérieure d'Assurance) (Formation)"/>
        <s v="Trésorerie d'entreprise (Master) (Université Paris 1 Panthéon Sorbonne Ecole d'économie de la Sorbonne) (Master)"/>
        <m/>
      </sharedItems>
    </cacheField>
    <cacheField name="Nombre de cours" numFmtId="0">
      <sharedItems containsString="0" containsBlank="1" containsNumber="1" containsInteger="1" minValue="0" maxValue="17" count="14">
        <n v="0"/>
        <n v="1"/>
        <n v="2"/>
        <n v="3"/>
        <n v="4"/>
        <n v="5"/>
        <n v="6"/>
        <n v="7"/>
        <n v="8"/>
        <n v="9"/>
        <n v="10"/>
        <n v="12"/>
        <n v="17"/>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41" xr:uid="{00000000-000A-0000-FFFF-FFFF03000000}">
  <cacheSource type="worksheet">
    <worksheetSource ref="A1:E42" sheet="DPCache_SourceMoy 0"/>
  </cacheSource>
  <cacheFields count="5">
    <cacheField name="Nom institution" numFmtId="0">
      <sharedItems count="8">
        <s v="Ecole des Ponts Paris Tech (ENPC)"/>
        <s v="École Polytechnique (X)"/>
        <s v="ENSAE"/>
        <s v="ENSAE ENSAI"/>
        <s v="Ensimag Grenoble INP"/>
        <s v="INSA Rennes &amp; IGR"/>
        <s v="Institut Polytechnique"/>
        <s v="Télécom ParisTech"/>
      </sharedItems>
    </cacheField>
    <cacheField name="Type de formation " numFmtId="0">
      <sharedItems count="5">
        <s v="Executive Certificate"/>
        <s v="Formations courtes"/>
        <s v="Master"/>
        <s v="Master 2"/>
        <s v="Mastère spécialisé"/>
      </sharedItems>
    </cacheField>
    <cacheField name="Nom de la formation " numFmtId="0">
      <sharedItems count="41">
        <s v="Actuariat (M2)"/>
        <s v="Compréhension du bilan d'une banque, de son compte de résultats et liens avec les lignes d'activités bancaires"/>
        <s v="Comprendre les marchés financiers : rôle, acteurs, métiers, instruments cash et dérivés"/>
        <s v="Comptabilité IFRS des instruments financiers et ratios prudentiels"/>
        <s v="Couverture des risques structurels et ingénierie bancaire"/>
        <s v="Critères ESG et enjeux climatiques"/>
        <s v="CVA et risque de contrepartie"/>
        <s v="Dérivés de taux 1 - Swaps, caps &amp; floors, swaptions : évaluation et utilisations en gestion des risques"/>
        <s v="Dérivés de taux 2 - Produits exotiques et modèles stochastiques de la courbe des taux"/>
        <s v="Double-diplôme ingénieur Mathématiques Appliquées / Advanced Studies and Research in Finance"/>
        <s v="Double-diplôme ingénieur Mathématiques Appliquées / Master d'Actuariat de l'EURIA"/>
        <s v="Echéancement et modélisation des postes du bilan"/>
        <s v="Economics, Data Analytics and Corporate Finance (Master)"/>
        <s v="Finance &amp; gestion des risques (M2)"/>
        <s v="Finance numérique"/>
        <s v="Fondamentaux de la finance numérique"/>
        <s v="Fondamentaux des produits dérivés : utiliser les dérivés pour se couvrir ou structurer des produits d'investissement"/>
        <s v="Gestion de portefeuille : techniques de gestion, mesures de risques et de performance en asset management"/>
        <s v="Gestion des risques structurels 1 : le risque de liquidité"/>
        <s v="Gestion des risques structurels 2 : le risque de taux d'intérêt"/>
        <s v="Gestion des risques structurels 3 : le risque de change"/>
        <s v="Infrastructure project finance"/>
        <s v="Ingénierie pour la finance - parcours Ingénierie de l'information et mathématiques financières (I2MF)"/>
        <s v="Ingénierie pour la finance - parcours méthodes quantitatives avancées (MeQA)"/>
        <s v="Ingénieur financier - parcours Sustainable and Green Finance (Master)"/>
        <s v="Ingénieur financier- parcours economic decision and cost benefit analysis (Master)"/>
        <s v="Ingénieur financier- parcours infrastructure project finance (Master)"/>
        <s v="Introduction à la gestion actif-passif en assurance"/>
        <s v="L'environnement macro-économiques des banques"/>
        <s v="Master ingénieur polytechnicien, spécialisation Stratégie d’Entreprise et Finance (M1)"/>
        <s v="Mathématiques de la finance et des données (MFD)"/>
        <s v="Mathématiques financières 1 - produit de taux : calcul actuariel, évaluation des obligations et des swaps"/>
        <s v="Mathématiques financières 2 - pricing &amp; risk management des options vanilles"/>
        <s v="Mathématiques financières 3 - options exotiques : modèles, risques, méthodes de pricing et de couverture"/>
        <s v="Modélisation du capital économique, taux de cession interne et tarification RAROC"/>
        <s v="Probabilité &amp; Finance (M2)"/>
        <s v="Produits et dérivés indexés sur l'inflation : OATi, swaps et options sur l'inflation"/>
        <s v="Risk management 1 : les fondamentaux de la gestion des risques"/>
        <s v="Risk management 2 : gestion des risques avancée"/>
        <s v="Risque de taux  produits et stratégies de couverture"/>
        <s v="Statistics, Finance and Actuarial Science (M2)"/>
      </sharedItems>
    </cacheField>
    <cacheField name="Nom formation + institution" numFmtId="0">
      <sharedItems count="41">
        <s v="Actuariat (M2) (ENSAE) (Master 2)"/>
        <s v="Compréhension du bilan d'une banque, de son compte de résultats et liens avec les lignes d'activités bancaires (ENSAE ENSAI) (Formations courtes)"/>
        <s v="Comprendre les marchés financiers : rôle, acteurs, métiers, instruments cash et dérivés (ENSAE ENSAI) (Formations courtes)"/>
        <s v="Comptabilité IFRS des instruments financiers et ratios prudentiels (ENSAE ENSAI) (Formations courtes)"/>
        <s v="Couverture des risques structurels et ingénierie bancaire (ENSAE ENSAI) (Formations courtes)"/>
        <s v="Critères ESG et enjeux climatiques (École Polytechnique (X)) (Executive Certificate)"/>
        <s v="CVA et risque de contrepartie (ENSAE ENSAI) (Formations courtes)"/>
        <s v="Dérivés de taux 1 - Swaps, caps &amp; floors, swaptions : évaluation et utilisations en gestion des risques (ENSAE ENSAI) (Formations courtes)"/>
        <s v="Dérivés de taux 2 - Produits exotiques et modèles stochastiques de la courbe des taux (ENSAE ENSAI) (Formations courtes)"/>
        <s v="Double-diplôme ingénieur Mathématiques Appliquées / Advanced Studies and Research in Finance (INSA Rennes &amp; IGR) (Master)"/>
        <s v="Double-diplôme ingénieur Mathématiques Appliquées / Master d'Actuariat de l'EURIA (INSA Rennes &amp; IGR) (Master)"/>
        <s v="Echéancement et modélisation des postes du bilan (ENSAE ENSAI) (Formations courtes)"/>
        <s v="Economics, Data Analytics and Corporate Finance (Master) (École Polytechnique (X)) (Master)"/>
        <s v="Finance &amp; gestion des risques (M2) (ENSAE) (Master 2)"/>
        <s v="Finance numérique (Télécom ParisTech) (Executive Certificate)"/>
        <s v="Fondamentaux de la finance numérique (Télécom ParisTech) (Formations courtes)"/>
        <s v="Fondamentaux des produits dérivés : utiliser les dérivés pour se couvrir ou structurer des produits d'investissement (ENSAE ENSAI) (Formations courtes)"/>
        <s v="Gestion de portefeuille : techniques de gestion, mesures de risques et de performance en asset management (ENSAE ENSAI) (Formations courtes)"/>
        <s v="Gestion des risques structurels 1 : le risque de liquidité (ENSAE ENSAI) (Formations courtes)"/>
        <s v="Gestion des risques structurels 2 : le risque de taux d'intérêt (ENSAE ENSAI) (Formations courtes)"/>
        <s v="Gestion des risques structurels 3 : le risque de change (ENSAE ENSAI) (Formations courtes)"/>
        <s v="Infrastructure project finance (Ecole des Ponts Paris Tech (ENPC)) (Mastère spécialisé)"/>
        <s v="Ingénierie pour la finance - parcours Ingénierie de l'information et mathématiques financières (I2MF) (Ensimag Grenoble INP) (Master)"/>
        <s v="Ingénierie pour la finance - parcours méthodes quantitatives avancées (MeQA) (Ensimag Grenoble INP) (Master)"/>
        <s v="Ingénieur financier - parcours Sustainable and Green Finance (Master) (Ecole des Ponts Paris Tech (ENPC)) (Master)"/>
        <s v="Ingénieur financier- parcours economic decision and cost benefit analysis (Master) (Ecole des Ponts Paris Tech (ENPC)) (Master)"/>
        <s v="Ingénieur financier- parcours infrastructure project finance (Master) (Ecole des Ponts Paris Tech (ENPC)) (Master)"/>
        <s v="Introduction à la gestion actif-passif en assurance (ENSAE ENSAI) (Formations courtes)"/>
        <s v="L'environnement macro-économiques des banques (ENSAE ENSAI) (Formations courtes)"/>
        <s v="Master ingénieur polytechnicien, spécialisation Stratégie d’Entreprise et Finance (M1) (École Polytechnique (X)) (Master)"/>
        <s v="Mathématiques de la finance et des données (MFD) (Ecole des Ponts Paris Tech (ENPC)) (Master)"/>
        <s v="Mathématiques financières 1 - produit de taux : calcul actuariel, évaluation des obligations et des swaps (ENSAE ENSAI) (Formations courtes)"/>
        <s v="Mathématiques financières 2 - pricing &amp; risk management des options vanilles (ENSAE ENSAI) (Formations courtes)"/>
        <s v="Mathématiques financières 3 - options exotiques : modèles, risques, méthodes de pricing et de couverture (ENSAE ENSAI) (Formations courtes)"/>
        <s v="Modélisation du capital économique, taux de cession interne et tarification RAROC (ENSAE ENSAI) (Formations courtes)"/>
        <s v="Probabilité &amp; Finance (M2) (Institut Polytechnique) (Master 2)"/>
        <s v="Produits et dérivés indexés sur l'inflation : OATi, swaps et options sur l'inflation (ENSAE ENSAI) (Formations courtes)"/>
        <s v="Risk management 1 : les fondamentaux de la gestion des risques (ENSAE ENSAI) (Formations courtes)"/>
        <s v="Risk management 2 : gestion des risques avancée (ENSAE ENSAI) (Formations courtes)"/>
        <s v="Risque de taux  produits et stratégies de couverture (ENSAE ENSAI) (Formations courtes)"/>
        <s v="Statistics, Finance and Actuarial Science (M2) (Institut Polytechnique) (Master 2)"/>
      </sharedItems>
    </cacheField>
    <cacheField name="Nombre de cours" numFmtId="0">
      <sharedItems containsSemiMixedTypes="0" containsString="0" containsNumber="1" containsInteger="1" minValue="0" maxValue="9" count="5">
        <n v="0"/>
        <n v="1"/>
        <n v="2"/>
        <n v="3"/>
        <n v="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2">
  <r>
    <x v="13"/>
    <x v="12"/>
    <x v="132"/>
    <x v="134"/>
    <x v="1"/>
  </r>
  <r>
    <x v="13"/>
    <x v="12"/>
    <x v="50"/>
    <x v="51"/>
    <x v="2"/>
  </r>
  <r>
    <x v="13"/>
    <x v="12"/>
    <x v="1"/>
    <x v="1"/>
    <x v="1"/>
  </r>
  <r>
    <x v="13"/>
    <x v="18"/>
    <x v="155"/>
    <x v="158"/>
    <x v="2"/>
  </r>
  <r>
    <x v="13"/>
    <x v="18"/>
    <x v="154"/>
    <x v="157"/>
    <x v="2"/>
  </r>
  <r>
    <x v="13"/>
    <x v="18"/>
    <x v="153"/>
    <x v="156"/>
    <x v="2"/>
  </r>
  <r>
    <x v="13"/>
    <x v="18"/>
    <x v="156"/>
    <x v="159"/>
    <x v="2"/>
  </r>
  <r>
    <x v="13"/>
    <x v="13"/>
    <x v="51"/>
    <x v="52"/>
    <x v="4"/>
  </r>
  <r>
    <x v="13"/>
    <x v="13"/>
    <x v="161"/>
    <x v="164"/>
    <x v="0"/>
  </r>
  <r>
    <x v="13"/>
    <x v="20"/>
    <x v="33"/>
    <x v="34"/>
    <x v="0"/>
  </r>
  <r>
    <x v="13"/>
    <x v="20"/>
    <x v="134"/>
    <x v="137"/>
    <x v="0"/>
  </r>
  <r>
    <x v="13"/>
    <x v="20"/>
    <x v="113"/>
    <x v="115"/>
    <x v="0"/>
  </r>
  <r>
    <x v="13"/>
    <x v="20"/>
    <x v="162"/>
    <x v="165"/>
    <x v="0"/>
  </r>
  <r>
    <x v="10"/>
    <x v="18"/>
    <x v="151"/>
    <x v="154"/>
    <x v="0"/>
  </r>
  <r>
    <x v="10"/>
    <x v="18"/>
    <x v="152"/>
    <x v="155"/>
    <x v="0"/>
  </r>
  <r>
    <x v="10"/>
    <x v="18"/>
    <x v="150"/>
    <x v="153"/>
    <x v="0"/>
  </r>
  <r>
    <x v="10"/>
    <x v="11"/>
    <x v="72"/>
    <x v="73"/>
    <x v="2"/>
  </r>
  <r>
    <x v="10"/>
    <x v="11"/>
    <x v="60"/>
    <x v="60"/>
    <x v="2"/>
  </r>
  <r>
    <x v="10"/>
    <x v="11"/>
    <x v="63"/>
    <x v="63"/>
    <x v="2"/>
  </r>
  <r>
    <x v="10"/>
    <x v="11"/>
    <x v="64"/>
    <x v="64"/>
    <x v="1"/>
  </r>
  <r>
    <x v="10"/>
    <x v="11"/>
    <x v="179"/>
    <x v="182"/>
    <x v="4"/>
  </r>
  <r>
    <x v="6"/>
    <x v="18"/>
    <x v="146"/>
    <x v="149"/>
    <x v="10"/>
  </r>
  <r>
    <x v="6"/>
    <x v="11"/>
    <x v="145"/>
    <x v="148"/>
    <x v="10"/>
  </r>
  <r>
    <x v="6"/>
    <x v="18"/>
    <x v="148"/>
    <x v="151"/>
    <x v="7"/>
  </r>
  <r>
    <x v="6"/>
    <x v="11"/>
    <x v="147"/>
    <x v="150"/>
    <x v="7"/>
  </r>
  <r>
    <x v="6"/>
    <x v="18"/>
    <x v="144"/>
    <x v="147"/>
    <x v="1"/>
  </r>
  <r>
    <x v="6"/>
    <x v="11"/>
    <x v="143"/>
    <x v="146"/>
    <x v="1"/>
  </r>
  <r>
    <x v="6"/>
    <x v="12"/>
    <x v="8"/>
    <x v="8"/>
    <x v="1"/>
  </r>
  <r>
    <x v="6"/>
    <x v="12"/>
    <x v="49"/>
    <x v="50"/>
    <x v="1"/>
  </r>
  <r>
    <x v="6"/>
    <x v="12"/>
    <x v="68"/>
    <x v="68"/>
    <x v="1"/>
  </r>
  <r>
    <x v="6"/>
    <x v="12"/>
    <x v="69"/>
    <x v="69"/>
    <x v="1"/>
  </r>
  <r>
    <x v="5"/>
    <x v="12"/>
    <x v="59"/>
    <x v="59"/>
    <x v="0"/>
  </r>
  <r>
    <x v="5"/>
    <x v="12"/>
    <x v="57"/>
    <x v="57"/>
    <x v="0"/>
  </r>
  <r>
    <x v="4"/>
    <x v="11"/>
    <x v="149"/>
    <x v="152"/>
    <x v="1"/>
  </r>
  <r>
    <x v="4"/>
    <x v="12"/>
    <x v="132"/>
    <x v="133"/>
    <x v="2"/>
  </r>
  <r>
    <x v="4"/>
    <x v="12"/>
    <x v="0"/>
    <x v="0"/>
    <x v="3"/>
  </r>
  <r>
    <x v="4"/>
    <x v="12"/>
    <x v="38"/>
    <x v="39"/>
    <x v="3"/>
  </r>
  <r>
    <x v="4"/>
    <x v="12"/>
    <x v="105"/>
    <x v="107"/>
    <x v="3"/>
  </r>
  <r>
    <x v="3"/>
    <x v="12"/>
    <x v="164"/>
    <x v="167"/>
    <x v="12"/>
  </r>
  <r>
    <x v="3"/>
    <x v="12"/>
    <x v="163"/>
    <x v="166"/>
    <x v="1"/>
  </r>
  <r>
    <x v="20"/>
    <x v="12"/>
    <x v="13"/>
    <x v="13"/>
    <x v="1"/>
  </r>
  <r>
    <x v="20"/>
    <x v="12"/>
    <x v="44"/>
    <x v="45"/>
    <x v="1"/>
  </r>
  <r>
    <x v="20"/>
    <x v="12"/>
    <x v="42"/>
    <x v="43"/>
    <x v="1"/>
  </r>
  <r>
    <x v="20"/>
    <x v="12"/>
    <x v="45"/>
    <x v="46"/>
    <x v="1"/>
  </r>
  <r>
    <x v="20"/>
    <x v="12"/>
    <x v="43"/>
    <x v="44"/>
    <x v="2"/>
  </r>
  <r>
    <x v="20"/>
    <x v="12"/>
    <x v="41"/>
    <x v="42"/>
    <x v="1"/>
  </r>
  <r>
    <x v="20"/>
    <x v="12"/>
    <x v="183"/>
    <x v="186"/>
    <x v="6"/>
  </r>
  <r>
    <x v="20"/>
    <x v="12"/>
    <x v="108"/>
    <x v="110"/>
    <x v="1"/>
  </r>
  <r>
    <x v="20"/>
    <x v="12"/>
    <x v="109"/>
    <x v="111"/>
    <x v="1"/>
  </r>
  <r>
    <x v="20"/>
    <x v="12"/>
    <x v="107"/>
    <x v="109"/>
    <x v="1"/>
  </r>
  <r>
    <x v="20"/>
    <x v="12"/>
    <x v="110"/>
    <x v="112"/>
    <x v="1"/>
  </r>
  <r>
    <x v="20"/>
    <x v="16"/>
    <x v="140"/>
    <x v="143"/>
    <x v="1"/>
  </r>
  <r>
    <x v="20"/>
    <x v="16"/>
    <x v="54"/>
    <x v="55"/>
    <x v="1"/>
  </r>
  <r>
    <x v="20"/>
    <x v="20"/>
    <x v="74"/>
    <x v="76"/>
    <x v="0"/>
  </r>
  <r>
    <x v="1"/>
    <x v="12"/>
    <x v="6"/>
    <x v="6"/>
    <x v="2"/>
  </r>
  <r>
    <x v="1"/>
    <x v="12"/>
    <x v="81"/>
    <x v="83"/>
    <x v="1"/>
  </r>
  <r>
    <x v="1"/>
    <x v="12"/>
    <x v="141"/>
    <x v="144"/>
    <x v="1"/>
  </r>
  <r>
    <x v="1"/>
    <x v="12"/>
    <x v="47"/>
    <x v="48"/>
    <x v="1"/>
  </r>
  <r>
    <x v="1"/>
    <x v="12"/>
    <x v="46"/>
    <x v="47"/>
    <x v="0"/>
  </r>
  <r>
    <x v="1"/>
    <x v="16"/>
    <x v="177"/>
    <x v="180"/>
    <x v="4"/>
  </r>
  <r>
    <x v="16"/>
    <x v="11"/>
    <x v="170"/>
    <x v="173"/>
    <x v="0"/>
  </r>
  <r>
    <x v="16"/>
    <x v="12"/>
    <x v="142"/>
    <x v="145"/>
    <x v="1"/>
  </r>
  <r>
    <x v="16"/>
    <x v="12"/>
    <x v="15"/>
    <x v="15"/>
    <x v="0"/>
  </r>
  <r>
    <x v="16"/>
    <x v="12"/>
    <x v="36"/>
    <x v="36"/>
    <x v="2"/>
  </r>
  <r>
    <x v="16"/>
    <x v="12"/>
    <x v="35"/>
    <x v="35"/>
    <x v="1"/>
  </r>
  <r>
    <x v="16"/>
    <x v="12"/>
    <x v="85"/>
    <x v="87"/>
    <x v="10"/>
  </r>
  <r>
    <x v="16"/>
    <x v="12"/>
    <x v="84"/>
    <x v="86"/>
    <x v="8"/>
  </r>
  <r>
    <x v="16"/>
    <x v="2"/>
    <x v="21"/>
    <x v="21"/>
    <x v="1"/>
  </r>
  <r>
    <x v="16"/>
    <x v="2"/>
    <x v="22"/>
    <x v="22"/>
    <x v="1"/>
  </r>
  <r>
    <x v="12"/>
    <x v="12"/>
    <x v="66"/>
    <x v="66"/>
    <x v="1"/>
  </r>
  <r>
    <x v="12"/>
    <x v="12"/>
    <x v="65"/>
    <x v="65"/>
    <x v="1"/>
  </r>
  <r>
    <x v="12"/>
    <x v="12"/>
    <x v="67"/>
    <x v="67"/>
    <x v="5"/>
  </r>
  <r>
    <x v="12"/>
    <x v="4"/>
    <x v="73"/>
    <x v="75"/>
    <x v="0"/>
  </r>
  <r>
    <x v="18"/>
    <x v="12"/>
    <x v="112"/>
    <x v="114"/>
    <x v="0"/>
  </r>
  <r>
    <x v="18"/>
    <x v="12"/>
    <x v="111"/>
    <x v="113"/>
    <x v="0"/>
  </r>
  <r>
    <x v="18"/>
    <x v="12"/>
    <x v="103"/>
    <x v="105"/>
    <x v="3"/>
  </r>
  <r>
    <x v="18"/>
    <x v="12"/>
    <x v="102"/>
    <x v="104"/>
    <x v="3"/>
  </r>
  <r>
    <x v="18"/>
    <x v="12"/>
    <x v="75"/>
    <x v="77"/>
    <x v="0"/>
  </r>
  <r>
    <x v="18"/>
    <x v="12"/>
    <x v="36"/>
    <x v="37"/>
    <x v="2"/>
  </r>
  <r>
    <x v="18"/>
    <x v="0"/>
    <x v="133"/>
    <x v="136"/>
    <x v="1"/>
  </r>
  <r>
    <x v="2"/>
    <x v="12"/>
    <x v="28"/>
    <x v="28"/>
    <x v="9"/>
  </r>
  <r>
    <x v="2"/>
    <x v="12"/>
    <x v="39"/>
    <x v="40"/>
    <x v="4"/>
  </r>
  <r>
    <x v="2"/>
    <x v="18"/>
    <x v="174"/>
    <x v="177"/>
    <x v="0"/>
  </r>
  <r>
    <x v="2"/>
    <x v="18"/>
    <x v="173"/>
    <x v="176"/>
    <x v="0"/>
  </r>
  <r>
    <x v="15"/>
    <x v="18"/>
    <x v="157"/>
    <x v="160"/>
    <x v="2"/>
  </r>
  <r>
    <x v="15"/>
    <x v="18"/>
    <x v="158"/>
    <x v="161"/>
    <x v="1"/>
  </r>
  <r>
    <x v="15"/>
    <x v="18"/>
    <x v="159"/>
    <x v="162"/>
    <x v="2"/>
  </r>
  <r>
    <x v="15"/>
    <x v="1"/>
    <x v="127"/>
    <x v="129"/>
    <x v="0"/>
  </r>
  <r>
    <x v="15"/>
    <x v="12"/>
    <x v="72"/>
    <x v="74"/>
    <x v="1"/>
  </r>
  <r>
    <x v="15"/>
    <x v="12"/>
    <x v="17"/>
    <x v="17"/>
    <x v="1"/>
  </r>
  <r>
    <x v="17"/>
    <x v="12"/>
    <x v="122"/>
    <x v="124"/>
    <x v="0"/>
  </r>
  <r>
    <x v="17"/>
    <x v="12"/>
    <x v="121"/>
    <x v="123"/>
    <x v="0"/>
  </r>
  <r>
    <x v="17"/>
    <x v="12"/>
    <x v="115"/>
    <x v="117"/>
    <x v="0"/>
  </r>
  <r>
    <x v="17"/>
    <x v="12"/>
    <x v="114"/>
    <x v="116"/>
    <x v="0"/>
  </r>
  <r>
    <x v="17"/>
    <x v="12"/>
    <x v="182"/>
    <x v="184"/>
    <x v="8"/>
  </r>
  <r>
    <x v="17"/>
    <x v="12"/>
    <x v="180"/>
    <x v="185"/>
    <x v="1"/>
  </r>
  <r>
    <x v="17"/>
    <x v="12"/>
    <x v="181"/>
    <x v="183"/>
    <x v="8"/>
  </r>
  <r>
    <x v="21"/>
    <x v="12"/>
    <x v="37"/>
    <x v="38"/>
    <x v="2"/>
  </r>
  <r>
    <x v="21"/>
    <x v="12"/>
    <x v="52"/>
    <x v="53"/>
    <x v="4"/>
  </r>
  <r>
    <x v="21"/>
    <x v="12"/>
    <x v="16"/>
    <x v="16"/>
    <x v="4"/>
  </r>
  <r>
    <x v="21"/>
    <x v="12"/>
    <x v="32"/>
    <x v="32"/>
    <x v="1"/>
  </r>
  <r>
    <x v="21"/>
    <x v="12"/>
    <x v="184"/>
    <x v="187"/>
    <x v="5"/>
  </r>
  <r>
    <x v="21"/>
    <x v="12"/>
    <x v="12"/>
    <x v="12"/>
    <x v="0"/>
  </r>
  <r>
    <x v="21"/>
    <x v="20"/>
    <x v="125"/>
    <x v="127"/>
    <x v="0"/>
  </r>
  <r>
    <x v="21"/>
    <x v="21"/>
    <x v="166"/>
    <x v="169"/>
    <x v="0"/>
  </r>
  <r>
    <x v="7"/>
    <x v="11"/>
    <x v="90"/>
    <x v="92"/>
    <x v="2"/>
  </r>
  <r>
    <x v="7"/>
    <x v="11"/>
    <x v="11"/>
    <x v="11"/>
    <x v="0"/>
  </r>
  <r>
    <x v="9"/>
    <x v="1"/>
    <x v="71"/>
    <x v="72"/>
    <x v="1"/>
  </r>
  <r>
    <x v="8"/>
    <x v="15"/>
    <x v="83"/>
    <x v="85"/>
    <x v="2"/>
  </r>
  <r>
    <x v="8"/>
    <x v="15"/>
    <x v="82"/>
    <x v="84"/>
    <x v="2"/>
  </r>
  <r>
    <x v="8"/>
    <x v="15"/>
    <x v="80"/>
    <x v="82"/>
    <x v="1"/>
  </r>
  <r>
    <x v="8"/>
    <x v="15"/>
    <x v="79"/>
    <x v="81"/>
    <x v="1"/>
  </r>
  <r>
    <x v="8"/>
    <x v="15"/>
    <x v="87"/>
    <x v="89"/>
    <x v="13"/>
  </r>
  <r>
    <x v="8"/>
    <x v="15"/>
    <x v="86"/>
    <x v="88"/>
    <x v="9"/>
  </r>
  <r>
    <x v="8"/>
    <x v="15"/>
    <x v="118"/>
    <x v="120"/>
    <x v="1"/>
  </r>
  <r>
    <x v="8"/>
    <x v="15"/>
    <x v="117"/>
    <x v="119"/>
    <x v="1"/>
  </r>
  <r>
    <x v="8"/>
    <x v="15"/>
    <x v="24"/>
    <x v="24"/>
    <x v="1"/>
  </r>
  <r>
    <x v="8"/>
    <x v="15"/>
    <x v="23"/>
    <x v="23"/>
    <x v="1"/>
  </r>
  <r>
    <x v="8"/>
    <x v="15"/>
    <x v="20"/>
    <x v="20"/>
    <x v="1"/>
  </r>
  <r>
    <x v="8"/>
    <x v="15"/>
    <x v="19"/>
    <x v="19"/>
    <x v="1"/>
  </r>
  <r>
    <x v="8"/>
    <x v="15"/>
    <x v="10"/>
    <x v="10"/>
    <x v="0"/>
  </r>
  <r>
    <x v="8"/>
    <x v="15"/>
    <x v="9"/>
    <x v="9"/>
    <x v="0"/>
  </r>
  <r>
    <x v="8"/>
    <x v="15"/>
    <x v="31"/>
    <x v="31"/>
    <x v="1"/>
  </r>
  <r>
    <x v="8"/>
    <x v="15"/>
    <x v="30"/>
    <x v="30"/>
    <x v="1"/>
  </r>
  <r>
    <x v="8"/>
    <x v="3"/>
    <x v="18"/>
    <x v="18"/>
    <x v="0"/>
  </r>
  <r>
    <x v="11"/>
    <x v="1"/>
    <x v="70"/>
    <x v="71"/>
    <x v="0"/>
  </r>
  <r>
    <x v="19"/>
    <x v="1"/>
    <x v="14"/>
    <x v="14"/>
    <x v="0"/>
  </r>
  <r>
    <x v="19"/>
    <x v="12"/>
    <x v="104"/>
    <x v="106"/>
    <x v="1"/>
  </r>
  <r>
    <x v="19"/>
    <x v="12"/>
    <x v="131"/>
    <x v="132"/>
    <x v="0"/>
  </r>
  <r>
    <x v="13"/>
    <x v="17"/>
    <x v="160"/>
    <x v="163"/>
    <x v="1"/>
  </r>
  <r>
    <x v="13"/>
    <x v="8"/>
    <x v="56"/>
    <x v="70"/>
    <x v="0"/>
  </r>
  <r>
    <x v="13"/>
    <x v="7"/>
    <x v="120"/>
    <x v="122"/>
    <x v="1"/>
  </r>
  <r>
    <x v="14"/>
    <x v="5"/>
    <x v="128"/>
    <x v="130"/>
    <x v="0"/>
  </r>
  <r>
    <x v="13"/>
    <x v="5"/>
    <x v="78"/>
    <x v="80"/>
    <x v="0"/>
  </r>
  <r>
    <x v="0"/>
    <x v="5"/>
    <x v="2"/>
    <x v="2"/>
    <x v="0"/>
  </r>
  <r>
    <x v="13"/>
    <x v="5"/>
    <x v="7"/>
    <x v="7"/>
    <x v="0"/>
  </r>
  <r>
    <x v="13"/>
    <x v="5"/>
    <x v="186"/>
    <x v="189"/>
    <x v="0"/>
  </r>
  <r>
    <x v="13"/>
    <x v="5"/>
    <x v="53"/>
    <x v="54"/>
    <x v="0"/>
  </r>
  <r>
    <x v="13"/>
    <x v="19"/>
    <x v="137"/>
    <x v="140"/>
    <x v="0"/>
  </r>
  <r>
    <x v="13"/>
    <x v="19"/>
    <x v="99"/>
    <x v="101"/>
    <x v="0"/>
  </r>
  <r>
    <x v="10"/>
    <x v="6"/>
    <x v="106"/>
    <x v="108"/>
    <x v="0"/>
  </r>
  <r>
    <x v="10"/>
    <x v="19"/>
    <x v="116"/>
    <x v="118"/>
    <x v="0"/>
  </r>
  <r>
    <x v="10"/>
    <x v="19"/>
    <x v="119"/>
    <x v="121"/>
    <x v="0"/>
  </r>
  <r>
    <x v="6"/>
    <x v="19"/>
    <x v="101"/>
    <x v="103"/>
    <x v="0"/>
  </r>
  <r>
    <x v="6"/>
    <x v="5"/>
    <x v="77"/>
    <x v="79"/>
    <x v="0"/>
  </r>
  <r>
    <x v="6"/>
    <x v="5"/>
    <x v="130"/>
    <x v="131"/>
    <x v="0"/>
  </r>
  <r>
    <x v="6"/>
    <x v="5"/>
    <x v="171"/>
    <x v="174"/>
    <x v="0"/>
  </r>
  <r>
    <x v="6"/>
    <x v="14"/>
    <x v="165"/>
    <x v="168"/>
    <x v="0"/>
  </r>
  <r>
    <x v="6"/>
    <x v="5"/>
    <x v="138"/>
    <x v="141"/>
    <x v="0"/>
  </r>
  <r>
    <x v="6"/>
    <x v="5"/>
    <x v="25"/>
    <x v="25"/>
    <x v="0"/>
  </r>
  <r>
    <x v="6"/>
    <x v="19"/>
    <x v="55"/>
    <x v="56"/>
    <x v="1"/>
  </r>
  <r>
    <x v="6"/>
    <x v="6"/>
    <x v="124"/>
    <x v="126"/>
    <x v="0"/>
  </r>
  <r>
    <x v="5"/>
    <x v="5"/>
    <x v="89"/>
    <x v="91"/>
    <x v="0"/>
  </r>
  <r>
    <x v="5"/>
    <x v="5"/>
    <x v="100"/>
    <x v="102"/>
    <x v="0"/>
  </r>
  <r>
    <x v="5"/>
    <x v="5"/>
    <x v="167"/>
    <x v="170"/>
    <x v="0"/>
  </r>
  <r>
    <x v="4"/>
    <x v="9"/>
    <x v="176"/>
    <x v="179"/>
    <x v="1"/>
  </r>
  <r>
    <x v="4"/>
    <x v="12"/>
    <x v="40"/>
    <x v="41"/>
    <x v="0"/>
  </r>
  <r>
    <x v="4"/>
    <x v="5"/>
    <x v="34"/>
    <x v="33"/>
    <x v="0"/>
  </r>
  <r>
    <x v="4"/>
    <x v="10"/>
    <x v="175"/>
    <x v="178"/>
    <x v="1"/>
  </r>
  <r>
    <x v="20"/>
    <x v="6"/>
    <x v="139"/>
    <x v="142"/>
    <x v="2"/>
  </r>
  <r>
    <x v="1"/>
    <x v="9"/>
    <x v="4"/>
    <x v="4"/>
    <x v="0"/>
  </r>
  <r>
    <x v="1"/>
    <x v="5"/>
    <x v="88"/>
    <x v="90"/>
    <x v="0"/>
  </r>
  <r>
    <x v="1"/>
    <x v="5"/>
    <x v="169"/>
    <x v="172"/>
    <x v="0"/>
  </r>
  <r>
    <x v="1"/>
    <x v="9"/>
    <x v="98"/>
    <x v="100"/>
    <x v="0"/>
  </r>
  <r>
    <x v="1"/>
    <x v="8"/>
    <x v="48"/>
    <x v="49"/>
    <x v="1"/>
  </r>
  <r>
    <x v="1"/>
    <x v="9"/>
    <x v="5"/>
    <x v="5"/>
    <x v="0"/>
  </r>
  <r>
    <x v="16"/>
    <x v="5"/>
    <x v="168"/>
    <x v="171"/>
    <x v="0"/>
  </r>
  <r>
    <x v="16"/>
    <x v="5"/>
    <x v="172"/>
    <x v="175"/>
    <x v="0"/>
  </r>
  <r>
    <x v="18"/>
    <x v="5"/>
    <x v="178"/>
    <x v="181"/>
    <x v="0"/>
  </r>
  <r>
    <x v="9"/>
    <x v="17"/>
    <x v="61"/>
    <x v="61"/>
    <x v="1"/>
  </r>
  <r>
    <x v="9"/>
    <x v="17"/>
    <x v="76"/>
    <x v="78"/>
    <x v="0"/>
  </r>
  <r>
    <x v="9"/>
    <x v="17"/>
    <x v="185"/>
    <x v="188"/>
    <x v="1"/>
  </r>
  <r>
    <x v="9"/>
    <x v="17"/>
    <x v="187"/>
    <x v="190"/>
    <x v="1"/>
  </r>
  <r>
    <x v="9"/>
    <x v="17"/>
    <x v="58"/>
    <x v="58"/>
    <x v="2"/>
  </r>
  <r>
    <x v="9"/>
    <x v="17"/>
    <x v="126"/>
    <x v="128"/>
    <x v="1"/>
  </r>
  <r>
    <x v="9"/>
    <x v="17"/>
    <x v="62"/>
    <x v="62"/>
    <x v="1"/>
  </r>
  <r>
    <x v="9"/>
    <x v="5"/>
    <x v="135"/>
    <x v="138"/>
    <x v="0"/>
  </r>
  <r>
    <x v="9"/>
    <x v="5"/>
    <x v="136"/>
    <x v="139"/>
    <x v="0"/>
  </r>
  <r>
    <x v="9"/>
    <x v="5"/>
    <x v="29"/>
    <x v="29"/>
    <x v="1"/>
  </r>
  <r>
    <x v="9"/>
    <x v="5"/>
    <x v="26"/>
    <x v="26"/>
    <x v="0"/>
  </r>
  <r>
    <x v="9"/>
    <x v="5"/>
    <x v="27"/>
    <x v="27"/>
    <x v="0"/>
  </r>
  <r>
    <x v="11"/>
    <x v="17"/>
    <x v="94"/>
    <x v="96"/>
    <x v="0"/>
  </r>
  <r>
    <x v="11"/>
    <x v="17"/>
    <x v="97"/>
    <x v="99"/>
    <x v="1"/>
  </r>
  <r>
    <x v="11"/>
    <x v="17"/>
    <x v="95"/>
    <x v="97"/>
    <x v="2"/>
  </r>
  <r>
    <x v="11"/>
    <x v="17"/>
    <x v="96"/>
    <x v="98"/>
    <x v="0"/>
  </r>
  <r>
    <x v="11"/>
    <x v="17"/>
    <x v="91"/>
    <x v="93"/>
    <x v="1"/>
  </r>
  <r>
    <x v="11"/>
    <x v="17"/>
    <x v="123"/>
    <x v="125"/>
    <x v="11"/>
  </r>
  <r>
    <x v="11"/>
    <x v="17"/>
    <x v="93"/>
    <x v="95"/>
    <x v="0"/>
  </r>
  <r>
    <x v="11"/>
    <x v="5"/>
    <x v="92"/>
    <x v="94"/>
    <x v="0"/>
  </r>
  <r>
    <x v="19"/>
    <x v="8"/>
    <x v="129"/>
    <x v="135"/>
    <x v="0"/>
  </r>
  <r>
    <x v="19"/>
    <x v="5"/>
    <x v="3"/>
    <x v="3"/>
    <x v="0"/>
  </r>
  <r>
    <x v="22"/>
    <x v="22"/>
    <x v="188"/>
    <x v="191"/>
    <x v="14"/>
  </r>
</pivotCacheRecords>
</file>

<file path=xl/pivotCache/pivotCacheRecords2.xml><?xml version="1.0" encoding="utf-8"?>
<pivotCacheRecords xmlns="http://schemas.openxmlformats.org/spreadsheetml/2006/main" xmlns:r="http://schemas.openxmlformats.org/officeDocument/2006/relationships" count="506">
  <r>
    <x v="18"/>
    <x v="28"/>
    <x v="362"/>
    <x v="388"/>
    <x v="7"/>
  </r>
  <r>
    <x v="18"/>
    <x v="28"/>
    <x v="214"/>
    <x v="225"/>
    <x v="12"/>
  </r>
  <r>
    <x v="17"/>
    <x v="28"/>
    <x v="213"/>
    <x v="224"/>
    <x v="2"/>
  </r>
  <r>
    <x v="12"/>
    <x v="32"/>
    <x v="177"/>
    <x v="183"/>
    <x v="0"/>
  </r>
  <r>
    <x v="12"/>
    <x v="32"/>
    <x v="178"/>
    <x v="184"/>
    <x v="0"/>
  </r>
  <r>
    <x v="16"/>
    <x v="28"/>
    <x v="349"/>
    <x v="374"/>
    <x v="1"/>
  </r>
  <r>
    <x v="16"/>
    <x v="28"/>
    <x v="370"/>
    <x v="396"/>
    <x v="1"/>
  </r>
  <r>
    <x v="16"/>
    <x v="28"/>
    <x v="369"/>
    <x v="395"/>
    <x v="1"/>
  </r>
  <r>
    <x v="16"/>
    <x v="28"/>
    <x v="144"/>
    <x v="151"/>
    <x v="0"/>
  </r>
  <r>
    <x v="15"/>
    <x v="28"/>
    <x v="149"/>
    <x v="156"/>
    <x v="0"/>
  </r>
  <r>
    <x v="15"/>
    <x v="28"/>
    <x v="2"/>
    <x v="2"/>
    <x v="0"/>
  </r>
  <r>
    <x v="15"/>
    <x v="28"/>
    <x v="9"/>
    <x v="9"/>
    <x v="1"/>
  </r>
  <r>
    <x v="15"/>
    <x v="28"/>
    <x v="11"/>
    <x v="11"/>
    <x v="1"/>
  </r>
  <r>
    <x v="15"/>
    <x v="28"/>
    <x v="10"/>
    <x v="10"/>
    <x v="2"/>
  </r>
  <r>
    <x v="15"/>
    <x v="28"/>
    <x v="440"/>
    <x v="467"/>
    <x v="3"/>
  </r>
  <r>
    <x v="15"/>
    <x v="28"/>
    <x v="441"/>
    <x v="468"/>
    <x v="3"/>
  </r>
  <r>
    <x v="15"/>
    <x v="28"/>
    <x v="148"/>
    <x v="155"/>
    <x v="0"/>
  </r>
  <r>
    <x v="15"/>
    <x v="22"/>
    <x v="32"/>
    <x v="32"/>
    <x v="0"/>
  </r>
  <r>
    <x v="15"/>
    <x v="29"/>
    <x v="134"/>
    <x v="141"/>
    <x v="0"/>
  </r>
  <r>
    <x v="15"/>
    <x v="32"/>
    <x v="133"/>
    <x v="140"/>
    <x v="0"/>
  </r>
  <r>
    <x v="15"/>
    <x v="29"/>
    <x v="143"/>
    <x v="150"/>
    <x v="1"/>
  </r>
  <r>
    <x v="15"/>
    <x v="32"/>
    <x v="142"/>
    <x v="149"/>
    <x v="0"/>
  </r>
  <r>
    <x v="15"/>
    <x v="23"/>
    <x v="8"/>
    <x v="8"/>
    <x v="0"/>
  </r>
  <r>
    <x v="15"/>
    <x v="17"/>
    <x v="167"/>
    <x v="174"/>
    <x v="0"/>
  </r>
  <r>
    <x v="15"/>
    <x v="17"/>
    <x v="166"/>
    <x v="173"/>
    <x v="0"/>
  </r>
  <r>
    <x v="15"/>
    <x v="5"/>
    <x v="111"/>
    <x v="111"/>
    <x v="0"/>
  </r>
  <r>
    <x v="15"/>
    <x v="35"/>
    <x v="114"/>
    <x v="115"/>
    <x v="1"/>
  </r>
  <r>
    <x v="15"/>
    <x v="24"/>
    <x v="0"/>
    <x v="0"/>
    <x v="3"/>
  </r>
  <r>
    <x v="15"/>
    <x v="24"/>
    <x v="1"/>
    <x v="1"/>
    <x v="3"/>
  </r>
  <r>
    <x v="15"/>
    <x v="32"/>
    <x v="113"/>
    <x v="113"/>
    <x v="0"/>
  </r>
  <r>
    <x v="33"/>
    <x v="17"/>
    <x v="346"/>
    <x v="371"/>
    <x v="0"/>
  </r>
  <r>
    <x v="33"/>
    <x v="17"/>
    <x v="347"/>
    <x v="372"/>
    <x v="0"/>
  </r>
  <r>
    <x v="33"/>
    <x v="17"/>
    <x v="348"/>
    <x v="373"/>
    <x v="0"/>
  </r>
  <r>
    <x v="33"/>
    <x v="24"/>
    <x v="56"/>
    <x v="56"/>
    <x v="3"/>
  </r>
  <r>
    <x v="33"/>
    <x v="30"/>
    <x v="198"/>
    <x v="208"/>
    <x v="2"/>
  </r>
  <r>
    <x v="33"/>
    <x v="30"/>
    <x v="197"/>
    <x v="203"/>
    <x v="0"/>
  </r>
  <r>
    <x v="33"/>
    <x v="32"/>
    <x v="260"/>
    <x v="273"/>
    <x v="1"/>
  </r>
  <r>
    <x v="33"/>
    <x v="32"/>
    <x v="263"/>
    <x v="276"/>
    <x v="3"/>
  </r>
  <r>
    <x v="33"/>
    <x v="32"/>
    <x v="261"/>
    <x v="274"/>
    <x v="0"/>
  </r>
  <r>
    <x v="33"/>
    <x v="32"/>
    <x v="262"/>
    <x v="275"/>
    <x v="0"/>
  </r>
  <r>
    <x v="33"/>
    <x v="32"/>
    <x v="264"/>
    <x v="277"/>
    <x v="0"/>
  </r>
  <r>
    <x v="33"/>
    <x v="32"/>
    <x v="265"/>
    <x v="278"/>
    <x v="0"/>
  </r>
  <r>
    <x v="33"/>
    <x v="32"/>
    <x v="266"/>
    <x v="279"/>
    <x v="2"/>
  </r>
  <r>
    <x v="33"/>
    <x v="32"/>
    <x v="267"/>
    <x v="280"/>
    <x v="2"/>
  </r>
  <r>
    <x v="33"/>
    <x v="32"/>
    <x v="269"/>
    <x v="282"/>
    <x v="2"/>
  </r>
  <r>
    <x v="33"/>
    <x v="32"/>
    <x v="268"/>
    <x v="281"/>
    <x v="0"/>
  </r>
  <r>
    <x v="33"/>
    <x v="32"/>
    <x v="270"/>
    <x v="283"/>
    <x v="2"/>
  </r>
  <r>
    <x v="33"/>
    <x v="30"/>
    <x v="288"/>
    <x v="301"/>
    <x v="0"/>
  </r>
  <r>
    <x v="33"/>
    <x v="31"/>
    <x v="196"/>
    <x v="202"/>
    <x v="1"/>
  </r>
  <r>
    <x v="33"/>
    <x v="31"/>
    <x v="296"/>
    <x v="310"/>
    <x v="2"/>
  </r>
  <r>
    <x v="33"/>
    <x v="32"/>
    <x v="297"/>
    <x v="312"/>
    <x v="0"/>
  </r>
  <r>
    <x v="33"/>
    <x v="29"/>
    <x v="298"/>
    <x v="314"/>
    <x v="2"/>
  </r>
  <r>
    <x v="33"/>
    <x v="30"/>
    <x v="151"/>
    <x v="158"/>
    <x v="2"/>
  </r>
  <r>
    <x v="33"/>
    <x v="30"/>
    <x v="150"/>
    <x v="157"/>
    <x v="2"/>
  </r>
  <r>
    <x v="33"/>
    <x v="30"/>
    <x v="152"/>
    <x v="159"/>
    <x v="1"/>
  </r>
  <r>
    <x v="33"/>
    <x v="30"/>
    <x v="153"/>
    <x v="160"/>
    <x v="1"/>
  </r>
  <r>
    <x v="33"/>
    <x v="32"/>
    <x v="170"/>
    <x v="177"/>
    <x v="7"/>
  </r>
  <r>
    <x v="33"/>
    <x v="32"/>
    <x v="169"/>
    <x v="176"/>
    <x v="7"/>
  </r>
  <r>
    <x v="33"/>
    <x v="32"/>
    <x v="328"/>
    <x v="349"/>
    <x v="0"/>
  </r>
  <r>
    <x v="33"/>
    <x v="32"/>
    <x v="157"/>
    <x v="164"/>
    <x v="8"/>
  </r>
  <r>
    <x v="33"/>
    <x v="32"/>
    <x v="365"/>
    <x v="391"/>
    <x v="0"/>
  </r>
  <r>
    <x v="33"/>
    <x v="32"/>
    <x v="366"/>
    <x v="392"/>
    <x v="1"/>
  </r>
  <r>
    <x v="33"/>
    <x v="32"/>
    <x v="367"/>
    <x v="393"/>
    <x v="1"/>
  </r>
  <r>
    <x v="33"/>
    <x v="32"/>
    <x v="110"/>
    <x v="110"/>
    <x v="0"/>
  </r>
  <r>
    <x v="33"/>
    <x v="32"/>
    <x v="108"/>
    <x v="108"/>
    <x v="0"/>
  </r>
  <r>
    <x v="33"/>
    <x v="32"/>
    <x v="109"/>
    <x v="109"/>
    <x v="0"/>
  </r>
  <r>
    <x v="33"/>
    <x v="32"/>
    <x v="327"/>
    <x v="348"/>
    <x v="0"/>
  </r>
  <r>
    <x v="1"/>
    <x v="18"/>
    <x v="27"/>
    <x v="26"/>
    <x v="0"/>
  </r>
  <r>
    <x v="1"/>
    <x v="30"/>
    <x v="232"/>
    <x v="243"/>
    <x v="0"/>
  </r>
  <r>
    <x v="1"/>
    <x v="30"/>
    <x v="231"/>
    <x v="242"/>
    <x v="0"/>
  </r>
  <r>
    <x v="1"/>
    <x v="28"/>
    <x v="239"/>
    <x v="251"/>
    <x v="0"/>
  </r>
  <r>
    <x v="1"/>
    <x v="28"/>
    <x v="228"/>
    <x v="239"/>
    <x v="1"/>
  </r>
  <r>
    <x v="1"/>
    <x v="28"/>
    <x v="241"/>
    <x v="253"/>
    <x v="0"/>
  </r>
  <r>
    <x v="1"/>
    <x v="32"/>
    <x v="240"/>
    <x v="252"/>
    <x v="0"/>
  </r>
  <r>
    <x v="1"/>
    <x v="28"/>
    <x v="364"/>
    <x v="390"/>
    <x v="0"/>
  </r>
  <r>
    <x v="1"/>
    <x v="32"/>
    <x v="363"/>
    <x v="389"/>
    <x v="0"/>
  </r>
  <r>
    <x v="1"/>
    <x v="18"/>
    <x v="3"/>
    <x v="3"/>
    <x v="0"/>
  </r>
  <r>
    <x v="26"/>
    <x v="22"/>
    <x v="21"/>
    <x v="21"/>
    <x v="0"/>
  </r>
  <r>
    <x v="26"/>
    <x v="30"/>
    <x v="409"/>
    <x v="435"/>
    <x v="0"/>
  </r>
  <r>
    <x v="26"/>
    <x v="30"/>
    <x v="412"/>
    <x v="439"/>
    <x v="0"/>
  </r>
  <r>
    <x v="26"/>
    <x v="32"/>
    <x v="413"/>
    <x v="440"/>
    <x v="0"/>
  </r>
  <r>
    <x v="26"/>
    <x v="28"/>
    <x v="414"/>
    <x v="441"/>
    <x v="0"/>
  </r>
  <r>
    <x v="26"/>
    <x v="32"/>
    <x v="391"/>
    <x v="416"/>
    <x v="0"/>
  </r>
  <r>
    <x v="26"/>
    <x v="32"/>
    <x v="396"/>
    <x v="421"/>
    <x v="0"/>
  </r>
  <r>
    <x v="26"/>
    <x v="32"/>
    <x v="397"/>
    <x v="422"/>
    <x v="0"/>
  </r>
  <r>
    <x v="26"/>
    <x v="32"/>
    <x v="401"/>
    <x v="426"/>
    <x v="0"/>
  </r>
  <r>
    <x v="24"/>
    <x v="32"/>
    <x v="335"/>
    <x v="360"/>
    <x v="0"/>
  </r>
  <r>
    <x v="24"/>
    <x v="28"/>
    <x v="125"/>
    <x v="126"/>
    <x v="0"/>
  </r>
  <r>
    <x v="24"/>
    <x v="28"/>
    <x v="126"/>
    <x v="127"/>
    <x v="0"/>
  </r>
  <r>
    <x v="24"/>
    <x v="18"/>
    <x v="322"/>
    <x v="343"/>
    <x v="0"/>
  </r>
  <r>
    <x v="24"/>
    <x v="18"/>
    <x v="321"/>
    <x v="342"/>
    <x v="0"/>
  </r>
  <r>
    <x v="24"/>
    <x v="22"/>
    <x v="35"/>
    <x v="35"/>
    <x v="0"/>
  </r>
  <r>
    <x v="24"/>
    <x v="22"/>
    <x v="36"/>
    <x v="36"/>
    <x v="0"/>
  </r>
  <r>
    <x v="24"/>
    <x v="28"/>
    <x v="165"/>
    <x v="172"/>
    <x v="4"/>
  </r>
  <r>
    <x v="24"/>
    <x v="32"/>
    <x v="287"/>
    <x v="300"/>
    <x v="1"/>
  </r>
  <r>
    <x v="24"/>
    <x v="30"/>
    <x v="198"/>
    <x v="207"/>
    <x v="1"/>
  </r>
  <r>
    <x v="24"/>
    <x v="30"/>
    <x v="194"/>
    <x v="200"/>
    <x v="0"/>
  </r>
  <r>
    <x v="24"/>
    <x v="28"/>
    <x v="282"/>
    <x v="295"/>
    <x v="1"/>
  </r>
  <r>
    <x v="24"/>
    <x v="32"/>
    <x v="218"/>
    <x v="229"/>
    <x v="1"/>
  </r>
  <r>
    <x v="24"/>
    <x v="28"/>
    <x v="219"/>
    <x v="230"/>
    <x v="2"/>
  </r>
  <r>
    <x v="24"/>
    <x v="32"/>
    <x v="280"/>
    <x v="293"/>
    <x v="1"/>
  </r>
  <r>
    <x v="24"/>
    <x v="28"/>
    <x v="281"/>
    <x v="294"/>
    <x v="2"/>
  </r>
  <r>
    <x v="24"/>
    <x v="32"/>
    <x v="255"/>
    <x v="268"/>
    <x v="0"/>
  </r>
  <r>
    <x v="24"/>
    <x v="28"/>
    <x v="254"/>
    <x v="267"/>
    <x v="0"/>
  </r>
  <r>
    <x v="24"/>
    <x v="32"/>
    <x v="279"/>
    <x v="292"/>
    <x v="2"/>
  </r>
  <r>
    <x v="24"/>
    <x v="28"/>
    <x v="278"/>
    <x v="291"/>
    <x v="3"/>
  </r>
  <r>
    <x v="24"/>
    <x v="30"/>
    <x v="448"/>
    <x v="475"/>
    <x v="0"/>
  </r>
  <r>
    <x v="24"/>
    <x v="32"/>
    <x v="449"/>
    <x v="476"/>
    <x v="0"/>
  </r>
  <r>
    <x v="24"/>
    <x v="28"/>
    <x v="450"/>
    <x v="477"/>
    <x v="0"/>
  </r>
  <r>
    <x v="24"/>
    <x v="32"/>
    <x v="451"/>
    <x v="478"/>
    <x v="2"/>
  </r>
  <r>
    <x v="24"/>
    <x v="28"/>
    <x v="452"/>
    <x v="479"/>
    <x v="2"/>
  </r>
  <r>
    <x v="24"/>
    <x v="30"/>
    <x v="442"/>
    <x v="469"/>
    <x v="0"/>
  </r>
  <r>
    <x v="24"/>
    <x v="32"/>
    <x v="443"/>
    <x v="470"/>
    <x v="0"/>
  </r>
  <r>
    <x v="24"/>
    <x v="28"/>
    <x v="444"/>
    <x v="471"/>
    <x v="0"/>
  </r>
  <r>
    <x v="24"/>
    <x v="30"/>
    <x v="456"/>
    <x v="483"/>
    <x v="0"/>
  </r>
  <r>
    <x v="24"/>
    <x v="32"/>
    <x v="457"/>
    <x v="484"/>
    <x v="0"/>
  </r>
  <r>
    <x v="24"/>
    <x v="28"/>
    <x v="458"/>
    <x v="485"/>
    <x v="0"/>
  </r>
  <r>
    <x v="24"/>
    <x v="32"/>
    <x v="446"/>
    <x v="473"/>
    <x v="0"/>
  </r>
  <r>
    <x v="24"/>
    <x v="28"/>
    <x v="447"/>
    <x v="474"/>
    <x v="0"/>
  </r>
  <r>
    <x v="35"/>
    <x v="22"/>
    <x v="20"/>
    <x v="20"/>
    <x v="0"/>
  </r>
  <r>
    <x v="35"/>
    <x v="32"/>
    <x v="195"/>
    <x v="201"/>
    <x v="0"/>
  </r>
  <r>
    <x v="35"/>
    <x v="30"/>
    <x v="198"/>
    <x v="209"/>
    <x v="1"/>
  </r>
  <r>
    <x v="35"/>
    <x v="32"/>
    <x v="52"/>
    <x v="52"/>
    <x v="0"/>
  </r>
  <r>
    <x v="35"/>
    <x v="32"/>
    <x v="467"/>
    <x v="494"/>
    <x v="2"/>
  </r>
  <r>
    <x v="35"/>
    <x v="32"/>
    <x v="475"/>
    <x v="502"/>
    <x v="0"/>
  </r>
  <r>
    <x v="35"/>
    <x v="32"/>
    <x v="75"/>
    <x v="75"/>
    <x v="1"/>
  </r>
  <r>
    <x v="34"/>
    <x v="30"/>
    <x v="61"/>
    <x v="61"/>
    <x v="1"/>
  </r>
  <r>
    <x v="34"/>
    <x v="32"/>
    <x v="62"/>
    <x v="62"/>
    <x v="3"/>
  </r>
  <r>
    <x v="34"/>
    <x v="28"/>
    <x v="392"/>
    <x v="417"/>
    <x v="4"/>
  </r>
  <r>
    <x v="34"/>
    <x v="30"/>
    <x v="398"/>
    <x v="423"/>
    <x v="1"/>
  </r>
  <r>
    <x v="34"/>
    <x v="32"/>
    <x v="399"/>
    <x v="424"/>
    <x v="1"/>
  </r>
  <r>
    <x v="34"/>
    <x v="28"/>
    <x v="400"/>
    <x v="425"/>
    <x v="2"/>
  </r>
  <r>
    <x v="34"/>
    <x v="30"/>
    <x v="402"/>
    <x v="427"/>
    <x v="1"/>
  </r>
  <r>
    <x v="34"/>
    <x v="32"/>
    <x v="403"/>
    <x v="428"/>
    <x v="1"/>
  </r>
  <r>
    <x v="34"/>
    <x v="28"/>
    <x v="404"/>
    <x v="429"/>
    <x v="1"/>
  </r>
  <r>
    <x v="34"/>
    <x v="30"/>
    <x v="393"/>
    <x v="418"/>
    <x v="1"/>
  </r>
  <r>
    <x v="34"/>
    <x v="32"/>
    <x v="394"/>
    <x v="419"/>
    <x v="0"/>
  </r>
  <r>
    <x v="34"/>
    <x v="28"/>
    <x v="395"/>
    <x v="420"/>
    <x v="1"/>
  </r>
  <r>
    <x v="34"/>
    <x v="30"/>
    <x v="405"/>
    <x v="430"/>
    <x v="1"/>
  </r>
  <r>
    <x v="34"/>
    <x v="32"/>
    <x v="406"/>
    <x v="431"/>
    <x v="1"/>
  </r>
  <r>
    <x v="34"/>
    <x v="28"/>
    <x v="407"/>
    <x v="432"/>
    <x v="2"/>
  </r>
  <r>
    <x v="34"/>
    <x v="22"/>
    <x v="33"/>
    <x v="33"/>
    <x v="0"/>
  </r>
  <r>
    <x v="34"/>
    <x v="22"/>
    <x v="22"/>
    <x v="22"/>
    <x v="0"/>
  </r>
  <r>
    <x v="34"/>
    <x v="22"/>
    <x v="25"/>
    <x v="24"/>
    <x v="0"/>
  </r>
  <r>
    <x v="34"/>
    <x v="22"/>
    <x v="24"/>
    <x v="23"/>
    <x v="0"/>
  </r>
  <r>
    <x v="34"/>
    <x v="30"/>
    <x v="339"/>
    <x v="364"/>
    <x v="2"/>
  </r>
  <r>
    <x v="34"/>
    <x v="32"/>
    <x v="340"/>
    <x v="365"/>
    <x v="2"/>
  </r>
  <r>
    <x v="34"/>
    <x v="28"/>
    <x v="341"/>
    <x v="366"/>
    <x v="4"/>
  </r>
  <r>
    <x v="34"/>
    <x v="30"/>
    <x v="342"/>
    <x v="367"/>
    <x v="1"/>
  </r>
  <r>
    <x v="34"/>
    <x v="32"/>
    <x v="343"/>
    <x v="368"/>
    <x v="1"/>
  </r>
  <r>
    <x v="34"/>
    <x v="28"/>
    <x v="344"/>
    <x v="369"/>
    <x v="2"/>
  </r>
  <r>
    <x v="34"/>
    <x v="30"/>
    <x v="53"/>
    <x v="53"/>
    <x v="0"/>
  </r>
  <r>
    <x v="34"/>
    <x v="32"/>
    <x v="54"/>
    <x v="54"/>
    <x v="0"/>
  </r>
  <r>
    <x v="34"/>
    <x v="28"/>
    <x v="55"/>
    <x v="55"/>
    <x v="0"/>
  </r>
  <r>
    <x v="34"/>
    <x v="30"/>
    <x v="205"/>
    <x v="216"/>
    <x v="0"/>
  </r>
  <r>
    <x v="34"/>
    <x v="32"/>
    <x v="206"/>
    <x v="217"/>
    <x v="1"/>
  </r>
  <r>
    <x v="34"/>
    <x v="28"/>
    <x v="207"/>
    <x v="218"/>
    <x v="1"/>
  </r>
  <r>
    <x v="34"/>
    <x v="30"/>
    <x v="179"/>
    <x v="185"/>
    <x v="0"/>
  </r>
  <r>
    <x v="34"/>
    <x v="32"/>
    <x v="180"/>
    <x v="186"/>
    <x v="1"/>
  </r>
  <r>
    <x v="34"/>
    <x v="28"/>
    <x v="181"/>
    <x v="187"/>
    <x v="1"/>
  </r>
  <r>
    <x v="34"/>
    <x v="30"/>
    <x v="182"/>
    <x v="188"/>
    <x v="0"/>
  </r>
  <r>
    <x v="34"/>
    <x v="32"/>
    <x v="183"/>
    <x v="189"/>
    <x v="1"/>
  </r>
  <r>
    <x v="34"/>
    <x v="28"/>
    <x v="184"/>
    <x v="190"/>
    <x v="1"/>
  </r>
  <r>
    <x v="34"/>
    <x v="30"/>
    <x v="185"/>
    <x v="191"/>
    <x v="0"/>
  </r>
  <r>
    <x v="34"/>
    <x v="32"/>
    <x v="186"/>
    <x v="192"/>
    <x v="1"/>
  </r>
  <r>
    <x v="34"/>
    <x v="28"/>
    <x v="187"/>
    <x v="193"/>
    <x v="1"/>
  </r>
  <r>
    <x v="5"/>
    <x v="22"/>
    <x v="29"/>
    <x v="28"/>
    <x v="0"/>
  </r>
  <r>
    <x v="5"/>
    <x v="30"/>
    <x v="198"/>
    <x v="206"/>
    <x v="1"/>
  </r>
  <r>
    <x v="5"/>
    <x v="32"/>
    <x v="14"/>
    <x v="14"/>
    <x v="0"/>
  </r>
  <r>
    <x v="5"/>
    <x v="32"/>
    <x v="46"/>
    <x v="46"/>
    <x v="0"/>
  </r>
  <r>
    <x v="5"/>
    <x v="32"/>
    <x v="208"/>
    <x v="219"/>
    <x v="0"/>
  </r>
  <r>
    <x v="5"/>
    <x v="32"/>
    <x v="259"/>
    <x v="271"/>
    <x v="2"/>
  </r>
  <r>
    <x v="11"/>
    <x v="22"/>
    <x v="45"/>
    <x v="45"/>
    <x v="1"/>
  </r>
  <r>
    <x v="11"/>
    <x v="30"/>
    <x v="191"/>
    <x v="197"/>
    <x v="0"/>
  </r>
  <r>
    <x v="11"/>
    <x v="32"/>
    <x v="192"/>
    <x v="198"/>
    <x v="1"/>
  </r>
  <r>
    <x v="11"/>
    <x v="28"/>
    <x v="193"/>
    <x v="199"/>
    <x v="1"/>
  </r>
  <r>
    <x v="11"/>
    <x v="30"/>
    <x v="188"/>
    <x v="194"/>
    <x v="0"/>
  </r>
  <r>
    <x v="11"/>
    <x v="32"/>
    <x v="189"/>
    <x v="195"/>
    <x v="1"/>
  </r>
  <r>
    <x v="11"/>
    <x v="28"/>
    <x v="190"/>
    <x v="196"/>
    <x v="1"/>
  </r>
  <r>
    <x v="8"/>
    <x v="30"/>
    <x v="311"/>
    <x v="332"/>
    <x v="2"/>
  </r>
  <r>
    <x v="8"/>
    <x v="32"/>
    <x v="307"/>
    <x v="328"/>
    <x v="0"/>
  </r>
  <r>
    <x v="8"/>
    <x v="28"/>
    <x v="300"/>
    <x v="315"/>
    <x v="1"/>
  </r>
  <r>
    <x v="8"/>
    <x v="28"/>
    <x v="299"/>
    <x v="316"/>
    <x v="1"/>
  </r>
  <r>
    <x v="8"/>
    <x v="32"/>
    <x v="310"/>
    <x v="331"/>
    <x v="1"/>
  </r>
  <r>
    <x v="8"/>
    <x v="28"/>
    <x v="309"/>
    <x v="330"/>
    <x v="3"/>
  </r>
  <r>
    <x v="8"/>
    <x v="32"/>
    <x v="330"/>
    <x v="350"/>
    <x v="2"/>
  </r>
  <r>
    <x v="8"/>
    <x v="28"/>
    <x v="331"/>
    <x v="351"/>
    <x v="4"/>
  </r>
  <r>
    <x v="8"/>
    <x v="30"/>
    <x v="47"/>
    <x v="47"/>
    <x v="1"/>
  </r>
  <r>
    <x v="8"/>
    <x v="32"/>
    <x v="48"/>
    <x v="48"/>
    <x v="2"/>
  </r>
  <r>
    <x v="8"/>
    <x v="28"/>
    <x v="49"/>
    <x v="49"/>
    <x v="3"/>
  </r>
  <r>
    <x v="7"/>
    <x v="22"/>
    <x v="28"/>
    <x v="27"/>
    <x v="0"/>
  </r>
  <r>
    <x v="7"/>
    <x v="19"/>
    <x v="316"/>
    <x v="337"/>
    <x v="0"/>
  </r>
  <r>
    <x v="7"/>
    <x v="19"/>
    <x v="315"/>
    <x v="336"/>
    <x v="0"/>
  </r>
  <r>
    <x v="7"/>
    <x v="21"/>
    <x v="317"/>
    <x v="338"/>
    <x v="0"/>
  </r>
  <r>
    <x v="7"/>
    <x v="30"/>
    <x v="201"/>
    <x v="212"/>
    <x v="0"/>
  </r>
  <r>
    <x v="7"/>
    <x v="32"/>
    <x v="223"/>
    <x v="234"/>
    <x v="2"/>
  </r>
  <r>
    <x v="7"/>
    <x v="29"/>
    <x v="224"/>
    <x v="235"/>
    <x v="2"/>
  </r>
  <r>
    <x v="7"/>
    <x v="32"/>
    <x v="246"/>
    <x v="259"/>
    <x v="0"/>
  </r>
  <r>
    <x v="7"/>
    <x v="29"/>
    <x v="247"/>
    <x v="260"/>
    <x v="0"/>
  </r>
  <r>
    <x v="7"/>
    <x v="32"/>
    <x v="216"/>
    <x v="227"/>
    <x v="0"/>
  </r>
  <r>
    <x v="7"/>
    <x v="28"/>
    <x v="217"/>
    <x v="228"/>
    <x v="0"/>
  </r>
  <r>
    <x v="7"/>
    <x v="32"/>
    <x v="251"/>
    <x v="264"/>
    <x v="1"/>
  </r>
  <r>
    <x v="7"/>
    <x v="28"/>
    <x v="250"/>
    <x v="263"/>
    <x v="1"/>
  </r>
  <r>
    <x v="7"/>
    <x v="30"/>
    <x v="305"/>
    <x v="326"/>
    <x v="0"/>
  </r>
  <r>
    <x v="7"/>
    <x v="32"/>
    <x v="306"/>
    <x v="327"/>
    <x v="0"/>
  </r>
  <r>
    <x v="7"/>
    <x v="28"/>
    <x v="295"/>
    <x v="308"/>
    <x v="0"/>
  </r>
  <r>
    <x v="7"/>
    <x v="30"/>
    <x v="410"/>
    <x v="436"/>
    <x v="0"/>
  </r>
  <r>
    <x v="7"/>
    <x v="32"/>
    <x v="416"/>
    <x v="443"/>
    <x v="0"/>
  </r>
  <r>
    <x v="7"/>
    <x v="28"/>
    <x v="408"/>
    <x v="433"/>
    <x v="0"/>
  </r>
  <r>
    <x v="36"/>
    <x v="22"/>
    <x v="23"/>
    <x v="29"/>
    <x v="0"/>
  </r>
  <r>
    <x v="36"/>
    <x v="22"/>
    <x v="26"/>
    <x v="25"/>
    <x v="0"/>
  </r>
  <r>
    <x v="36"/>
    <x v="30"/>
    <x v="101"/>
    <x v="101"/>
    <x v="0"/>
  </r>
  <r>
    <x v="36"/>
    <x v="32"/>
    <x v="102"/>
    <x v="102"/>
    <x v="0"/>
  </r>
  <r>
    <x v="36"/>
    <x v="29"/>
    <x v="103"/>
    <x v="103"/>
    <x v="0"/>
  </r>
  <r>
    <x v="36"/>
    <x v="29"/>
    <x v="154"/>
    <x v="161"/>
    <x v="0"/>
  </r>
  <r>
    <x v="36"/>
    <x v="29"/>
    <x v="155"/>
    <x v="162"/>
    <x v="0"/>
  </r>
  <r>
    <x v="36"/>
    <x v="29"/>
    <x v="156"/>
    <x v="163"/>
    <x v="0"/>
  </r>
  <r>
    <x v="36"/>
    <x v="30"/>
    <x v="417"/>
    <x v="444"/>
    <x v="0"/>
  </r>
  <r>
    <x v="36"/>
    <x v="32"/>
    <x v="418"/>
    <x v="445"/>
    <x v="0"/>
  </r>
  <r>
    <x v="36"/>
    <x v="28"/>
    <x v="419"/>
    <x v="446"/>
    <x v="0"/>
  </r>
  <r>
    <x v="36"/>
    <x v="30"/>
    <x v="422"/>
    <x v="449"/>
    <x v="0"/>
  </r>
  <r>
    <x v="36"/>
    <x v="32"/>
    <x v="423"/>
    <x v="450"/>
    <x v="3"/>
  </r>
  <r>
    <x v="36"/>
    <x v="29"/>
    <x v="424"/>
    <x v="451"/>
    <x v="3"/>
  </r>
  <r>
    <x v="36"/>
    <x v="30"/>
    <x v="431"/>
    <x v="458"/>
    <x v="0"/>
  </r>
  <r>
    <x v="36"/>
    <x v="32"/>
    <x v="432"/>
    <x v="459"/>
    <x v="0"/>
  </r>
  <r>
    <x v="36"/>
    <x v="29"/>
    <x v="433"/>
    <x v="460"/>
    <x v="0"/>
  </r>
  <r>
    <x v="36"/>
    <x v="30"/>
    <x v="434"/>
    <x v="461"/>
    <x v="0"/>
  </r>
  <r>
    <x v="36"/>
    <x v="32"/>
    <x v="435"/>
    <x v="462"/>
    <x v="0"/>
  </r>
  <r>
    <x v="36"/>
    <x v="29"/>
    <x v="436"/>
    <x v="463"/>
    <x v="0"/>
  </r>
  <r>
    <x v="36"/>
    <x v="30"/>
    <x v="437"/>
    <x v="464"/>
    <x v="0"/>
  </r>
  <r>
    <x v="36"/>
    <x v="32"/>
    <x v="438"/>
    <x v="465"/>
    <x v="0"/>
  </r>
  <r>
    <x v="36"/>
    <x v="29"/>
    <x v="439"/>
    <x v="466"/>
    <x v="0"/>
  </r>
  <r>
    <x v="22"/>
    <x v="30"/>
    <x v="472"/>
    <x v="499"/>
    <x v="0"/>
  </r>
  <r>
    <x v="22"/>
    <x v="32"/>
    <x v="473"/>
    <x v="500"/>
    <x v="0"/>
  </r>
  <r>
    <x v="22"/>
    <x v="28"/>
    <x v="474"/>
    <x v="501"/>
    <x v="0"/>
  </r>
  <r>
    <x v="22"/>
    <x v="30"/>
    <x v="202"/>
    <x v="213"/>
    <x v="0"/>
  </r>
  <r>
    <x v="22"/>
    <x v="32"/>
    <x v="212"/>
    <x v="223"/>
    <x v="1"/>
  </r>
  <r>
    <x v="22"/>
    <x v="28"/>
    <x v="236"/>
    <x v="248"/>
    <x v="1"/>
  </r>
  <r>
    <x v="22"/>
    <x v="32"/>
    <x v="313"/>
    <x v="334"/>
    <x v="1"/>
  </r>
  <r>
    <x v="22"/>
    <x v="28"/>
    <x v="244"/>
    <x v="257"/>
    <x v="1"/>
  </r>
  <r>
    <x v="22"/>
    <x v="30"/>
    <x v="128"/>
    <x v="129"/>
    <x v="0"/>
  </r>
  <r>
    <x v="22"/>
    <x v="32"/>
    <x v="131"/>
    <x v="137"/>
    <x v="0"/>
  </r>
  <r>
    <x v="22"/>
    <x v="28"/>
    <x v="132"/>
    <x v="139"/>
    <x v="0"/>
  </r>
  <r>
    <x v="22"/>
    <x v="30"/>
    <x v="388"/>
    <x v="438"/>
    <x v="1"/>
  </r>
  <r>
    <x v="22"/>
    <x v="32"/>
    <x v="411"/>
    <x v="437"/>
    <x v="1"/>
  </r>
  <r>
    <x v="22"/>
    <x v="28"/>
    <x v="408"/>
    <x v="434"/>
    <x v="2"/>
  </r>
  <r>
    <x v="21"/>
    <x v="30"/>
    <x v="377"/>
    <x v="413"/>
    <x v="0"/>
  </r>
  <r>
    <x v="21"/>
    <x v="32"/>
    <x v="382"/>
    <x v="407"/>
    <x v="0"/>
  </r>
  <r>
    <x v="21"/>
    <x v="28"/>
    <x v="383"/>
    <x v="408"/>
    <x v="0"/>
  </r>
  <r>
    <x v="21"/>
    <x v="32"/>
    <x v="380"/>
    <x v="405"/>
    <x v="0"/>
  </r>
  <r>
    <x v="21"/>
    <x v="28"/>
    <x v="381"/>
    <x v="406"/>
    <x v="0"/>
  </r>
  <r>
    <x v="21"/>
    <x v="33"/>
    <x v="386"/>
    <x v="411"/>
    <x v="0"/>
  </r>
  <r>
    <x v="21"/>
    <x v="28"/>
    <x v="387"/>
    <x v="412"/>
    <x v="0"/>
  </r>
  <r>
    <x v="21"/>
    <x v="32"/>
    <x v="378"/>
    <x v="403"/>
    <x v="0"/>
  </r>
  <r>
    <x v="21"/>
    <x v="28"/>
    <x v="379"/>
    <x v="404"/>
    <x v="0"/>
  </r>
  <r>
    <x v="21"/>
    <x v="32"/>
    <x v="384"/>
    <x v="409"/>
    <x v="0"/>
  </r>
  <r>
    <x v="21"/>
    <x v="28"/>
    <x v="385"/>
    <x v="410"/>
    <x v="0"/>
  </r>
  <r>
    <x v="21"/>
    <x v="11"/>
    <x v="274"/>
    <x v="287"/>
    <x v="10"/>
  </r>
  <r>
    <x v="21"/>
    <x v="11"/>
    <x v="51"/>
    <x v="51"/>
    <x v="0"/>
  </r>
  <r>
    <x v="21"/>
    <x v="21"/>
    <x v="94"/>
    <x v="94"/>
    <x v="0"/>
  </r>
  <r>
    <x v="21"/>
    <x v="22"/>
    <x v="100"/>
    <x v="100"/>
    <x v="0"/>
  </r>
  <r>
    <x v="21"/>
    <x v="22"/>
    <x v="99"/>
    <x v="99"/>
    <x v="1"/>
  </r>
  <r>
    <x v="15"/>
    <x v="33"/>
    <x v="124"/>
    <x v="125"/>
    <x v="0"/>
  </r>
  <r>
    <x v="15"/>
    <x v="33"/>
    <x v="127"/>
    <x v="128"/>
    <x v="0"/>
  </r>
  <r>
    <x v="15"/>
    <x v="10"/>
    <x v="465"/>
    <x v="492"/>
    <x v="0"/>
  </r>
  <r>
    <x v="33"/>
    <x v="14"/>
    <x v="79"/>
    <x v="79"/>
    <x v="0"/>
  </r>
  <r>
    <x v="33"/>
    <x v="13"/>
    <x v="107"/>
    <x v="107"/>
    <x v="1"/>
  </r>
  <r>
    <x v="33"/>
    <x v="13"/>
    <x v="16"/>
    <x v="16"/>
    <x v="2"/>
  </r>
  <r>
    <x v="33"/>
    <x v="13"/>
    <x v="57"/>
    <x v="57"/>
    <x v="0"/>
  </r>
  <r>
    <x v="33"/>
    <x v="13"/>
    <x v="173"/>
    <x v="180"/>
    <x v="0"/>
  </r>
  <r>
    <x v="33"/>
    <x v="13"/>
    <x v="293"/>
    <x v="306"/>
    <x v="1"/>
  </r>
  <r>
    <x v="33"/>
    <x v="13"/>
    <x v="209"/>
    <x v="220"/>
    <x v="1"/>
  </r>
  <r>
    <x v="33"/>
    <x v="13"/>
    <x v="258"/>
    <x v="272"/>
    <x v="0"/>
  </r>
  <r>
    <x v="33"/>
    <x v="13"/>
    <x v="360"/>
    <x v="386"/>
    <x v="1"/>
  </r>
  <r>
    <x v="33"/>
    <x v="13"/>
    <x v="361"/>
    <x v="387"/>
    <x v="0"/>
  </r>
  <r>
    <x v="33"/>
    <x v="13"/>
    <x v="93"/>
    <x v="93"/>
    <x v="1"/>
  </r>
  <r>
    <x v="33"/>
    <x v="12"/>
    <x v="466"/>
    <x v="493"/>
    <x v="0"/>
  </r>
  <r>
    <x v="33"/>
    <x v="12"/>
    <x v="326"/>
    <x v="347"/>
    <x v="9"/>
  </r>
  <r>
    <x v="33"/>
    <x v="12"/>
    <x v="106"/>
    <x v="106"/>
    <x v="0"/>
  </r>
  <r>
    <x v="33"/>
    <x v="12"/>
    <x v="338"/>
    <x v="363"/>
    <x v="0"/>
  </r>
  <r>
    <x v="33"/>
    <x v="12"/>
    <x v="97"/>
    <x v="97"/>
    <x v="0"/>
  </r>
  <r>
    <x v="33"/>
    <x v="12"/>
    <x v="104"/>
    <x v="104"/>
    <x v="0"/>
  </r>
  <r>
    <x v="33"/>
    <x v="12"/>
    <x v="337"/>
    <x v="362"/>
    <x v="1"/>
  </r>
  <r>
    <x v="33"/>
    <x v="12"/>
    <x v="289"/>
    <x v="302"/>
    <x v="0"/>
  </r>
  <r>
    <x v="33"/>
    <x v="13"/>
    <x v="301"/>
    <x v="317"/>
    <x v="0"/>
  </r>
  <r>
    <x v="33"/>
    <x v="10"/>
    <x v="88"/>
    <x v="88"/>
    <x v="2"/>
  </r>
  <r>
    <x v="30"/>
    <x v="16"/>
    <x v="257"/>
    <x v="270"/>
    <x v="0"/>
  </r>
  <r>
    <x v="30"/>
    <x v="16"/>
    <x v="283"/>
    <x v="296"/>
    <x v="0"/>
  </r>
  <r>
    <x v="31"/>
    <x v="30"/>
    <x v="351"/>
    <x v="376"/>
    <x v="0"/>
  </r>
  <r>
    <x v="31"/>
    <x v="34"/>
    <x v="350"/>
    <x v="379"/>
    <x v="0"/>
  </r>
  <r>
    <x v="31"/>
    <x v="13"/>
    <x v="353"/>
    <x v="378"/>
    <x v="0"/>
  </r>
  <r>
    <x v="31"/>
    <x v="13"/>
    <x v="200"/>
    <x v="211"/>
    <x v="0"/>
  </r>
  <r>
    <x v="31"/>
    <x v="14"/>
    <x v="215"/>
    <x v="226"/>
    <x v="5"/>
  </r>
  <r>
    <x v="24"/>
    <x v="10"/>
    <x v="294"/>
    <x v="307"/>
    <x v="0"/>
  </r>
  <r>
    <x v="21"/>
    <x v="16"/>
    <x v="172"/>
    <x v="179"/>
    <x v="0"/>
  </r>
  <r>
    <x v="27"/>
    <x v="30"/>
    <x v="389"/>
    <x v="414"/>
    <x v="1"/>
  </r>
  <r>
    <x v="27"/>
    <x v="32"/>
    <x v="390"/>
    <x v="415"/>
    <x v="3"/>
  </r>
  <r>
    <x v="27"/>
    <x v="28"/>
    <x v="415"/>
    <x v="442"/>
    <x v="4"/>
  </r>
  <r>
    <x v="27"/>
    <x v="32"/>
    <x v="429"/>
    <x v="456"/>
    <x v="0"/>
  </r>
  <r>
    <x v="27"/>
    <x v="28"/>
    <x v="430"/>
    <x v="457"/>
    <x v="1"/>
  </r>
  <r>
    <x v="27"/>
    <x v="32"/>
    <x v="425"/>
    <x v="452"/>
    <x v="4"/>
  </r>
  <r>
    <x v="27"/>
    <x v="28"/>
    <x v="426"/>
    <x v="453"/>
    <x v="5"/>
  </r>
  <r>
    <x v="27"/>
    <x v="32"/>
    <x v="420"/>
    <x v="447"/>
    <x v="0"/>
  </r>
  <r>
    <x v="27"/>
    <x v="28"/>
    <x v="421"/>
    <x v="448"/>
    <x v="1"/>
  </r>
  <r>
    <x v="27"/>
    <x v="32"/>
    <x v="427"/>
    <x v="454"/>
    <x v="0"/>
  </r>
  <r>
    <x v="27"/>
    <x v="28"/>
    <x v="428"/>
    <x v="455"/>
    <x v="1"/>
  </r>
  <r>
    <x v="28"/>
    <x v="30"/>
    <x v="136"/>
    <x v="143"/>
    <x v="4"/>
  </r>
  <r>
    <x v="28"/>
    <x v="32"/>
    <x v="137"/>
    <x v="144"/>
    <x v="0"/>
  </r>
  <r>
    <x v="28"/>
    <x v="32"/>
    <x v="138"/>
    <x v="145"/>
    <x v="0"/>
  </r>
  <r>
    <x v="28"/>
    <x v="28"/>
    <x v="284"/>
    <x v="297"/>
    <x v="4"/>
  </r>
  <r>
    <x v="28"/>
    <x v="28"/>
    <x v="285"/>
    <x v="298"/>
    <x v="4"/>
  </r>
  <r>
    <x v="28"/>
    <x v="32"/>
    <x v="463"/>
    <x v="490"/>
    <x v="0"/>
  </r>
  <r>
    <x v="28"/>
    <x v="28"/>
    <x v="286"/>
    <x v="299"/>
    <x v="4"/>
  </r>
  <r>
    <x v="27"/>
    <x v="30"/>
    <x v="220"/>
    <x v="231"/>
    <x v="0"/>
  </r>
  <r>
    <x v="32"/>
    <x v="32"/>
    <x v="221"/>
    <x v="232"/>
    <x v="0"/>
  </r>
  <r>
    <x v="27"/>
    <x v="28"/>
    <x v="222"/>
    <x v="233"/>
    <x v="0"/>
  </r>
  <r>
    <x v="28"/>
    <x v="30"/>
    <x v="199"/>
    <x v="210"/>
    <x v="0"/>
  </r>
  <r>
    <x v="27"/>
    <x v="30"/>
    <x v="233"/>
    <x v="244"/>
    <x v="1"/>
  </r>
  <r>
    <x v="32"/>
    <x v="32"/>
    <x v="324"/>
    <x v="345"/>
    <x v="1"/>
  </r>
  <r>
    <x v="32"/>
    <x v="28"/>
    <x v="210"/>
    <x v="221"/>
    <x v="2"/>
  </r>
  <r>
    <x v="27"/>
    <x v="30"/>
    <x v="234"/>
    <x v="245"/>
    <x v="1"/>
  </r>
  <r>
    <x v="32"/>
    <x v="32"/>
    <x v="325"/>
    <x v="346"/>
    <x v="1"/>
  </r>
  <r>
    <x v="32"/>
    <x v="28"/>
    <x v="211"/>
    <x v="222"/>
    <x v="2"/>
  </r>
  <r>
    <x v="27"/>
    <x v="30"/>
    <x v="242"/>
    <x v="254"/>
    <x v="1"/>
  </r>
  <r>
    <x v="32"/>
    <x v="32"/>
    <x v="460"/>
    <x v="487"/>
    <x v="0"/>
  </r>
  <r>
    <x v="32"/>
    <x v="28"/>
    <x v="312"/>
    <x v="333"/>
    <x v="1"/>
  </r>
  <r>
    <x v="27"/>
    <x v="30"/>
    <x v="245"/>
    <x v="258"/>
    <x v="1"/>
  </r>
  <r>
    <x v="32"/>
    <x v="32"/>
    <x v="253"/>
    <x v="265"/>
    <x v="0"/>
  </r>
  <r>
    <x v="32"/>
    <x v="28"/>
    <x v="331"/>
    <x v="352"/>
    <x v="1"/>
  </r>
  <r>
    <x v="27"/>
    <x v="30"/>
    <x v="351"/>
    <x v="375"/>
    <x v="0"/>
  </r>
  <r>
    <x v="32"/>
    <x v="32"/>
    <x v="461"/>
    <x v="488"/>
    <x v="0"/>
  </r>
  <r>
    <x v="32"/>
    <x v="28"/>
    <x v="352"/>
    <x v="377"/>
    <x v="0"/>
  </r>
  <r>
    <x v="27"/>
    <x v="30"/>
    <x v="256"/>
    <x v="269"/>
    <x v="0"/>
  </r>
  <r>
    <x v="32"/>
    <x v="32"/>
    <x v="462"/>
    <x v="489"/>
    <x v="0"/>
  </r>
  <r>
    <x v="32"/>
    <x v="28"/>
    <x v="477"/>
    <x v="504"/>
    <x v="0"/>
  </r>
  <r>
    <x v="32"/>
    <x v="32"/>
    <x v="252"/>
    <x v="266"/>
    <x v="0"/>
  </r>
  <r>
    <x v="32"/>
    <x v="28"/>
    <x v="329"/>
    <x v="353"/>
    <x v="0"/>
  </r>
  <r>
    <x v="27"/>
    <x v="32"/>
    <x v="376"/>
    <x v="401"/>
    <x v="0"/>
  </r>
  <r>
    <x v="27"/>
    <x v="28"/>
    <x v="375"/>
    <x v="402"/>
    <x v="0"/>
  </r>
  <r>
    <x v="29"/>
    <x v="32"/>
    <x v="76"/>
    <x v="76"/>
    <x v="0"/>
  </r>
  <r>
    <x v="29"/>
    <x v="28"/>
    <x v="78"/>
    <x v="78"/>
    <x v="0"/>
  </r>
  <r>
    <x v="29"/>
    <x v="28"/>
    <x v="77"/>
    <x v="77"/>
    <x v="0"/>
  </r>
  <r>
    <x v="28"/>
    <x v="21"/>
    <x v="291"/>
    <x v="304"/>
    <x v="0"/>
  </r>
  <r>
    <x v="28"/>
    <x v="18"/>
    <x v="292"/>
    <x v="305"/>
    <x v="0"/>
  </r>
  <r>
    <x v="28"/>
    <x v="21"/>
    <x v="4"/>
    <x v="4"/>
    <x v="0"/>
  </r>
  <r>
    <x v="28"/>
    <x v="18"/>
    <x v="5"/>
    <x v="5"/>
    <x v="0"/>
  </r>
  <r>
    <x v="13"/>
    <x v="32"/>
    <x v="129"/>
    <x v="133"/>
    <x v="1"/>
  </r>
  <r>
    <x v="2"/>
    <x v="4"/>
    <x v="19"/>
    <x v="19"/>
    <x v="0"/>
  </r>
  <r>
    <x v="2"/>
    <x v="1"/>
    <x v="87"/>
    <x v="87"/>
    <x v="0"/>
  </r>
  <r>
    <x v="2"/>
    <x v="1"/>
    <x v="86"/>
    <x v="86"/>
    <x v="0"/>
  </r>
  <r>
    <x v="2"/>
    <x v="1"/>
    <x v="85"/>
    <x v="85"/>
    <x v="0"/>
  </r>
  <r>
    <x v="2"/>
    <x v="0"/>
    <x v="355"/>
    <x v="381"/>
    <x v="1"/>
  </r>
  <r>
    <x v="2"/>
    <x v="0"/>
    <x v="356"/>
    <x v="382"/>
    <x v="0"/>
  </r>
  <r>
    <x v="2"/>
    <x v="0"/>
    <x v="357"/>
    <x v="383"/>
    <x v="1"/>
  </r>
  <r>
    <x v="2"/>
    <x v="0"/>
    <x v="358"/>
    <x v="384"/>
    <x v="0"/>
  </r>
  <r>
    <x v="2"/>
    <x v="0"/>
    <x v="174"/>
    <x v="181"/>
    <x v="0"/>
  </r>
  <r>
    <x v="2"/>
    <x v="0"/>
    <x v="175"/>
    <x v="182"/>
    <x v="0"/>
  </r>
  <r>
    <x v="2"/>
    <x v="36"/>
    <x v="38"/>
    <x v="38"/>
    <x v="0"/>
  </r>
  <r>
    <x v="2"/>
    <x v="1"/>
    <x v="83"/>
    <x v="83"/>
    <x v="0"/>
  </r>
  <r>
    <x v="2"/>
    <x v="7"/>
    <x v="63"/>
    <x v="63"/>
    <x v="0"/>
  </r>
  <r>
    <x v="2"/>
    <x v="7"/>
    <x v="65"/>
    <x v="65"/>
    <x v="0"/>
  </r>
  <r>
    <x v="2"/>
    <x v="7"/>
    <x v="68"/>
    <x v="68"/>
    <x v="0"/>
  </r>
  <r>
    <x v="2"/>
    <x v="7"/>
    <x v="69"/>
    <x v="69"/>
    <x v="0"/>
  </r>
  <r>
    <x v="2"/>
    <x v="8"/>
    <x v="95"/>
    <x v="95"/>
    <x v="0"/>
  </r>
  <r>
    <x v="2"/>
    <x v="5"/>
    <x v="171"/>
    <x v="178"/>
    <x v="0"/>
  </r>
  <r>
    <x v="2"/>
    <x v="5"/>
    <x v="290"/>
    <x v="303"/>
    <x v="0"/>
  </r>
  <r>
    <x v="2"/>
    <x v="5"/>
    <x v="345"/>
    <x v="370"/>
    <x v="0"/>
  </r>
  <r>
    <x v="2"/>
    <x v="5"/>
    <x v="464"/>
    <x v="491"/>
    <x v="0"/>
  </r>
  <r>
    <x v="2"/>
    <x v="5"/>
    <x v="12"/>
    <x v="12"/>
    <x v="1"/>
  </r>
  <r>
    <x v="2"/>
    <x v="15"/>
    <x v="476"/>
    <x v="503"/>
    <x v="0"/>
  </r>
  <r>
    <x v="2"/>
    <x v="7"/>
    <x v="64"/>
    <x v="64"/>
    <x v="0"/>
  </r>
  <r>
    <x v="2"/>
    <x v="7"/>
    <x v="66"/>
    <x v="66"/>
    <x v="0"/>
  </r>
  <r>
    <x v="2"/>
    <x v="7"/>
    <x v="67"/>
    <x v="67"/>
    <x v="0"/>
  </r>
  <r>
    <x v="2"/>
    <x v="7"/>
    <x v="15"/>
    <x v="15"/>
    <x v="0"/>
  </r>
  <r>
    <x v="2"/>
    <x v="7"/>
    <x v="70"/>
    <x v="70"/>
    <x v="0"/>
  </r>
  <r>
    <x v="2"/>
    <x v="7"/>
    <x v="71"/>
    <x v="71"/>
    <x v="0"/>
  </r>
  <r>
    <x v="2"/>
    <x v="7"/>
    <x v="72"/>
    <x v="72"/>
    <x v="0"/>
  </r>
  <r>
    <x v="2"/>
    <x v="7"/>
    <x v="73"/>
    <x v="73"/>
    <x v="0"/>
  </r>
  <r>
    <x v="2"/>
    <x v="7"/>
    <x v="74"/>
    <x v="74"/>
    <x v="0"/>
  </r>
  <r>
    <x v="2"/>
    <x v="5"/>
    <x v="323"/>
    <x v="344"/>
    <x v="0"/>
  </r>
  <r>
    <x v="14"/>
    <x v="21"/>
    <x v="468"/>
    <x v="495"/>
    <x v="0"/>
  </r>
  <r>
    <x v="14"/>
    <x v="30"/>
    <x v="469"/>
    <x v="496"/>
    <x v="0"/>
  </r>
  <r>
    <x v="14"/>
    <x v="32"/>
    <x v="470"/>
    <x v="497"/>
    <x v="0"/>
  </r>
  <r>
    <x v="14"/>
    <x v="28"/>
    <x v="471"/>
    <x v="498"/>
    <x v="0"/>
  </r>
  <r>
    <x v="4"/>
    <x v="2"/>
    <x v="203"/>
    <x v="214"/>
    <x v="0"/>
  </r>
  <r>
    <x v="4"/>
    <x v="3"/>
    <x v="204"/>
    <x v="215"/>
    <x v="0"/>
  </r>
  <r>
    <x v="4"/>
    <x v="38"/>
    <x v="18"/>
    <x v="18"/>
    <x v="1"/>
  </r>
  <r>
    <x v="4"/>
    <x v="38"/>
    <x v="304"/>
    <x v="322"/>
    <x v="1"/>
  </r>
  <r>
    <x v="4"/>
    <x v="38"/>
    <x v="50"/>
    <x v="50"/>
    <x v="2"/>
  </r>
  <r>
    <x v="20"/>
    <x v="18"/>
    <x v="314"/>
    <x v="335"/>
    <x v="0"/>
  </r>
  <r>
    <x v="20"/>
    <x v="22"/>
    <x v="34"/>
    <x v="34"/>
    <x v="0"/>
  </r>
  <r>
    <x v="20"/>
    <x v="22"/>
    <x v="92"/>
    <x v="92"/>
    <x v="0"/>
  </r>
  <r>
    <x v="20"/>
    <x v="28"/>
    <x v="135"/>
    <x v="142"/>
    <x v="0"/>
  </r>
  <r>
    <x v="20"/>
    <x v="30"/>
    <x v="145"/>
    <x v="152"/>
    <x v="2"/>
  </r>
  <r>
    <x v="20"/>
    <x v="32"/>
    <x v="146"/>
    <x v="153"/>
    <x v="0"/>
  </r>
  <r>
    <x v="20"/>
    <x v="28"/>
    <x v="147"/>
    <x v="154"/>
    <x v="2"/>
  </r>
  <r>
    <x v="20"/>
    <x v="28"/>
    <x v="304"/>
    <x v="324"/>
    <x v="0"/>
  </r>
  <r>
    <x v="20"/>
    <x v="28"/>
    <x v="445"/>
    <x v="472"/>
    <x v="0"/>
  </r>
  <r>
    <x v="20"/>
    <x v="30"/>
    <x v="453"/>
    <x v="480"/>
    <x v="1"/>
  </r>
  <r>
    <x v="20"/>
    <x v="32"/>
    <x v="454"/>
    <x v="481"/>
    <x v="1"/>
  </r>
  <r>
    <x v="20"/>
    <x v="28"/>
    <x v="455"/>
    <x v="482"/>
    <x v="2"/>
  </r>
  <r>
    <x v="20"/>
    <x v="28"/>
    <x v="459"/>
    <x v="486"/>
    <x v="0"/>
  </r>
  <r>
    <x v="0"/>
    <x v="32"/>
    <x v="129"/>
    <x v="132"/>
    <x v="0"/>
  </r>
  <r>
    <x v="0"/>
    <x v="20"/>
    <x v="162"/>
    <x v="169"/>
    <x v="2"/>
  </r>
  <r>
    <x v="0"/>
    <x v="21"/>
    <x v="163"/>
    <x v="170"/>
    <x v="0"/>
  </r>
  <r>
    <x v="0"/>
    <x v="18"/>
    <x v="164"/>
    <x v="171"/>
    <x v="2"/>
  </r>
  <r>
    <x v="0"/>
    <x v="22"/>
    <x v="37"/>
    <x v="37"/>
    <x v="0"/>
  </r>
  <r>
    <x v="0"/>
    <x v="22"/>
    <x v="374"/>
    <x v="400"/>
    <x v="0"/>
  </r>
  <r>
    <x v="0"/>
    <x v="30"/>
    <x v="198"/>
    <x v="205"/>
    <x v="1"/>
  </r>
  <r>
    <x v="0"/>
    <x v="32"/>
    <x v="229"/>
    <x v="240"/>
    <x v="1"/>
  </r>
  <r>
    <x v="0"/>
    <x v="32"/>
    <x v="237"/>
    <x v="249"/>
    <x v="1"/>
  </r>
  <r>
    <x v="0"/>
    <x v="32"/>
    <x v="248"/>
    <x v="261"/>
    <x v="1"/>
  </r>
  <r>
    <x v="0"/>
    <x v="28"/>
    <x v="230"/>
    <x v="241"/>
    <x v="1"/>
  </r>
  <r>
    <x v="0"/>
    <x v="28"/>
    <x v="238"/>
    <x v="250"/>
    <x v="1"/>
  </r>
  <r>
    <x v="0"/>
    <x v="28"/>
    <x v="249"/>
    <x v="262"/>
    <x v="1"/>
  </r>
  <r>
    <x v="0"/>
    <x v="30"/>
    <x v="116"/>
    <x v="117"/>
    <x v="0"/>
  </r>
  <r>
    <x v="0"/>
    <x v="32"/>
    <x v="117"/>
    <x v="118"/>
    <x v="1"/>
  </r>
  <r>
    <x v="0"/>
    <x v="28"/>
    <x v="118"/>
    <x v="119"/>
    <x v="1"/>
  </r>
  <r>
    <x v="0"/>
    <x v="30"/>
    <x v="119"/>
    <x v="120"/>
    <x v="0"/>
  </r>
  <r>
    <x v="0"/>
    <x v="32"/>
    <x v="120"/>
    <x v="121"/>
    <x v="0"/>
  </r>
  <r>
    <x v="0"/>
    <x v="28"/>
    <x v="121"/>
    <x v="122"/>
    <x v="0"/>
  </r>
  <r>
    <x v="0"/>
    <x v="9"/>
    <x v="13"/>
    <x v="13"/>
    <x v="1"/>
  </r>
  <r>
    <x v="0"/>
    <x v="9"/>
    <x v="123"/>
    <x v="124"/>
    <x v="0"/>
  </r>
  <r>
    <x v="0"/>
    <x v="9"/>
    <x v="122"/>
    <x v="123"/>
    <x v="0"/>
  </r>
  <r>
    <x v="25"/>
    <x v="30"/>
    <x v="112"/>
    <x v="112"/>
    <x v="0"/>
  </r>
  <r>
    <x v="25"/>
    <x v="32"/>
    <x v="113"/>
    <x v="114"/>
    <x v="0"/>
  </r>
  <r>
    <x v="25"/>
    <x v="28"/>
    <x v="115"/>
    <x v="116"/>
    <x v="0"/>
  </r>
  <r>
    <x v="25"/>
    <x v="30"/>
    <x v="139"/>
    <x v="146"/>
    <x v="0"/>
  </r>
  <r>
    <x v="25"/>
    <x v="32"/>
    <x v="140"/>
    <x v="147"/>
    <x v="0"/>
  </r>
  <r>
    <x v="25"/>
    <x v="28"/>
    <x v="141"/>
    <x v="148"/>
    <x v="0"/>
  </r>
  <r>
    <x v="25"/>
    <x v="30"/>
    <x v="128"/>
    <x v="131"/>
    <x v="0"/>
  </r>
  <r>
    <x v="25"/>
    <x v="32"/>
    <x v="131"/>
    <x v="138"/>
    <x v="0"/>
  </r>
  <r>
    <x v="25"/>
    <x v="28"/>
    <x v="130"/>
    <x v="136"/>
    <x v="0"/>
  </r>
  <r>
    <x v="25"/>
    <x v="30"/>
    <x v="332"/>
    <x v="355"/>
    <x v="1"/>
  </r>
  <r>
    <x v="25"/>
    <x v="32"/>
    <x v="333"/>
    <x v="357"/>
    <x v="2"/>
  </r>
  <r>
    <x v="25"/>
    <x v="28"/>
    <x v="334"/>
    <x v="359"/>
    <x v="3"/>
  </r>
  <r>
    <x v="25"/>
    <x v="30"/>
    <x v="42"/>
    <x v="42"/>
    <x v="1"/>
  </r>
  <r>
    <x v="25"/>
    <x v="32"/>
    <x v="43"/>
    <x v="43"/>
    <x v="0"/>
  </r>
  <r>
    <x v="25"/>
    <x v="28"/>
    <x v="44"/>
    <x v="44"/>
    <x v="1"/>
  </r>
  <r>
    <x v="25"/>
    <x v="32"/>
    <x v="7"/>
    <x v="7"/>
    <x v="0"/>
  </r>
  <r>
    <x v="25"/>
    <x v="32"/>
    <x v="6"/>
    <x v="6"/>
    <x v="1"/>
  </r>
  <r>
    <x v="25"/>
    <x v="30"/>
    <x v="302"/>
    <x v="319"/>
    <x v="3"/>
  </r>
  <r>
    <x v="25"/>
    <x v="32"/>
    <x v="303"/>
    <x v="321"/>
    <x v="0"/>
  </r>
  <r>
    <x v="25"/>
    <x v="28"/>
    <x v="304"/>
    <x v="325"/>
    <x v="3"/>
  </r>
  <r>
    <x v="25"/>
    <x v="30"/>
    <x v="296"/>
    <x v="309"/>
    <x v="0"/>
  </r>
  <r>
    <x v="25"/>
    <x v="32"/>
    <x v="297"/>
    <x v="311"/>
    <x v="0"/>
  </r>
  <r>
    <x v="25"/>
    <x v="28"/>
    <x v="298"/>
    <x v="313"/>
    <x v="0"/>
  </r>
  <r>
    <x v="25"/>
    <x v="30"/>
    <x v="271"/>
    <x v="284"/>
    <x v="0"/>
  </r>
  <r>
    <x v="25"/>
    <x v="32"/>
    <x v="272"/>
    <x v="285"/>
    <x v="0"/>
  </r>
  <r>
    <x v="25"/>
    <x v="28"/>
    <x v="273"/>
    <x v="286"/>
    <x v="0"/>
  </r>
  <r>
    <x v="25"/>
    <x v="22"/>
    <x v="84"/>
    <x v="84"/>
    <x v="0"/>
  </r>
  <r>
    <x v="25"/>
    <x v="22"/>
    <x v="90"/>
    <x v="91"/>
    <x v="0"/>
  </r>
  <r>
    <x v="25"/>
    <x v="22"/>
    <x v="17"/>
    <x v="17"/>
    <x v="0"/>
  </r>
  <r>
    <x v="19"/>
    <x v="28"/>
    <x v="168"/>
    <x v="175"/>
    <x v="0"/>
  </r>
  <r>
    <x v="19"/>
    <x v="30"/>
    <x v="58"/>
    <x v="58"/>
    <x v="1"/>
  </r>
  <r>
    <x v="19"/>
    <x v="32"/>
    <x v="59"/>
    <x v="59"/>
    <x v="3"/>
  </r>
  <r>
    <x v="19"/>
    <x v="28"/>
    <x v="60"/>
    <x v="60"/>
    <x v="4"/>
  </r>
  <r>
    <x v="19"/>
    <x v="30"/>
    <x v="275"/>
    <x v="288"/>
    <x v="3"/>
  </r>
  <r>
    <x v="19"/>
    <x v="32"/>
    <x v="276"/>
    <x v="289"/>
    <x v="3"/>
  </r>
  <r>
    <x v="19"/>
    <x v="28"/>
    <x v="277"/>
    <x v="290"/>
    <x v="6"/>
  </r>
  <r>
    <x v="19"/>
    <x v="30"/>
    <x v="371"/>
    <x v="397"/>
    <x v="1"/>
  </r>
  <r>
    <x v="19"/>
    <x v="32"/>
    <x v="81"/>
    <x v="81"/>
    <x v="0"/>
  </r>
  <r>
    <x v="19"/>
    <x v="28"/>
    <x v="372"/>
    <x v="398"/>
    <x v="1"/>
  </r>
  <r>
    <x v="19"/>
    <x v="32"/>
    <x v="82"/>
    <x v="82"/>
    <x v="0"/>
  </r>
  <r>
    <x v="19"/>
    <x v="28"/>
    <x v="373"/>
    <x v="399"/>
    <x v="1"/>
  </r>
  <r>
    <x v="19"/>
    <x v="25"/>
    <x v="158"/>
    <x v="165"/>
    <x v="1"/>
  </r>
  <r>
    <x v="19"/>
    <x v="26"/>
    <x v="159"/>
    <x v="166"/>
    <x v="0"/>
  </r>
  <r>
    <x v="19"/>
    <x v="27"/>
    <x v="160"/>
    <x v="167"/>
    <x v="0"/>
  </r>
  <r>
    <x v="19"/>
    <x v="24"/>
    <x v="161"/>
    <x v="168"/>
    <x v="1"/>
  </r>
  <r>
    <x v="19"/>
    <x v="30"/>
    <x v="226"/>
    <x v="237"/>
    <x v="2"/>
  </r>
  <r>
    <x v="19"/>
    <x v="32"/>
    <x v="227"/>
    <x v="238"/>
    <x v="2"/>
  </r>
  <r>
    <x v="19"/>
    <x v="28"/>
    <x v="225"/>
    <x v="236"/>
    <x v="4"/>
  </r>
  <r>
    <x v="19"/>
    <x v="28"/>
    <x v="308"/>
    <x v="329"/>
    <x v="0"/>
  </r>
  <r>
    <x v="19"/>
    <x v="22"/>
    <x v="30"/>
    <x v="30"/>
    <x v="0"/>
  </r>
  <r>
    <x v="19"/>
    <x v="22"/>
    <x v="31"/>
    <x v="31"/>
    <x v="0"/>
  </r>
  <r>
    <x v="6"/>
    <x v="39"/>
    <x v="354"/>
    <x v="380"/>
    <x v="0"/>
  </r>
  <r>
    <x v="9"/>
    <x v="30"/>
    <x v="39"/>
    <x v="39"/>
    <x v="1"/>
  </r>
  <r>
    <x v="9"/>
    <x v="32"/>
    <x v="40"/>
    <x v="40"/>
    <x v="0"/>
  </r>
  <r>
    <x v="9"/>
    <x v="28"/>
    <x v="41"/>
    <x v="41"/>
    <x v="1"/>
  </r>
  <r>
    <x v="9"/>
    <x v="30"/>
    <x v="332"/>
    <x v="354"/>
    <x v="1"/>
  </r>
  <r>
    <x v="9"/>
    <x v="32"/>
    <x v="333"/>
    <x v="356"/>
    <x v="2"/>
  </r>
  <r>
    <x v="9"/>
    <x v="28"/>
    <x v="334"/>
    <x v="358"/>
    <x v="1"/>
  </r>
  <r>
    <x v="9"/>
    <x v="22"/>
    <x v="89"/>
    <x v="89"/>
    <x v="0"/>
  </r>
  <r>
    <x v="9"/>
    <x v="22"/>
    <x v="91"/>
    <x v="90"/>
    <x v="0"/>
  </r>
  <r>
    <x v="9"/>
    <x v="30"/>
    <x v="302"/>
    <x v="318"/>
    <x v="2"/>
  </r>
  <r>
    <x v="9"/>
    <x v="32"/>
    <x v="303"/>
    <x v="320"/>
    <x v="0"/>
  </r>
  <r>
    <x v="9"/>
    <x v="28"/>
    <x v="304"/>
    <x v="323"/>
    <x v="2"/>
  </r>
  <r>
    <x v="9"/>
    <x v="32"/>
    <x v="80"/>
    <x v="80"/>
    <x v="0"/>
  </r>
  <r>
    <x v="9"/>
    <x v="32"/>
    <x v="96"/>
    <x v="96"/>
    <x v="1"/>
  </r>
  <r>
    <x v="9"/>
    <x v="5"/>
    <x v="359"/>
    <x v="385"/>
    <x v="0"/>
  </r>
  <r>
    <x v="9"/>
    <x v="5"/>
    <x v="368"/>
    <x v="394"/>
    <x v="0"/>
  </r>
  <r>
    <x v="9"/>
    <x v="6"/>
    <x v="98"/>
    <x v="98"/>
    <x v="0"/>
  </r>
  <r>
    <x v="10"/>
    <x v="30"/>
    <x v="176"/>
    <x v="204"/>
    <x v="0"/>
  </r>
  <r>
    <x v="10"/>
    <x v="32"/>
    <x v="235"/>
    <x v="246"/>
    <x v="1"/>
  </r>
  <r>
    <x v="10"/>
    <x v="29"/>
    <x v="236"/>
    <x v="247"/>
    <x v="1"/>
  </r>
  <r>
    <x v="10"/>
    <x v="32"/>
    <x v="243"/>
    <x v="255"/>
    <x v="1"/>
  </r>
  <r>
    <x v="10"/>
    <x v="29"/>
    <x v="244"/>
    <x v="256"/>
    <x v="1"/>
  </r>
  <r>
    <x v="3"/>
    <x v="37"/>
    <x v="336"/>
    <x v="361"/>
    <x v="0"/>
  </r>
  <r>
    <x v="3"/>
    <x v="39"/>
    <x v="105"/>
    <x v="105"/>
    <x v="0"/>
  </r>
  <r>
    <x v="23"/>
    <x v="20"/>
    <x v="318"/>
    <x v="339"/>
    <x v="11"/>
  </r>
  <r>
    <x v="23"/>
    <x v="21"/>
    <x v="319"/>
    <x v="340"/>
    <x v="0"/>
  </r>
  <r>
    <x v="23"/>
    <x v="18"/>
    <x v="320"/>
    <x v="341"/>
    <x v="11"/>
  </r>
  <r>
    <x v="23"/>
    <x v="30"/>
    <x v="128"/>
    <x v="130"/>
    <x v="0"/>
  </r>
  <r>
    <x v="23"/>
    <x v="32"/>
    <x v="129"/>
    <x v="134"/>
    <x v="0"/>
  </r>
  <r>
    <x v="23"/>
    <x v="28"/>
    <x v="130"/>
    <x v="135"/>
    <x v="0"/>
  </r>
  <r>
    <x v="37"/>
    <x v="40"/>
    <x v="478"/>
    <x v="505"/>
    <x v="0"/>
  </r>
</pivotCacheRecords>
</file>

<file path=xl/pivotCache/pivotCacheRecords3.xml><?xml version="1.0" encoding="utf-8"?>
<pivotCacheRecords xmlns="http://schemas.openxmlformats.org/spreadsheetml/2006/main" xmlns:r="http://schemas.openxmlformats.org/officeDocument/2006/relationships" count="41">
  <r>
    <x v="0"/>
    <x v="2"/>
    <x v="24"/>
    <x v="24"/>
    <x v="4"/>
  </r>
  <r>
    <x v="0"/>
    <x v="2"/>
    <x v="26"/>
    <x v="26"/>
    <x v="3"/>
  </r>
  <r>
    <x v="0"/>
    <x v="2"/>
    <x v="25"/>
    <x v="25"/>
    <x v="2"/>
  </r>
  <r>
    <x v="0"/>
    <x v="2"/>
    <x v="30"/>
    <x v="30"/>
    <x v="0"/>
  </r>
  <r>
    <x v="0"/>
    <x v="4"/>
    <x v="21"/>
    <x v="21"/>
    <x v="1"/>
  </r>
  <r>
    <x v="5"/>
    <x v="2"/>
    <x v="9"/>
    <x v="9"/>
    <x v="0"/>
  </r>
  <r>
    <x v="5"/>
    <x v="2"/>
    <x v="10"/>
    <x v="10"/>
    <x v="0"/>
  </r>
  <r>
    <x v="1"/>
    <x v="2"/>
    <x v="12"/>
    <x v="12"/>
    <x v="2"/>
  </r>
  <r>
    <x v="1"/>
    <x v="2"/>
    <x v="29"/>
    <x v="29"/>
    <x v="1"/>
  </r>
  <r>
    <x v="6"/>
    <x v="3"/>
    <x v="40"/>
    <x v="40"/>
    <x v="2"/>
  </r>
  <r>
    <x v="6"/>
    <x v="3"/>
    <x v="35"/>
    <x v="35"/>
    <x v="0"/>
  </r>
  <r>
    <x v="2"/>
    <x v="3"/>
    <x v="0"/>
    <x v="0"/>
    <x v="0"/>
  </r>
  <r>
    <x v="2"/>
    <x v="3"/>
    <x v="13"/>
    <x v="13"/>
    <x v="2"/>
  </r>
  <r>
    <x v="4"/>
    <x v="2"/>
    <x v="23"/>
    <x v="23"/>
    <x v="1"/>
  </r>
  <r>
    <x v="4"/>
    <x v="2"/>
    <x v="22"/>
    <x v="22"/>
    <x v="1"/>
  </r>
  <r>
    <x v="1"/>
    <x v="0"/>
    <x v="5"/>
    <x v="5"/>
    <x v="3"/>
  </r>
  <r>
    <x v="7"/>
    <x v="1"/>
    <x v="15"/>
    <x v="15"/>
    <x v="0"/>
  </r>
  <r>
    <x v="7"/>
    <x v="0"/>
    <x v="14"/>
    <x v="14"/>
    <x v="1"/>
  </r>
  <r>
    <x v="3"/>
    <x v="1"/>
    <x v="31"/>
    <x v="31"/>
    <x v="0"/>
  </r>
  <r>
    <x v="3"/>
    <x v="1"/>
    <x v="32"/>
    <x v="32"/>
    <x v="0"/>
  </r>
  <r>
    <x v="3"/>
    <x v="1"/>
    <x v="33"/>
    <x v="33"/>
    <x v="0"/>
  </r>
  <r>
    <x v="3"/>
    <x v="1"/>
    <x v="37"/>
    <x v="37"/>
    <x v="1"/>
  </r>
  <r>
    <x v="3"/>
    <x v="1"/>
    <x v="38"/>
    <x v="38"/>
    <x v="0"/>
  </r>
  <r>
    <x v="3"/>
    <x v="1"/>
    <x v="6"/>
    <x v="6"/>
    <x v="0"/>
  </r>
  <r>
    <x v="3"/>
    <x v="1"/>
    <x v="2"/>
    <x v="2"/>
    <x v="0"/>
  </r>
  <r>
    <x v="3"/>
    <x v="1"/>
    <x v="16"/>
    <x v="16"/>
    <x v="0"/>
  </r>
  <r>
    <x v="3"/>
    <x v="1"/>
    <x v="17"/>
    <x v="17"/>
    <x v="0"/>
  </r>
  <r>
    <x v="3"/>
    <x v="1"/>
    <x v="7"/>
    <x v="7"/>
    <x v="0"/>
  </r>
  <r>
    <x v="3"/>
    <x v="1"/>
    <x v="8"/>
    <x v="8"/>
    <x v="0"/>
  </r>
  <r>
    <x v="3"/>
    <x v="1"/>
    <x v="36"/>
    <x v="36"/>
    <x v="0"/>
  </r>
  <r>
    <x v="3"/>
    <x v="1"/>
    <x v="28"/>
    <x v="28"/>
    <x v="0"/>
  </r>
  <r>
    <x v="3"/>
    <x v="1"/>
    <x v="1"/>
    <x v="1"/>
    <x v="0"/>
  </r>
  <r>
    <x v="3"/>
    <x v="1"/>
    <x v="11"/>
    <x v="11"/>
    <x v="0"/>
  </r>
  <r>
    <x v="3"/>
    <x v="1"/>
    <x v="18"/>
    <x v="18"/>
    <x v="0"/>
  </r>
  <r>
    <x v="3"/>
    <x v="1"/>
    <x v="19"/>
    <x v="19"/>
    <x v="0"/>
  </r>
  <r>
    <x v="3"/>
    <x v="1"/>
    <x v="20"/>
    <x v="20"/>
    <x v="0"/>
  </r>
  <r>
    <x v="3"/>
    <x v="1"/>
    <x v="39"/>
    <x v="39"/>
    <x v="0"/>
  </r>
  <r>
    <x v="3"/>
    <x v="1"/>
    <x v="3"/>
    <x v="3"/>
    <x v="0"/>
  </r>
  <r>
    <x v="3"/>
    <x v="1"/>
    <x v="34"/>
    <x v="34"/>
    <x v="0"/>
  </r>
  <r>
    <x v="3"/>
    <x v="1"/>
    <x v="4"/>
    <x v="4"/>
    <x v="0"/>
  </r>
  <r>
    <x v="3"/>
    <x v="1"/>
    <x v="27"/>
    <x v="2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eau croisé dynamique15" cacheId="5" applyNumberFormats="0" applyBorderFormats="0" applyFontFormats="0" applyPatternFormats="0" applyAlignmentFormats="0" applyWidthHeightFormats="0" dataCaption="Values" itemPrintTitles="1" indent="0" compact="0" outline="1" outlineData="1" compactData="0">
  <location ref="A99:D109" firstHeaderRow="1" firstDataRow="2" firstDataCol="1"/>
  <pivotFields count="5">
    <pivotField axis="axisRow" compact="0" showAll="0">
      <items count="9">
        <item x="0"/>
        <item x="1"/>
        <item x="2"/>
        <item x="3"/>
        <item x="4"/>
        <item x="5"/>
        <item x="6"/>
        <item x="7"/>
        <item t="default"/>
      </items>
    </pivotField>
    <pivotField compact="0" showAll="0"/>
    <pivotField compact="0" showAll="0"/>
    <pivotField compact="0" showAll="0"/>
    <pivotField dataField="1" compact="0" showAll="0"/>
  </pivotFields>
  <rowFields count="1">
    <field x="0"/>
  </rowFields>
  <colFields count="1">
    <field x="-2"/>
  </colFields>
  <dataFields count="3">
    <dataField name="Moyenne de Nombre de cours" fld="4" subtotal="average" baseField="0" baseItem="0"/>
    <dataField name="Min de Nombre de cours" fld="4" subtotal="min" baseField="0" baseItem="0"/>
    <dataField name="Moyenne de Nombre de cours" fld="4" subtotal="average"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eau croisé dynamique63" cacheId="3" applyNumberFormats="0" applyBorderFormats="0" applyFontFormats="0" applyPatternFormats="0" applyAlignmentFormats="0" applyWidthHeightFormats="0" dataCaption="Values" itemPrintTitles="1" indent="0" compact="0" outline="1" outlineData="1" compactData="0">
  <location ref="A192:D216" firstHeaderRow="1" firstDataRow="2" firstDataCol="1"/>
  <pivotFields count="5">
    <pivotField axis="axisRow" compact="0" showAll="0">
      <items count="24">
        <item x="0"/>
        <item x="1"/>
        <item x="2"/>
        <item x="3"/>
        <item x="4"/>
        <item x="5"/>
        <item x="6"/>
        <item x="7"/>
        <item x="8"/>
        <item x="9"/>
        <item x="10"/>
        <item x="11"/>
        <item x="12"/>
        <item x="13"/>
        <item x="14"/>
        <item x="15"/>
        <item x="16"/>
        <item x="17"/>
        <item x="18"/>
        <item x="19"/>
        <item x="20"/>
        <item x="21"/>
        <item h="1" x="22"/>
        <item t="default"/>
      </items>
    </pivotField>
    <pivotField compact="0" showAll="0"/>
    <pivotField compact="0" showAll="0"/>
    <pivotField compact="0" showAll="0"/>
    <pivotField dataField="1" compact="0" showAll="0"/>
  </pivotFields>
  <rowFields count="1">
    <field x="0"/>
  </rowFields>
  <colFields count="1">
    <field x="-2"/>
  </colFields>
  <dataFields count="3">
    <dataField name="Moyenne de Nb de cours" fld="4" subtotal="average" baseField="0" baseItem="0"/>
    <dataField name="Min de Nb de cours" fld="4" subtotal="min" baseField="0" baseItem="0"/>
    <dataField name="Moyenne de Nb de cours" fld="4" subtotal="average"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eau croisé dynamique27" cacheId="4" applyNumberFormats="0" applyBorderFormats="0" applyFontFormats="0" applyPatternFormats="0" applyAlignmentFormats="0" applyWidthHeightFormats="0" dataCaption="Values" itemPrintTitles="1" indent="0" compact="0" outline="1" outlineData="1" compactData="0">
  <location ref="A288:D327" firstHeaderRow="1" firstDataRow="2" firstDataCol="1"/>
  <pivotFields count="5">
    <pivotField axis="axisRow" compact="0" showAll="0">
      <items count="39">
        <item x="0"/>
        <item x="1"/>
        <item x="2"/>
        <item x="3"/>
        <item x="4"/>
        <item x="5"/>
        <item x="6"/>
        <item x="7"/>
        <item x="8"/>
        <item x="9"/>
        <item x="10"/>
        <item x="11"/>
        <item x="12"/>
        <item x="13"/>
        <item x="14"/>
        <item x="15"/>
        <item x="16"/>
        <item x="17"/>
        <item x="18"/>
        <item x="19"/>
        <item x="20"/>
        <item x="21"/>
        <item x="22"/>
        <item x="23"/>
        <item x="24"/>
        <item x="25"/>
        <item x="26"/>
        <item x="29"/>
        <item x="30"/>
        <item x="31"/>
        <item x="32"/>
        <item x="28"/>
        <item x="27"/>
        <item x="33"/>
        <item x="34"/>
        <item x="35"/>
        <item x="36"/>
        <item h="1" x="37"/>
        <item t="default"/>
      </items>
    </pivotField>
    <pivotField compact="0" showAll="0"/>
    <pivotField compact="0" showAll="0"/>
    <pivotField compact="0" showAll="0"/>
    <pivotField dataField="1" compact="0" showAll="0"/>
  </pivotFields>
  <rowFields count="1">
    <field x="0"/>
  </rowFields>
  <colFields count="1">
    <field x="-2"/>
  </colFields>
  <dataFields count="3">
    <dataField name="Moyenne de Nombre de cours" fld="4" subtotal="average" baseField="0" baseItem="0"/>
    <dataField name="Min de Nombre de cours" fld="4" subtotal="min" baseField="0" baseItem="0"/>
    <dataField name="Moyenne de Nombre de cours" fld="4" subtotal="average"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T58" totalsRowShown="0">
  <autoFilter ref="A1:T58" xr:uid="{00000000-0009-0000-0100-000001000000}">
    <filterColumn colId="17">
      <filters>
        <filter val="Oui"/>
      </filters>
    </filterColumn>
  </autoFilter>
  <tableColumns count="20">
    <tableColumn id="1" xr3:uid="{00000000-0010-0000-0000-000001000000}" name="Type d'institution"/>
    <tableColumn id="2" xr3:uid="{00000000-0010-0000-0000-000002000000}" name="Nom institution"/>
    <tableColumn id="3" xr3:uid="{00000000-0010-0000-0000-000003000000}" name="Type de formation "/>
    <tableColumn id="4" xr3:uid="{00000000-0010-0000-0000-000004000000}" name="Nom de la formation "/>
    <tableColumn id="5" xr3:uid="{00000000-0010-0000-0000-000005000000}" name="Nom formation + institution"/>
    <tableColumn id="6" xr3:uid="{00000000-0010-0000-0000-000006000000}" name="Lien"/>
    <tableColumn id="7" xr3:uid="{00000000-0010-0000-0000-000007000000}" name="Niveau de diplôme à l'entrée"/>
    <tableColumn id="8" xr3:uid="{00000000-0010-0000-0000-000008000000}" name="Niveau de diplôme en sortie"/>
    <tableColumn id="9" xr3:uid="{00000000-0010-0000-0000-000009000000}" name="Durée"/>
    <tableColumn id="10" xr3:uid="{00000000-0010-0000-0000-00000A000000}" name="Total ECTS"/>
    <tableColumn id="11" xr3:uid="{00000000-0010-0000-0000-00000B000000}" name="Aborde les enjeux écologiques"/>
    <tableColumn id="12" xr3:uid="{00000000-0010-0000-0000-00000C000000}" name="Nombre de cours"/>
    <tableColumn id="13" xr3:uid="{00000000-0010-0000-0000-00000D000000}" name="Nom du cours"/>
    <tableColumn id="14" xr3:uid="{00000000-0010-0000-0000-00000E000000}" name="Notions abordées"/>
    <tableColumn id="15" xr3:uid="{00000000-0010-0000-0000-00000F000000}" name="Obligatoire / optionnel /elective"/>
    <tableColumn id="16" xr3:uid="{00000000-0010-0000-0000-000010000000}" name="Nombre d'heure / total"/>
    <tableColumn id="17" xr3:uid="{00000000-0010-0000-0000-000011000000}" name="Nombre d'ECTS / total"/>
    <tableColumn id="18" xr3:uid="{00000000-0010-0000-0000-000012000000}" name="Intègre"/>
    <tableColumn id="19" xr3:uid="{00000000-0010-0000-0000-000013000000}" name="Formation initiale ou continue"/>
    <tableColumn id="20" xr3:uid="{00000000-0010-0000-0000-000014000000}" name="Compétences / Connaissance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au18" displayName="Tableau18" ref="A1:T352" totalsRowShown="0">
  <autoFilter ref="A1:T352" xr:uid="{00000000-0009-0000-0100-000004000000}"/>
  <tableColumns count="20">
    <tableColumn id="1" xr3:uid="{00000000-0010-0000-0100-000001000000}" name="Type d'institution"/>
    <tableColumn id="2" xr3:uid="{00000000-0010-0000-0100-000002000000}" name="Nom institution"/>
    <tableColumn id="3" xr3:uid="{00000000-0010-0000-0100-000003000000}" name="Type de formation "/>
    <tableColumn id="4" xr3:uid="{00000000-0010-0000-0100-000004000000}" name="Nom de la formation "/>
    <tableColumn id="5" xr3:uid="{00000000-0010-0000-0100-000005000000}" name="Nom formation + institution"/>
    <tableColumn id="6" xr3:uid="{00000000-0010-0000-0100-000006000000}" name="Lien"/>
    <tableColumn id="7" xr3:uid="{00000000-0010-0000-0100-000007000000}" name="Niveau de diplôme à l'entrée"/>
    <tableColumn id="8" xr3:uid="{00000000-0010-0000-0100-000008000000}" name="Niveau de diplôme en sortie"/>
    <tableColumn id="9" xr3:uid="{00000000-0010-0000-0100-000009000000}" name="Durée"/>
    <tableColumn id="10" xr3:uid="{00000000-0010-0000-0100-00000A000000}" name="Total ECTS"/>
    <tableColumn id="11" xr3:uid="{00000000-0010-0000-0100-00000B000000}" name="Aborde les enjeux écologiques"/>
    <tableColumn id="12" xr3:uid="{00000000-0010-0000-0100-00000C000000}" name="Nombre de cours"/>
    <tableColumn id="13" xr3:uid="{00000000-0010-0000-0100-00000D000000}" name="Nom du cours"/>
    <tableColumn id="14" xr3:uid="{00000000-0010-0000-0100-00000E000000}" name="Notions abordées"/>
    <tableColumn id="15" xr3:uid="{00000000-0010-0000-0100-00000F000000}" name="Obligatoire / optionnel /elective"/>
    <tableColumn id="16" xr3:uid="{00000000-0010-0000-0100-000010000000}" name="Nombre d'heure / total"/>
    <tableColumn id="17" xr3:uid="{00000000-0010-0000-0100-000011000000}" name="Nombre d'ECTS / total"/>
    <tableColumn id="18" xr3:uid="{00000000-0010-0000-0100-000012000000}" name="Intègre"/>
    <tableColumn id="19" xr3:uid="{00000000-0010-0000-0100-000013000000}" name="Formation initiale ou continue"/>
    <tableColumn id="20" xr3:uid="{00000000-0010-0000-0100-000014000000}" name="Compétences / Connaissance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17" displayName="Tableau17" ref="A1:T808" totalsRowShown="0">
  <autoFilter ref="A1:T808" xr:uid="{00000000-0009-0000-0100-000003000000}"/>
  <tableColumns count="20">
    <tableColumn id="1" xr3:uid="{00000000-0010-0000-0200-000001000000}" name="Type d'institution"/>
    <tableColumn id="2" xr3:uid="{00000000-0010-0000-0200-000002000000}" name="Nom institution"/>
    <tableColumn id="3" xr3:uid="{00000000-0010-0000-0200-000003000000}" name="Type de formation "/>
    <tableColumn id="4" xr3:uid="{00000000-0010-0000-0200-000004000000}" name="Nom de la formation "/>
    <tableColumn id="5" xr3:uid="{00000000-0010-0000-0200-000005000000}" name="Nom formation + institution"/>
    <tableColumn id="6" xr3:uid="{00000000-0010-0000-0200-000006000000}" name="Lien"/>
    <tableColumn id="7" xr3:uid="{00000000-0010-0000-0200-000007000000}" name="Niveau de diplôme à l'entrée"/>
    <tableColumn id="8" xr3:uid="{00000000-0010-0000-0200-000008000000}" name="Niveau de diplôme en sortie"/>
    <tableColumn id="9" xr3:uid="{00000000-0010-0000-0200-000009000000}" name="Durée"/>
    <tableColumn id="10" xr3:uid="{00000000-0010-0000-0200-00000A000000}" name="Total ECTS"/>
    <tableColumn id="11" xr3:uid="{00000000-0010-0000-0200-00000B000000}" name="Aborde les enjeux écologiques"/>
    <tableColumn id="12" xr3:uid="{00000000-0010-0000-0200-00000C000000}" name="Nombre de cours"/>
    <tableColumn id="13" xr3:uid="{00000000-0010-0000-0200-00000D000000}" name="Nom du cours"/>
    <tableColumn id="14" xr3:uid="{00000000-0010-0000-0200-00000E000000}" name="Notions abordées"/>
    <tableColumn id="15" xr3:uid="{00000000-0010-0000-0200-00000F000000}" name="Obligatoire / optionnel /elective"/>
    <tableColumn id="16" xr3:uid="{00000000-0010-0000-0200-000010000000}" name="Nombre d'heure / total"/>
    <tableColumn id="17" xr3:uid="{00000000-0010-0000-0200-000011000000}" name="Nombre d'ECTS / total"/>
    <tableColumn id="18" xr3:uid="{00000000-0010-0000-0200-000012000000}" name="Intègre"/>
    <tableColumn id="19" xr3:uid="{00000000-0010-0000-0200-000013000000}" name="Formation initiale ou continue"/>
    <tableColumn id="20" xr3:uid="{00000000-0010-0000-0200-000014000000}" name="Compétences / Connaissance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au14" displayName="Tableau14" ref="A1:X718" totalsRowShown="0">
  <autoFilter ref="A1:X718" xr:uid="{00000000-0009-0000-0100-000002000000}"/>
  <tableColumns count="24">
    <tableColumn id="1" xr3:uid="{00000000-0010-0000-0300-000001000000}" name="Type d'institution"/>
    <tableColumn id="2" xr3:uid="{00000000-0010-0000-0300-000002000000}" name="Nom institution"/>
    <tableColumn id="3" xr3:uid="{00000000-0010-0000-0300-000003000000}" name="Type de formation "/>
    <tableColumn id="4" xr3:uid="{00000000-0010-0000-0300-000004000000}" name="Nom de la formation "/>
    <tableColumn id="5" xr3:uid="{00000000-0010-0000-0300-000005000000}" name="Nom formation + institution"/>
    <tableColumn id="6" xr3:uid="{00000000-0010-0000-0300-000006000000}" name="Lien"/>
    <tableColumn id="7" xr3:uid="{00000000-0010-0000-0300-000007000000}" name="Niveau de diplôme à l'entrée"/>
    <tableColumn id="8" xr3:uid="{00000000-0010-0000-0300-000008000000}" name="Niveau de diplôme en sortie"/>
    <tableColumn id="9" xr3:uid="{00000000-0010-0000-0300-000009000000}" name="Durée"/>
    <tableColumn id="10" xr3:uid="{00000000-0010-0000-0300-00000A000000}" name="Total ECTS"/>
    <tableColumn id="11" xr3:uid="{00000000-0010-0000-0300-00000B000000}" name="Aborde les enjeux écologiques"/>
    <tableColumn id="12" xr3:uid="{00000000-0010-0000-0300-00000C000000}" name="Nombre de cours"/>
    <tableColumn id="13" xr3:uid="{00000000-0010-0000-0300-00000D000000}" name="Nom du cours"/>
    <tableColumn id="14" xr3:uid="{00000000-0010-0000-0300-00000E000000}" name="Notions abordées"/>
    <tableColumn id="15" xr3:uid="{00000000-0010-0000-0300-00000F000000}" name="Obligatoire / optionnel /elective"/>
    <tableColumn id="16" xr3:uid="{00000000-0010-0000-0300-000010000000}" name="Nombre d'heure / total"/>
    <tableColumn id="17" xr3:uid="{00000000-0010-0000-0300-000011000000}" name="Nombre d'ECTS / total"/>
    <tableColumn id="18" xr3:uid="{00000000-0010-0000-0300-000012000000}" name="Intègre"/>
    <tableColumn id="19" xr3:uid="{00000000-0010-0000-0300-000013000000}" name="Quels enjeux"/>
    <tableColumn id="20" xr3:uid="{00000000-0010-0000-0300-000014000000}" name="Nombre d'heure / total2"/>
    <tableColumn id="21" xr3:uid="{00000000-0010-0000-0300-000015000000}" name="Nombre d'ECTS / total3"/>
    <tableColumn id="22" xr3:uid="{00000000-0010-0000-0300-000016000000}" name="Obligatoire / optionnel /elective4"/>
    <tableColumn id="23" xr3:uid="{00000000-0010-0000-0300-000017000000}" name="Formation initiale ou continue"/>
    <tableColumn id="24" xr3:uid="{00000000-0010-0000-0300-000018000000}" name="Compétences / Connaissances"/>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insa-rennes.fr/analyste-financier.html" TargetMode="External"/><Relationship Id="rId13" Type="http://schemas.openxmlformats.org/officeDocument/2006/relationships/hyperlink" Target="https://www.ip-paris.fr/en/education/masters/applied-mathematics-and-statistics-program/master-year-2-statistics-finance-and-actuarial-science" TargetMode="External"/><Relationship Id="rId18" Type="http://schemas.openxmlformats.org/officeDocument/2006/relationships/vmlDrawing" Target="../drawings/vmlDrawing1.vml"/><Relationship Id="rId3" Type="http://schemas.openxmlformats.org/officeDocument/2006/relationships/hyperlink" Target="https://www.ecoledesponts.fr/en/economics-management-finance" TargetMode="External"/><Relationship Id="rId7" Type="http://schemas.openxmlformats.org/officeDocument/2006/relationships/hyperlink" Target="https://www.ecoledesponts.fr/en/advanced-master-infrastructure-project-finance" TargetMode="External"/><Relationship Id="rId12" Type="http://schemas.openxmlformats.org/officeDocument/2006/relationships/hyperlink" Target="https://www.ip-paris.fr/en/education/masters/applied-mathematics-and-statistics-program/master-year-2-statistics-finance-and-actuarial-science" TargetMode="External"/><Relationship Id="rId17" Type="http://schemas.openxmlformats.org/officeDocument/2006/relationships/hyperlink" Target="https://www.ensae.fr/formation/cycle-ingenieur/3a/fgr/" TargetMode="External"/><Relationship Id="rId2" Type="http://schemas.openxmlformats.org/officeDocument/2006/relationships/hyperlink" Target="https://www.ecoledesponts.fr/en/economics-management-finance" TargetMode="External"/><Relationship Id="rId16" Type="http://schemas.openxmlformats.org/officeDocument/2006/relationships/hyperlink" Target="https://www.ensae.fr/formation/cycle-ingenieur/3a/fgr/" TargetMode="External"/><Relationship Id="rId20" Type="http://schemas.openxmlformats.org/officeDocument/2006/relationships/comments" Target="../comments1.xml"/><Relationship Id="rId1" Type="http://schemas.openxmlformats.org/officeDocument/2006/relationships/hyperlink" Target="https://www.ecoledesponts.fr/en/economics-management-finance" TargetMode="External"/><Relationship Id="rId6" Type="http://schemas.openxmlformats.org/officeDocument/2006/relationships/hyperlink" Target="https://www.ecoledesponts.fr/master-mathematiques-de-la-finance-et-des-donnees-mfd" TargetMode="External"/><Relationship Id="rId11" Type="http://schemas.openxmlformats.org/officeDocument/2006/relationships/hyperlink" Target="https://programmes.polytechnique.edu/en/master-all-msct-programs/economics-data-analytics-and-corporate-finance-master/economics-data" TargetMode="External"/><Relationship Id="rId5" Type="http://schemas.openxmlformats.org/officeDocument/2006/relationships/hyperlink" Target="https://www.ecoledesponts.fr/en/economics-management-finance" TargetMode="External"/><Relationship Id="rId15" Type="http://schemas.openxmlformats.org/officeDocument/2006/relationships/hyperlink" Target="https://www.ensae.fr/formation/cycle-ingenieur/3a/actuariat/" TargetMode="External"/><Relationship Id="rId10" Type="http://schemas.openxmlformats.org/officeDocument/2006/relationships/hyperlink" Target="https://programmes.polytechnique.edu/en/master-all-msct-programs/economics-data-analytics-and-corporate-finance-master/economics-data" TargetMode="External"/><Relationship Id="rId19" Type="http://schemas.openxmlformats.org/officeDocument/2006/relationships/table" Target="../tables/table1.xml"/><Relationship Id="rId4" Type="http://schemas.openxmlformats.org/officeDocument/2006/relationships/hyperlink" Target="https://www.ecoledesponts.fr/en/economics-management-finance" TargetMode="External"/><Relationship Id="rId9" Type="http://schemas.openxmlformats.org/officeDocument/2006/relationships/hyperlink" Target="https://www.insa-rennes.fr/actuaire.html" TargetMode="External"/><Relationship Id="rId14" Type="http://schemas.openxmlformats.org/officeDocument/2006/relationships/hyperlink" Target="https://www.ip-paris.fr/en/education/masters/applied-mathematics-and-statistics-program/master-year-2-probability-and-financ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17" Type="http://schemas.openxmlformats.org/officeDocument/2006/relationships/hyperlink" Target="https://etudiant.kedge.edu/programmes/master-finance" TargetMode="External"/><Relationship Id="rId299" Type="http://schemas.openxmlformats.org/officeDocument/2006/relationships/hyperlink" Target="https://financia-business-school.com/mba-green-finance.html" TargetMode="External"/><Relationship Id="rId21" Type="http://schemas.openxmlformats.org/officeDocument/2006/relationships/hyperlink" Target="https://www.essec.edu/fr/programme/grande-ecole/grande-ecole-concours/programme/" TargetMode="External"/><Relationship Id="rId63" Type="http://schemas.openxmlformats.org/officeDocument/2006/relationships/hyperlink" Target="https://master.edhec.edu/msc-climate-change-sustainable-finance" TargetMode="External"/><Relationship Id="rId159" Type="http://schemas.openxmlformats.org/officeDocument/2006/relationships/hyperlink" Target="https://www.ieseg.fr/en/programs/masters-science/msc-banking-capital-markets/" TargetMode="External"/><Relationship Id="rId170" Type="http://schemas.openxmlformats.org/officeDocument/2006/relationships/hyperlink" Target="https://www.montpellier-bs.com/international/our-programmes/programmes-master-of-science/msc-sustainable-inclusive-finance/" TargetMode="External"/><Relationship Id="rId226" Type="http://schemas.openxmlformats.org/officeDocument/2006/relationships/hyperlink" Target="https://www.esgf.com/finance-durable" TargetMode="External"/><Relationship Id="rId268" Type="http://schemas.openxmlformats.org/officeDocument/2006/relationships/hyperlink" Target="https://www.skema-bs.fr/programmes/ems/programmes/ems-manager-en-gestion-de-patrimoine" TargetMode="External"/><Relationship Id="rId32" Type="http://schemas.openxmlformats.org/officeDocument/2006/relationships/hyperlink" Target="https://www.essec.edu/en/program/mscs/msc-sustainability-transformation/program/" TargetMode="External"/><Relationship Id="rId74" Type="http://schemas.openxmlformats.org/officeDocument/2006/relationships/hyperlink" Target="https://www.skema-bs.fr/Pages/Programme%20simple%20Skema/msc-sustainable-finance-fintech/msc-sustainable-finance-and-fintech-introduction.aspx" TargetMode="External"/><Relationship Id="rId128" Type="http://schemas.openxmlformats.org/officeDocument/2006/relationships/hyperlink" Target="https://en.grenoble-em.com/msc-finance" TargetMode="External"/><Relationship Id="rId5" Type="http://schemas.openxmlformats.org/officeDocument/2006/relationships/hyperlink" Target="https://www.hec.edu/en/masters-programs/master-in-management/m2-specialization-phase/managerial-and-financial-economics" TargetMode="External"/><Relationship Id="rId181" Type="http://schemas.openxmlformats.org/officeDocument/2006/relationships/hyperlink" Target="https://www.tbs-education.com/program/msc-equity-research-and-investment-management/" TargetMode="External"/><Relationship Id="rId237" Type="http://schemas.openxmlformats.org/officeDocument/2006/relationships/hyperlink" Target="https://www.esgf.com/audit-controle-de-gestion" TargetMode="External"/><Relationship Id="rId279" Type="http://schemas.openxmlformats.org/officeDocument/2006/relationships/hyperlink" Target="https://www.eslsca.fr/en/mba/trading-finance-de-marche" TargetMode="External"/><Relationship Id="rId43" Type="http://schemas.openxmlformats.org/officeDocument/2006/relationships/hyperlink" Target="https://master.edhec.edu/msc-accounting-finance" TargetMode="External"/><Relationship Id="rId139" Type="http://schemas.openxmlformats.org/officeDocument/2006/relationships/hyperlink" Target="https://neoma-bs.com/programmes/msc-finance-investment-and-wealth-management/" TargetMode="External"/><Relationship Id="rId290" Type="http://schemas.openxmlformats.org/officeDocument/2006/relationships/hyperlink" Target="https://financia-business-school.com/master-finance-parcours-banque.html" TargetMode="External"/><Relationship Id="rId304" Type="http://schemas.openxmlformats.org/officeDocument/2006/relationships/hyperlink" Target="https://financia-business-school.com/mba-green-finance.html" TargetMode="External"/><Relationship Id="rId85" Type="http://schemas.openxmlformats.org/officeDocument/2006/relationships/hyperlink" Target="https://www.skema-bs.fr/programmes/masteres-specialise/ms-audit-controle-de-gestion-et-systemes-information/presentation" TargetMode="External"/><Relationship Id="rId150" Type="http://schemas.openxmlformats.org/officeDocument/2006/relationships/hyperlink" Target="https://www.bsb-education.com/bsb-programmes/masters-of-science-msc/msc-climate-change-corporate-finance/" TargetMode="External"/><Relationship Id="rId192" Type="http://schemas.openxmlformats.org/officeDocument/2006/relationships/hyperlink" Target="https://barcelona.tbs-education.com/program/msc-sustainable-financial-management/" TargetMode="External"/><Relationship Id="rId206" Type="http://schemas.openxmlformats.org/officeDocument/2006/relationships/hyperlink" Target="https://www.esgf.com/finance-durable" TargetMode="External"/><Relationship Id="rId248" Type="http://schemas.openxmlformats.org/officeDocument/2006/relationships/hyperlink" Target="https://www.hec.edu/fr/executive-education/certificats-executive/finance-d-entreprise" TargetMode="External"/><Relationship Id="rId12" Type="http://schemas.openxmlformats.org/officeDocument/2006/relationships/hyperlink" Target="https://www.hec.edu/en/master-s-programs/certificats/energy-finance-certificate" TargetMode="External"/><Relationship Id="rId108" Type="http://schemas.openxmlformats.org/officeDocument/2006/relationships/hyperlink" Target="https://etudiant.kedge.edu/programmes/master-finance" TargetMode="External"/><Relationship Id="rId315" Type="http://schemas.openxmlformats.org/officeDocument/2006/relationships/table" Target="../tables/table2.xml"/><Relationship Id="rId54" Type="http://schemas.openxmlformats.org/officeDocument/2006/relationships/hyperlink" Target="https://master.edhec.edu/msc-climate-change-sustainable-finance" TargetMode="External"/><Relationship Id="rId96" Type="http://schemas.openxmlformats.org/officeDocument/2006/relationships/hyperlink" Target="https://masteres-specialises.audencia.com/programmes/strategies-financieres-et-investissements-responsables/" TargetMode="External"/><Relationship Id="rId161" Type="http://schemas.openxmlformats.org/officeDocument/2006/relationships/hyperlink" Target="https://www.montpellier-bs.com/international/our-programmes/programmes-master-of-science/msc-sustainable-inclusive-finance/" TargetMode="External"/><Relationship Id="rId217" Type="http://schemas.openxmlformats.org/officeDocument/2006/relationships/hyperlink" Target="https://www.esgf.com/finance-durable" TargetMode="External"/><Relationship Id="rId259" Type="http://schemas.openxmlformats.org/officeDocument/2006/relationships/hyperlink" Target="https://www.escp.eu/programmes/open-programmes/exploring-future-business" TargetMode="External"/><Relationship Id="rId23" Type="http://schemas.openxmlformats.org/officeDocument/2006/relationships/hyperlink" Target="https://www.essec.edu/en/program/mscs/master-finance/" TargetMode="External"/><Relationship Id="rId119" Type="http://schemas.openxmlformats.org/officeDocument/2006/relationships/hyperlink" Target="https://etudiant.kedge.edu/programmes/master-finance" TargetMode="External"/><Relationship Id="rId270" Type="http://schemas.openxmlformats.org/officeDocument/2006/relationships/hyperlink" Target="https://executive.audencia.com/formations-courtes/finance-et-gestion/analyse-financiere-avancee/" TargetMode="External"/><Relationship Id="rId65" Type="http://schemas.openxmlformats.org/officeDocument/2006/relationships/hyperlink" Target="https://master.edhec.edu/msc-climate-change-sustainable-finance" TargetMode="External"/><Relationship Id="rId130" Type="http://schemas.openxmlformats.org/officeDocument/2006/relationships/hyperlink" Target="https://en.grenoble-em.com/msc-finance" TargetMode="External"/><Relationship Id="rId172" Type="http://schemas.openxmlformats.org/officeDocument/2006/relationships/hyperlink" Target="https://www.montpellier-bs.com/international/our-programmes/programmes-master-of-science/msc-sustainable-inclusive-finance/" TargetMode="External"/><Relationship Id="rId193" Type="http://schemas.openxmlformats.org/officeDocument/2006/relationships/hyperlink" Target="https://www.tbs-education.fr/formation/msc-audit-controle-et-finance-en-environnement-international/" TargetMode="External"/><Relationship Id="rId207" Type="http://schemas.openxmlformats.org/officeDocument/2006/relationships/hyperlink" Target="https://www.esgf.com/finance-durable" TargetMode="External"/><Relationship Id="rId228" Type="http://schemas.openxmlformats.org/officeDocument/2006/relationships/hyperlink" Target="https://www.esgf.com/finance-durable" TargetMode="External"/><Relationship Id="rId249" Type="http://schemas.openxmlformats.org/officeDocument/2006/relationships/hyperlink" Target="https://www.hec.edu/fr/executive-education/certificats-executive/advanced-certificate-corporate-finance-accfr-hec-paris" TargetMode="External"/><Relationship Id="rId13" Type="http://schemas.openxmlformats.org/officeDocument/2006/relationships/hyperlink" Target="https://www.hec.edu/en/master-s-programs/certificats/energy-finance-certificate" TargetMode="External"/><Relationship Id="rId109" Type="http://schemas.openxmlformats.org/officeDocument/2006/relationships/hyperlink" Target="https://etudiant.kedge.edu/programmes/master-finance" TargetMode="External"/><Relationship Id="rId260" Type="http://schemas.openxmlformats.org/officeDocument/2006/relationships/hyperlink" Target="https://www.escp.eu/programmes/executive-masters/Executive-Mastere-specialise-ingenierie-financiere-et-fiscale" TargetMode="External"/><Relationship Id="rId281" Type="http://schemas.openxmlformats.org/officeDocument/2006/relationships/hyperlink" Target="https://www.eslsca.fr/en/mba/mba-finance-audit-and-management-control-specialization" TargetMode="External"/><Relationship Id="rId316" Type="http://schemas.openxmlformats.org/officeDocument/2006/relationships/comments" Target="../comments2.xml"/><Relationship Id="rId34" Type="http://schemas.openxmlformats.org/officeDocument/2006/relationships/hyperlink" Target="https://www.escp.eu/programmes/specialised-masters-MScs/Msc-direction-financiere" TargetMode="External"/><Relationship Id="rId55" Type="http://schemas.openxmlformats.org/officeDocument/2006/relationships/hyperlink" Target="https://master.edhec.edu/msc-climate-change-sustainable-finance" TargetMode="External"/><Relationship Id="rId76" Type="http://schemas.openxmlformats.org/officeDocument/2006/relationships/hyperlink" Target="https://www.skema-bs.fr/Pages/Programme%20simple%20Skema/msc-sustainable-finance-fintech/msc-sustainable-finance-and-fintech-introduction.aspx" TargetMode="External"/><Relationship Id="rId97" Type="http://schemas.openxmlformats.org/officeDocument/2006/relationships/hyperlink" Target="https://etudiant.kedge.edu/programmes/ebp-international/cursus" TargetMode="External"/><Relationship Id="rId120" Type="http://schemas.openxmlformats.org/officeDocument/2006/relationships/hyperlink" Target="https://etudiant.kedge.edu/programmes/master-finance" TargetMode="External"/><Relationship Id="rId141" Type="http://schemas.openxmlformats.org/officeDocument/2006/relationships/hyperlink" Target="https://neoma-bs.com/programmes/msc-corporate-finance/" TargetMode="External"/><Relationship Id="rId7" Type="http://schemas.openxmlformats.org/officeDocument/2006/relationships/hyperlink" Target="https://www.hec.edu/en/master-s-programs/master-management/course-content/m2-specialization-phase/accounting-finance-management-specialization" TargetMode="External"/><Relationship Id="rId162" Type="http://schemas.openxmlformats.org/officeDocument/2006/relationships/hyperlink" Target="https://www.montpellier-bs.com/international/our-programmes/programmes-master-of-science/msc-sustainable-inclusive-finance/" TargetMode="External"/><Relationship Id="rId183" Type="http://schemas.openxmlformats.org/officeDocument/2006/relationships/hyperlink" Target="https://www.tbs-education.com/program/msc-banking-and-international-finance/" TargetMode="External"/><Relationship Id="rId218" Type="http://schemas.openxmlformats.org/officeDocument/2006/relationships/hyperlink" Target="https://www.esgf.com/finance-durable" TargetMode="External"/><Relationship Id="rId239" Type="http://schemas.openxmlformats.org/officeDocument/2006/relationships/hyperlink" Target="https://www.esgf.com/consulting-financier" TargetMode="External"/><Relationship Id="rId250" Type="http://schemas.openxmlformats.org/officeDocument/2006/relationships/hyperlink" Target="https://www.hec.edu/fr/executive-education/certificats-executive/executive-certificate-asset-management" TargetMode="External"/><Relationship Id="rId271" Type="http://schemas.openxmlformats.org/officeDocument/2006/relationships/hyperlink" Target="https://executive.audencia.com/formations-courtes/finance-et-gestion/certificat-finance-et-gestion/" TargetMode="External"/><Relationship Id="rId292" Type="http://schemas.openxmlformats.org/officeDocument/2006/relationships/hyperlink" Target="https://financia-business-school.com/mba1-expertise-juridique-et-financiere.html" TargetMode="External"/><Relationship Id="rId306" Type="http://schemas.openxmlformats.org/officeDocument/2006/relationships/hyperlink" Target="https://financia-business-school.com/mba-green-finance.html" TargetMode="External"/><Relationship Id="rId24" Type="http://schemas.openxmlformats.org/officeDocument/2006/relationships/hyperlink" Target="https://www.essec.edu/en/program/mscs/master-finance/" TargetMode="External"/><Relationship Id="rId45" Type="http://schemas.openxmlformats.org/officeDocument/2006/relationships/hyperlink" Target="https://master.edhec.edu/msc-corporate-finance-and-banking" TargetMode="External"/><Relationship Id="rId66" Type="http://schemas.openxmlformats.org/officeDocument/2006/relationships/hyperlink" Target="https://master.edhec.edu/msc-climate-change-sustainable-finance" TargetMode="External"/><Relationship Id="rId87" Type="http://schemas.openxmlformats.org/officeDocument/2006/relationships/hyperlink" Target="https://grande-ecole.audencia.com/programme/post-prepa/master/msc/msc-en-analyse-financiere-et-gestion-dinvestissements/" TargetMode="External"/><Relationship Id="rId110" Type="http://schemas.openxmlformats.org/officeDocument/2006/relationships/hyperlink" Target="https://etudiant.kedge.edu/programmes/master-finance" TargetMode="External"/><Relationship Id="rId131" Type="http://schemas.openxmlformats.org/officeDocument/2006/relationships/hyperlink" Target="https://en.grenoble-em.com/undergraduate-certificate-cib-or-cbs" TargetMode="External"/><Relationship Id="rId152" Type="http://schemas.openxmlformats.org/officeDocument/2006/relationships/hyperlink" Target="https://www.bsb-education.com/bsb-programmes/masters-of-science-msc/msc-climate-change-corporate-finance/" TargetMode="External"/><Relationship Id="rId173" Type="http://schemas.openxmlformats.org/officeDocument/2006/relationships/hyperlink" Target="https://www.montpellier-bs.com/international/our-programmes/programmes-master-of-science/msc-sustainable-inclusive-finance/" TargetMode="External"/><Relationship Id="rId194" Type="http://schemas.openxmlformats.org/officeDocument/2006/relationships/hyperlink" Target="https://fr.calameo.com/tbs-education/read/001821797fe3c4f594659" TargetMode="External"/><Relationship Id="rId208" Type="http://schemas.openxmlformats.org/officeDocument/2006/relationships/hyperlink" Target="https://www.esgf.com/finance-durable" TargetMode="External"/><Relationship Id="rId229" Type="http://schemas.openxmlformats.org/officeDocument/2006/relationships/hyperlink" Target="https://www.esgf.com/finance-durable" TargetMode="External"/><Relationship Id="rId240" Type="http://schemas.openxmlformats.org/officeDocument/2006/relationships/hyperlink" Target="https://www.esgf.com/bts-banque" TargetMode="External"/><Relationship Id="rId261" Type="http://schemas.openxmlformats.org/officeDocument/2006/relationships/hyperlink" Target="https://executive.em-lyon.com/Formations/Certificats/EMBOC03-Certificat-Online-Finance-et-Gouvernance" TargetMode="External"/><Relationship Id="rId14" Type="http://schemas.openxmlformats.org/officeDocument/2006/relationships/hyperlink" Target="https://www.hec.edu/en/master-s-programs/certificats/energy-finance-certificate" TargetMode="External"/><Relationship Id="rId35" Type="http://schemas.openxmlformats.org/officeDocument/2006/relationships/hyperlink" Target="https://www.escp.eu/programmes/specialised-masters-MScs/MSc-finance" TargetMode="External"/><Relationship Id="rId56" Type="http://schemas.openxmlformats.org/officeDocument/2006/relationships/hyperlink" Target="https://master.edhec.edu/msc-climate-change-sustainable-finance" TargetMode="External"/><Relationship Id="rId77" Type="http://schemas.openxmlformats.org/officeDocument/2006/relationships/hyperlink" Target="https://www.skema-bs.fr/Pages/Programme%20simple%20Skema/msc-sustainable-finance-fintech/msc-sustainable-finance-and-fintech-introduction.aspx" TargetMode="External"/><Relationship Id="rId100" Type="http://schemas.openxmlformats.org/officeDocument/2006/relationships/hyperlink" Target="https://etudiant.kedge.edu/programmes/corporate-finance" TargetMode="External"/><Relationship Id="rId282" Type="http://schemas.openxmlformats.org/officeDocument/2006/relationships/hyperlink" Target="https://www.eslsca.fr/en/mba/mba-finance-audit-and-management-control-specialization" TargetMode="External"/><Relationship Id="rId8" Type="http://schemas.openxmlformats.org/officeDocument/2006/relationships/hyperlink" Target="https://www.hec.edu/en/master-s-programs/master-management/course-content/m2-specialization-phase/accounting-finance-management-specialization" TargetMode="External"/><Relationship Id="rId98" Type="http://schemas.openxmlformats.org/officeDocument/2006/relationships/hyperlink" Target="https://etudiant.kedge.edu/programmes/banking-finance" TargetMode="External"/><Relationship Id="rId121" Type="http://schemas.openxmlformats.org/officeDocument/2006/relationships/hyperlink" Target="https://etudiant.kedge.edu/programmes/master-finance" TargetMode="External"/><Relationship Id="rId142" Type="http://schemas.openxmlformats.org/officeDocument/2006/relationships/hyperlink" Target="https://neoma-bs.com/programmes/msc-corporate-finance/" TargetMode="External"/><Relationship Id="rId163" Type="http://schemas.openxmlformats.org/officeDocument/2006/relationships/hyperlink" Target="https://www.montpellier-bs.com/international/our-programmes/programmes-master-of-science/msc-sustainable-inclusive-finance/" TargetMode="External"/><Relationship Id="rId184" Type="http://schemas.openxmlformats.org/officeDocument/2006/relationships/hyperlink" Target="https://www.tbs-education.com/program/msc-banking-and-international-finance/" TargetMode="External"/><Relationship Id="rId219" Type="http://schemas.openxmlformats.org/officeDocument/2006/relationships/hyperlink" Target="https://www.esgf.com/finance-durable" TargetMode="External"/><Relationship Id="rId230" Type="http://schemas.openxmlformats.org/officeDocument/2006/relationships/hyperlink" Target="https://www.esgf.com/gestion-de-patrimoine" TargetMode="External"/><Relationship Id="rId251" Type="http://schemas.openxmlformats.org/officeDocument/2006/relationships/hyperlink" Target="https://www.hec.edu/fr/executive-education/certificats-executive/executive-certificate-valuation" TargetMode="External"/><Relationship Id="rId25" Type="http://schemas.openxmlformats.org/officeDocument/2006/relationships/hyperlink" Target="https://www.essec.edu/en/program/mscs/master-finance/" TargetMode="External"/><Relationship Id="rId46" Type="http://schemas.openxmlformats.org/officeDocument/2006/relationships/hyperlink" Target="https://master.edhec.edu/msc-corporate-finance-and-banking" TargetMode="External"/><Relationship Id="rId67" Type="http://schemas.openxmlformats.org/officeDocument/2006/relationships/hyperlink" Target="https://www.skema-bs.fr/programmes/masters-of-science/msc-auditing-management-accounting-information" TargetMode="External"/><Relationship Id="rId272" Type="http://schemas.openxmlformats.org/officeDocument/2006/relationships/hyperlink" Target="https://executive.audencia.com/formations-courtes/finance-et-gestion/certificat-piloter-la-performance-financiere-de-lentreprise/" TargetMode="External"/><Relationship Id="rId293" Type="http://schemas.openxmlformats.org/officeDocument/2006/relationships/hyperlink" Target="https://financia-business-school.com/mba1-expertise-juridique-et-financiere.html" TargetMode="External"/><Relationship Id="rId307" Type="http://schemas.openxmlformats.org/officeDocument/2006/relationships/hyperlink" Target="https://financia-business-school.com/mba-green-finance.html" TargetMode="External"/><Relationship Id="rId88" Type="http://schemas.openxmlformats.org/officeDocument/2006/relationships/hyperlink" Target="https://grande-ecole.audencia.com/programme/post-prepa/master/msc/msc-en-analyse-financiere-et-gestion-dinvestissements/" TargetMode="External"/><Relationship Id="rId111" Type="http://schemas.openxmlformats.org/officeDocument/2006/relationships/hyperlink" Target="https://etudiant.kedge.edu/programmes/master-finance" TargetMode="External"/><Relationship Id="rId132" Type="http://schemas.openxmlformats.org/officeDocument/2006/relationships/hyperlink" Target="https://neoma-bs.com/programmes/msc-financial-markets-and-technologies/" TargetMode="External"/><Relationship Id="rId153" Type="http://schemas.openxmlformats.org/officeDocument/2006/relationships/hyperlink" Target="https://www.bsb-education.com/bsb-programmes/masters-of-science-msc/msc-corporate-finance-and-investment-banking/" TargetMode="External"/><Relationship Id="rId174" Type="http://schemas.openxmlformats.org/officeDocument/2006/relationships/hyperlink" Target="https://www.montpellier-bs.com/international/our-programmes/programmes-master-of-science/msc-sustainable-inclusive-finance/" TargetMode="External"/><Relationship Id="rId195" Type="http://schemas.openxmlformats.org/officeDocument/2006/relationships/hyperlink" Target="https://fr.calameo.com/tbs-education/read/00182179721cc372ae161" TargetMode="External"/><Relationship Id="rId209" Type="http://schemas.openxmlformats.org/officeDocument/2006/relationships/hyperlink" Target="https://www.esgf.com/finance-durable" TargetMode="External"/><Relationship Id="rId220" Type="http://schemas.openxmlformats.org/officeDocument/2006/relationships/hyperlink" Target="https://www.esgf.com/finance-durable" TargetMode="External"/><Relationship Id="rId241" Type="http://schemas.openxmlformats.org/officeDocument/2006/relationships/hyperlink" Target="https://financia-business-school.com/bachelor-finance-en-1-an.html" TargetMode="External"/><Relationship Id="rId15" Type="http://schemas.openxmlformats.org/officeDocument/2006/relationships/hyperlink" Target="https://www.hec.edu/en/certificates/mergers-and-acquisitions-certificate" TargetMode="External"/><Relationship Id="rId36" Type="http://schemas.openxmlformats.org/officeDocument/2006/relationships/hyperlink" Target="https://www.escp.eu/programmes/specialised-masters-MScs/MSc-finance" TargetMode="External"/><Relationship Id="rId57" Type="http://schemas.openxmlformats.org/officeDocument/2006/relationships/hyperlink" Target="https://master.edhec.edu/msc-climate-change-sustainable-finance" TargetMode="External"/><Relationship Id="rId262" Type="http://schemas.openxmlformats.org/officeDocument/2006/relationships/hyperlink" Target="https://executive.em-lyon.com/Formations/Certificats/FNF-Certificat-Finance-pour-non-financier" TargetMode="External"/><Relationship Id="rId283" Type="http://schemas.openxmlformats.org/officeDocument/2006/relationships/hyperlink" Target="https://www.eslsca.fr/en/mba/mba-international-business-law-management-and-finance-specialization" TargetMode="External"/><Relationship Id="rId78" Type="http://schemas.openxmlformats.org/officeDocument/2006/relationships/hyperlink" Target="https://www.skema-bs.fr/Pages/Programme%20simple%20Skema/msc-sustainable-finance-fintech/msc-sustainable-finance-and-fintech-introduction.aspx" TargetMode="External"/><Relationship Id="rId99" Type="http://schemas.openxmlformats.org/officeDocument/2006/relationships/hyperlink" Target="https://etudiant.kedge.edu/programmes/banking-finance" TargetMode="External"/><Relationship Id="rId101" Type="http://schemas.openxmlformats.org/officeDocument/2006/relationships/hyperlink" Target="https://etudiant.kedge.edu/programmes/corporate-finance" TargetMode="External"/><Relationship Id="rId122" Type="http://schemas.openxmlformats.org/officeDocument/2006/relationships/hyperlink" Target="https://etudiant.kedge.edu/programmes/ibba" TargetMode="External"/><Relationship Id="rId143" Type="http://schemas.openxmlformats.org/officeDocument/2006/relationships/hyperlink" Target="https://neoma-bs.com/programmes/advanced-master-international-financial-analysis/?cursus" TargetMode="External"/><Relationship Id="rId164" Type="http://schemas.openxmlformats.org/officeDocument/2006/relationships/hyperlink" Target="https://www.montpellier-bs.com/international/our-programmes/programmes-master-of-science/msc-sustainable-inclusive-finance/" TargetMode="External"/><Relationship Id="rId185" Type="http://schemas.openxmlformats.org/officeDocument/2006/relationships/hyperlink" Target="https://www.tbs-education.com/program/msc-banking-and-international-finance/" TargetMode="External"/><Relationship Id="rId9" Type="http://schemas.openxmlformats.org/officeDocument/2006/relationships/hyperlink" Target="https://www.hec.edu/en/masters-programs/master-in-management/m2-specialization-phase/quantitative-economics-and-finance" TargetMode="External"/><Relationship Id="rId210" Type="http://schemas.openxmlformats.org/officeDocument/2006/relationships/hyperlink" Target="https://www.esgf.com/finance-durable" TargetMode="External"/><Relationship Id="rId26" Type="http://schemas.openxmlformats.org/officeDocument/2006/relationships/hyperlink" Target="https://www.essec.edu/en/program/mscs/master-finance/" TargetMode="External"/><Relationship Id="rId231" Type="http://schemas.openxmlformats.org/officeDocument/2006/relationships/hyperlink" Target="https://www.esgf.com/gestion-de-patrimoine" TargetMode="External"/><Relationship Id="rId252" Type="http://schemas.openxmlformats.org/officeDocument/2006/relationships/hyperlink" Target="https://www.hec.edu/fr/executive-education/certificats-executive/finance-maroc" TargetMode="External"/><Relationship Id="rId273" Type="http://schemas.openxmlformats.org/officeDocument/2006/relationships/hyperlink" Target="https://executive.audencia.com/formations-courtes/finance-et-gestion/finance-pour-dirigeants/" TargetMode="External"/><Relationship Id="rId294" Type="http://schemas.openxmlformats.org/officeDocument/2006/relationships/hyperlink" Target="https://financia-business-school.com/mba1-analyse-des-marches-et-gestion-des-risques-financiers.html" TargetMode="External"/><Relationship Id="rId308" Type="http://schemas.openxmlformats.org/officeDocument/2006/relationships/hyperlink" Target="https://financia-business-school.com/mba-green-finance.html" TargetMode="External"/><Relationship Id="rId47" Type="http://schemas.openxmlformats.org/officeDocument/2006/relationships/hyperlink" Target="https://master.edhec.edu/msc-corporate-finance-and-banking" TargetMode="External"/><Relationship Id="rId68" Type="http://schemas.openxmlformats.org/officeDocument/2006/relationships/hyperlink" Target="https://www.skema-bs.fr/programmes/masters-of-science/msc-gestion-financiere-d-entreprise" TargetMode="External"/><Relationship Id="rId89" Type="http://schemas.openxmlformats.org/officeDocument/2006/relationships/hyperlink" Target="https://grande-ecole.audencia.com/programme/post-prepa/master/msc/msc-in-corporate-finance-and-investment-banking-msc-en-finance-dentreprise-et-banque-dinvestissement/" TargetMode="External"/><Relationship Id="rId112" Type="http://schemas.openxmlformats.org/officeDocument/2006/relationships/hyperlink" Target="https://etudiant.kedge.edu/programmes/master-finance" TargetMode="External"/><Relationship Id="rId133" Type="http://schemas.openxmlformats.org/officeDocument/2006/relationships/hyperlink" Target="https://neoma-bs.com/programmes/msc-financial-markets-and-technologies/" TargetMode="External"/><Relationship Id="rId154" Type="http://schemas.openxmlformats.org/officeDocument/2006/relationships/hyperlink" Target="https://www.bsb-education.com/bsb-programmes/masters-of-science-msc/msc-corporate-finance-and-investment-banking/" TargetMode="External"/><Relationship Id="rId175" Type="http://schemas.openxmlformats.org/officeDocument/2006/relationships/hyperlink" Target="https://www.montpellier-bs.com/international/our-programmes/programmes-master-of-science/msc-sustainable-inclusive-finance/" TargetMode="External"/><Relationship Id="rId196" Type="http://schemas.openxmlformats.org/officeDocument/2006/relationships/hyperlink" Target="https://www.eslsca.fr/en/bachelor/finance" TargetMode="External"/><Relationship Id="rId200" Type="http://schemas.openxmlformats.org/officeDocument/2006/relationships/hyperlink" Target="https://www.esgf.com/finance-marche" TargetMode="External"/><Relationship Id="rId16" Type="http://schemas.openxmlformats.org/officeDocument/2006/relationships/hyperlink" Target="https://www.hec.edu/en/summer-school/summer-programs/corporate-finance" TargetMode="External"/><Relationship Id="rId221" Type="http://schemas.openxmlformats.org/officeDocument/2006/relationships/hyperlink" Target="https://www.esgf.com/finance-durable" TargetMode="External"/><Relationship Id="rId242" Type="http://schemas.openxmlformats.org/officeDocument/2006/relationships/hyperlink" Target="https://www.rennes-sb.com/programmes/undergraduate/bachelor-in-management/" TargetMode="External"/><Relationship Id="rId263" Type="http://schemas.openxmlformats.org/officeDocument/2006/relationships/hyperlink" Target="https://executive.em-lyon.com/Formations/Certificats/PGMC4-Certificat-online-Pilotage-de-la-performance-et-datas" TargetMode="External"/><Relationship Id="rId284" Type="http://schemas.openxmlformats.org/officeDocument/2006/relationships/hyperlink" Target="https://www.eslsca.fr/en/mba/mba-finance-financial-engineering-specialization" TargetMode="External"/><Relationship Id="rId37" Type="http://schemas.openxmlformats.org/officeDocument/2006/relationships/hyperlink" Target="https://masters.em-lyon.com/fr/msc-finance-fr" TargetMode="External"/><Relationship Id="rId58" Type="http://schemas.openxmlformats.org/officeDocument/2006/relationships/hyperlink" Target="https://master.edhec.edu/msc-climate-change-sustainable-finance" TargetMode="External"/><Relationship Id="rId79" Type="http://schemas.openxmlformats.org/officeDocument/2006/relationships/hyperlink" Target="https://www.skema-bs.fr/Pages/Programme%20simple%20Skema/msc-sustainable-finance-fintech/msc-sustainable-finance-and-fintech-introduction.aspx" TargetMode="External"/><Relationship Id="rId102" Type="http://schemas.openxmlformats.org/officeDocument/2006/relationships/hyperlink" Target="https://etudiant.kedge.edu/programmes/corporate-finance" TargetMode="External"/><Relationship Id="rId123" Type="http://schemas.openxmlformats.org/officeDocument/2006/relationships/hyperlink" Target="https://etudiant.kedge.edu/programmes/ibba" TargetMode="External"/><Relationship Id="rId144" Type="http://schemas.openxmlformats.org/officeDocument/2006/relationships/hyperlink" Target="https://www.bsb-education.com/bsb-programmes/masters-of-science-msc/msc-climate-change-corporate-finance/" TargetMode="External"/><Relationship Id="rId90" Type="http://schemas.openxmlformats.org/officeDocument/2006/relationships/hyperlink" Target="https://grande-ecole.audencia.com/programme/post-prepa/master/msc/msc-en-marches-financiers-et-investissements-responsables/" TargetMode="External"/><Relationship Id="rId165" Type="http://schemas.openxmlformats.org/officeDocument/2006/relationships/hyperlink" Target="https://www.montpellier-bs.com/international/our-programmes/programmes-master-of-science/msc-sustainable-inclusive-finance/" TargetMode="External"/><Relationship Id="rId186" Type="http://schemas.openxmlformats.org/officeDocument/2006/relationships/hyperlink" Target="https://www.tbs-education.com/program/msc-banking-and-international-finance/" TargetMode="External"/><Relationship Id="rId211" Type="http://schemas.openxmlformats.org/officeDocument/2006/relationships/hyperlink" Target="https://www.esgf.com/finance-durable" TargetMode="External"/><Relationship Id="rId232" Type="http://schemas.openxmlformats.org/officeDocument/2006/relationships/hyperlink" Target="https://www.esgf.com/big-data-data-science-finance" TargetMode="External"/><Relationship Id="rId253" Type="http://schemas.openxmlformats.org/officeDocument/2006/relationships/hyperlink" Target="https://www.hec.edu/fr/executive-education/programmes-courts-executive/maitriser-les-fondamentaux-de-la-finance" TargetMode="External"/><Relationship Id="rId274" Type="http://schemas.openxmlformats.org/officeDocument/2006/relationships/hyperlink" Target="https://executive.audencia.com/diplomes-dirigeants-et-mba/formation-directeur-financier/" TargetMode="External"/><Relationship Id="rId295" Type="http://schemas.openxmlformats.org/officeDocument/2006/relationships/hyperlink" Target="https://financia-business-school.com/mba-finance-et-ressources-humaines.html" TargetMode="External"/><Relationship Id="rId309" Type="http://schemas.openxmlformats.org/officeDocument/2006/relationships/hyperlink" Target="https://financia-business-school.com/mba-green-finance.html" TargetMode="External"/><Relationship Id="rId27" Type="http://schemas.openxmlformats.org/officeDocument/2006/relationships/hyperlink" Target="https://www.essec.edu/en/program/mscs/master-finance/" TargetMode="External"/><Relationship Id="rId48" Type="http://schemas.openxmlformats.org/officeDocument/2006/relationships/hyperlink" Target="https://master.edhec.edu/msc-financial-engineering" TargetMode="External"/><Relationship Id="rId69" Type="http://schemas.openxmlformats.org/officeDocument/2006/relationships/hyperlink" Target="https://www.skema-bs.fr/programmes/masters-of-science/msc-gestion-financiere-d-entreprise" TargetMode="External"/><Relationship Id="rId113" Type="http://schemas.openxmlformats.org/officeDocument/2006/relationships/hyperlink" Target="https://etudiant.kedge.edu/programmes/master-finance" TargetMode="External"/><Relationship Id="rId134" Type="http://schemas.openxmlformats.org/officeDocument/2006/relationships/hyperlink" Target="https://neoma-bs.com/programmes/msc-finance-investment-and-wealth-management/" TargetMode="External"/><Relationship Id="rId80" Type="http://schemas.openxmlformats.org/officeDocument/2006/relationships/hyperlink" Target="https://www.skema-bs.fr/programmes/masters-of-science/msc-financial-markets-and-investments" TargetMode="External"/><Relationship Id="rId155" Type="http://schemas.openxmlformats.org/officeDocument/2006/relationships/hyperlink" Target="https://www.bsb-education.com/bsb-programmes/masters-of-science-msc/msc-corporate-finance-and-investment-banking/" TargetMode="External"/><Relationship Id="rId176" Type="http://schemas.openxmlformats.org/officeDocument/2006/relationships/hyperlink" Target="https://www.montpellier-bs.com/international/our-programmes/programmes-master-of-science/msc-sustainable-inclusive-finance/" TargetMode="External"/><Relationship Id="rId197" Type="http://schemas.openxmlformats.org/officeDocument/2006/relationships/hyperlink" Target="https://www.esgf.com/finance-marche" TargetMode="External"/><Relationship Id="rId201" Type="http://schemas.openxmlformats.org/officeDocument/2006/relationships/hyperlink" Target="https://www.esgf.com/finance-entreprise" TargetMode="External"/><Relationship Id="rId222" Type="http://schemas.openxmlformats.org/officeDocument/2006/relationships/hyperlink" Target="https://www.esgf.com/finance-durable" TargetMode="External"/><Relationship Id="rId243" Type="http://schemas.openxmlformats.org/officeDocument/2006/relationships/hyperlink" Target="https://www.rennes-sb.com/programmes/postgraduate/msc/msc-financial-data-intelligence/" TargetMode="External"/><Relationship Id="rId264" Type="http://schemas.openxmlformats.org/officeDocument/2006/relationships/hyperlink" Target="https://executive.edhec.edu/fr/formations-courtes-dirigeants/strategie-financiere" TargetMode="External"/><Relationship Id="rId285" Type="http://schemas.openxmlformats.org/officeDocument/2006/relationships/hyperlink" Target="https://executive-education.eslsca.fr/fr/produit/conformite/" TargetMode="External"/><Relationship Id="rId17" Type="http://schemas.openxmlformats.org/officeDocument/2006/relationships/hyperlink" Target="https://www.hec.edu/en/summer-school/summer-programs/investment-banking-and-international-finance" TargetMode="External"/><Relationship Id="rId38" Type="http://schemas.openxmlformats.org/officeDocument/2006/relationships/hyperlink" Target="https://masters.em-lyon.com/fr/msc-finance-fr" TargetMode="External"/><Relationship Id="rId59" Type="http://schemas.openxmlformats.org/officeDocument/2006/relationships/hyperlink" Target="https://master.edhec.edu/msc-climate-change-sustainable-finance" TargetMode="External"/><Relationship Id="rId103" Type="http://schemas.openxmlformats.org/officeDocument/2006/relationships/hyperlink" Target="https://etudiant.kedge.edu/programmes/master-finance" TargetMode="External"/><Relationship Id="rId124" Type="http://schemas.openxmlformats.org/officeDocument/2006/relationships/hyperlink" Target="https://en.grenoble-em.com/msc-finance" TargetMode="External"/><Relationship Id="rId310" Type="http://schemas.openxmlformats.org/officeDocument/2006/relationships/hyperlink" Target="https://financia-business-school.com/mba-finance-islamique.html" TargetMode="External"/><Relationship Id="rId70" Type="http://schemas.openxmlformats.org/officeDocument/2006/relationships/hyperlink" Target="https://www.skema-bs.fr/programmes/masters-of-science/msc-gestion-financiere-d-entreprise" TargetMode="External"/><Relationship Id="rId91" Type="http://schemas.openxmlformats.org/officeDocument/2006/relationships/hyperlink" Target="https://master.audencia.com/fr/programmes/msc-in-data-management-for-finance/" TargetMode="External"/><Relationship Id="rId145" Type="http://schemas.openxmlformats.org/officeDocument/2006/relationships/hyperlink" Target="https://www.bsb-education.com/bsb-programmes/masters-of-science-msc/msc-climate-change-corporate-finance/" TargetMode="External"/><Relationship Id="rId166" Type="http://schemas.openxmlformats.org/officeDocument/2006/relationships/hyperlink" Target="https://www.montpellier-bs.com/international/our-programmes/programmes-master-of-science/msc-sustainable-inclusive-finance/" TargetMode="External"/><Relationship Id="rId187" Type="http://schemas.openxmlformats.org/officeDocument/2006/relationships/hyperlink" Target="https://www.tbs-education.com/program/msc-controlling-and-risk-management/" TargetMode="External"/><Relationship Id="rId1" Type="http://schemas.openxmlformats.org/officeDocument/2006/relationships/hyperlink" Target="https://www.hec.edu/en/masters-programs/msc-international-finance/course-content" TargetMode="External"/><Relationship Id="rId212" Type="http://schemas.openxmlformats.org/officeDocument/2006/relationships/hyperlink" Target="https://www.esgf.com/finance-durable" TargetMode="External"/><Relationship Id="rId233" Type="http://schemas.openxmlformats.org/officeDocument/2006/relationships/hyperlink" Target="https://www.esgf.com/big-data-data-science-finance" TargetMode="External"/><Relationship Id="rId254" Type="http://schemas.openxmlformats.org/officeDocument/2006/relationships/hyperlink" Target="https://www.hec.edu/fr/executive-education/programmes-courts-executive/finance-pour-dirigeants" TargetMode="External"/><Relationship Id="rId28" Type="http://schemas.openxmlformats.org/officeDocument/2006/relationships/hyperlink" Target="https://www.essec.edu/en/program/mscs/master-finance/" TargetMode="External"/><Relationship Id="rId49" Type="http://schemas.openxmlformats.org/officeDocument/2006/relationships/hyperlink" Target="https://master.edhec.edu/msc-financial-engineering" TargetMode="External"/><Relationship Id="rId114" Type="http://schemas.openxmlformats.org/officeDocument/2006/relationships/hyperlink" Target="https://etudiant.kedge.edu/programmes/master-finance" TargetMode="External"/><Relationship Id="rId275" Type="http://schemas.openxmlformats.org/officeDocument/2006/relationships/hyperlink" Target="https://executive.audencia.com/formations-courtes/finance-et-gestion/analyse-financiere-et-choix-financement/" TargetMode="External"/><Relationship Id="rId296" Type="http://schemas.openxmlformats.org/officeDocument/2006/relationships/hyperlink" Target="https://financia-business-school.com/mba-green-finance.html" TargetMode="External"/><Relationship Id="rId300" Type="http://schemas.openxmlformats.org/officeDocument/2006/relationships/hyperlink" Target="https://financia-business-school.com/mba-green-finance.html" TargetMode="External"/><Relationship Id="rId60" Type="http://schemas.openxmlformats.org/officeDocument/2006/relationships/hyperlink" Target="https://master.edhec.edu/msc-climate-change-sustainable-finance" TargetMode="External"/><Relationship Id="rId81" Type="http://schemas.openxmlformats.org/officeDocument/2006/relationships/hyperlink" Target="https://www.skema-bs.fr/programmes/masters-of-science/msc-financial-markets-and-investments" TargetMode="External"/><Relationship Id="rId135" Type="http://schemas.openxmlformats.org/officeDocument/2006/relationships/hyperlink" Target="https://neoma-bs.com/programmes/msc-finance-investment-and-wealth-management/" TargetMode="External"/><Relationship Id="rId156" Type="http://schemas.openxmlformats.org/officeDocument/2006/relationships/hyperlink" Target="https://www.bsb-education.com/bsb-programmes/masters-of-science-msc/msc-corporate-finance-and-investment-banking/" TargetMode="External"/><Relationship Id="rId177" Type="http://schemas.openxmlformats.org/officeDocument/2006/relationships/hyperlink" Target="https://www.tbs-education.com/program/msc-corporate-finance-and-advisory/" TargetMode="External"/><Relationship Id="rId198" Type="http://schemas.openxmlformats.org/officeDocument/2006/relationships/hyperlink" Target="https://www.esgf.com/finance-marche" TargetMode="External"/><Relationship Id="rId202" Type="http://schemas.openxmlformats.org/officeDocument/2006/relationships/hyperlink" Target="https://www.esgf.com/finance-entreprise" TargetMode="External"/><Relationship Id="rId223" Type="http://schemas.openxmlformats.org/officeDocument/2006/relationships/hyperlink" Target="https://www.esgf.com/finance-durable" TargetMode="External"/><Relationship Id="rId244" Type="http://schemas.openxmlformats.org/officeDocument/2006/relationships/hyperlink" Target="https://www.rennes-sb.com/programmes/postgraduate/msc/msc-international-finance/" TargetMode="External"/><Relationship Id="rId18" Type="http://schemas.openxmlformats.org/officeDocument/2006/relationships/hyperlink" Target="https://www.hec.edu/en/summer-school/summer-programs/fintech" TargetMode="External"/><Relationship Id="rId39" Type="http://schemas.openxmlformats.org/officeDocument/2006/relationships/hyperlink" Target="https://ge.edhec.edu/filiere-finance" TargetMode="External"/><Relationship Id="rId265" Type="http://schemas.openxmlformats.org/officeDocument/2006/relationships/hyperlink" Target="https://online.edhec.edu/fr/programmes-formations-a-distance/master-finance-distance/" TargetMode="External"/><Relationship Id="rId286" Type="http://schemas.openxmlformats.org/officeDocument/2006/relationships/hyperlink" Target="https://executive-education.eslsca.fr/fr/produit/marches-financiers/" TargetMode="External"/><Relationship Id="rId50" Type="http://schemas.openxmlformats.org/officeDocument/2006/relationships/hyperlink" Target="https://master.edhec.edu/msc-financial-engineering" TargetMode="External"/><Relationship Id="rId104" Type="http://schemas.openxmlformats.org/officeDocument/2006/relationships/hyperlink" Target="https://etudiant.kedge.edu/programmes/master-finance" TargetMode="External"/><Relationship Id="rId125" Type="http://schemas.openxmlformats.org/officeDocument/2006/relationships/hyperlink" Target="https://en.grenoble-em.com/msc-finance" TargetMode="External"/><Relationship Id="rId146" Type="http://schemas.openxmlformats.org/officeDocument/2006/relationships/hyperlink" Target="https://www.bsb-education.com/bsb-programmes/masters-of-science-msc/msc-climate-change-corporate-finance/" TargetMode="External"/><Relationship Id="rId167" Type="http://schemas.openxmlformats.org/officeDocument/2006/relationships/hyperlink" Target="https://www.montpellier-bs.com/international/our-programmes/programmes-master-of-science/msc-sustainable-inclusive-finance/" TargetMode="External"/><Relationship Id="rId188" Type="http://schemas.openxmlformats.org/officeDocument/2006/relationships/hyperlink" Target="https://barcelona.tbs-education.com/program/msc-sustainable-financial-management/" TargetMode="External"/><Relationship Id="rId311" Type="http://schemas.openxmlformats.org/officeDocument/2006/relationships/hyperlink" Target="https://financia-business-school.com/certificat-finance-islamique.html" TargetMode="External"/><Relationship Id="rId71" Type="http://schemas.openxmlformats.org/officeDocument/2006/relationships/hyperlink" Target="https://www.skema-bs.fr/programmes/masters-of-science/msc-gestion-financiere-d-entreprise" TargetMode="External"/><Relationship Id="rId92" Type="http://schemas.openxmlformats.org/officeDocument/2006/relationships/hyperlink" Target="https://master.audencia.com/fr/programmes/msc-in-data-management-for-finance/" TargetMode="External"/><Relationship Id="rId213" Type="http://schemas.openxmlformats.org/officeDocument/2006/relationships/hyperlink" Target="https://www.esgf.com/finance-durable" TargetMode="External"/><Relationship Id="rId234" Type="http://schemas.openxmlformats.org/officeDocument/2006/relationships/hyperlink" Target="https://www.esgf.com/banque-relations-entreprises" TargetMode="External"/><Relationship Id="rId2" Type="http://schemas.openxmlformats.org/officeDocument/2006/relationships/hyperlink" Target="https://www.hec.edu/en/master-s-programs/specialized-masters/msc-economics-finance/course-content" TargetMode="External"/><Relationship Id="rId29" Type="http://schemas.openxmlformats.org/officeDocument/2006/relationships/hyperlink" Target="https://www.essec.edu/en/program/mscs/msc-sustainability-transformation/program/" TargetMode="External"/><Relationship Id="rId255" Type="http://schemas.openxmlformats.org/officeDocument/2006/relationships/hyperlink" Target="https://executive-education.essec.edu/en/program/executive-diplomas/financial-management-and-management-control/program/" TargetMode="External"/><Relationship Id="rId276" Type="http://schemas.openxmlformats.org/officeDocument/2006/relationships/hyperlink" Target="https://neoma-bs.com/programmes/certification-strategy-and-finance/" TargetMode="External"/><Relationship Id="rId297" Type="http://schemas.openxmlformats.org/officeDocument/2006/relationships/hyperlink" Target="https://financia-business-school.com/mba-green-finance.html" TargetMode="External"/><Relationship Id="rId40" Type="http://schemas.openxmlformats.org/officeDocument/2006/relationships/hyperlink" Target="https://master.edhec.edu/msc-international-finance" TargetMode="External"/><Relationship Id="rId115" Type="http://schemas.openxmlformats.org/officeDocument/2006/relationships/hyperlink" Target="https://etudiant.kedge.edu/programmes/master-finance" TargetMode="External"/><Relationship Id="rId136" Type="http://schemas.openxmlformats.org/officeDocument/2006/relationships/hyperlink" Target="https://neoma-bs.com/programmes/msc-finance-investment-and-wealth-management/" TargetMode="External"/><Relationship Id="rId157" Type="http://schemas.openxmlformats.org/officeDocument/2006/relationships/hyperlink" Target="https://www.ieseg.fr/en/programs/bachelor-international-business/program/" TargetMode="External"/><Relationship Id="rId178" Type="http://schemas.openxmlformats.org/officeDocument/2006/relationships/hyperlink" Target="https://www.tbs-education.com/program/msc-corporate-finance-and-advisory/" TargetMode="External"/><Relationship Id="rId301" Type="http://schemas.openxmlformats.org/officeDocument/2006/relationships/hyperlink" Target="https://financia-business-school.com/mba-green-finance.html" TargetMode="External"/><Relationship Id="rId61" Type="http://schemas.openxmlformats.org/officeDocument/2006/relationships/hyperlink" Target="https://master.edhec.edu/msc-climate-change-sustainable-finance" TargetMode="External"/><Relationship Id="rId82" Type="http://schemas.openxmlformats.org/officeDocument/2006/relationships/hyperlink" Target="https://www.skema-bs.fr/programmes/masters-of-science/msc-financial-markets-and-investments" TargetMode="External"/><Relationship Id="rId199" Type="http://schemas.openxmlformats.org/officeDocument/2006/relationships/hyperlink" Target="https://www.esgf.com/finance-marche" TargetMode="External"/><Relationship Id="rId203" Type="http://schemas.openxmlformats.org/officeDocument/2006/relationships/hyperlink" Target="https://www.esgf.com/finance-durable" TargetMode="External"/><Relationship Id="rId19" Type="http://schemas.openxmlformats.org/officeDocument/2006/relationships/hyperlink" Target="https://www.hec.edu/en/summer-school/summer-programs/mergers-acquisitions" TargetMode="External"/><Relationship Id="rId224" Type="http://schemas.openxmlformats.org/officeDocument/2006/relationships/hyperlink" Target="https://www.esgf.com/finance-durable" TargetMode="External"/><Relationship Id="rId245" Type="http://schemas.openxmlformats.org/officeDocument/2006/relationships/hyperlink" Target="https://www.hec.edu/fr/executive-education/executive-masteres/executive-msc-en-finance" TargetMode="External"/><Relationship Id="rId266" Type="http://schemas.openxmlformats.org/officeDocument/2006/relationships/hyperlink" Target="https://online.edhec.edu/fr/programmes-formations-a-distance/certificat-finance-entreprise/" TargetMode="External"/><Relationship Id="rId287" Type="http://schemas.openxmlformats.org/officeDocument/2006/relationships/hyperlink" Target="https://executive-education.eslsca.fr/fr/produit/produits-financiers/" TargetMode="External"/><Relationship Id="rId30" Type="http://schemas.openxmlformats.org/officeDocument/2006/relationships/hyperlink" Target="https://www.essec.edu/en/program/mscs/msc-sustainability-transformation/program/" TargetMode="External"/><Relationship Id="rId105" Type="http://schemas.openxmlformats.org/officeDocument/2006/relationships/hyperlink" Target="https://etudiant.kedge.edu/programmes/master-finance" TargetMode="External"/><Relationship Id="rId126" Type="http://schemas.openxmlformats.org/officeDocument/2006/relationships/hyperlink" Target="https://en.grenoble-em.com/msc-finance" TargetMode="External"/><Relationship Id="rId147" Type="http://schemas.openxmlformats.org/officeDocument/2006/relationships/hyperlink" Target="https://www.bsb-education.com/bsb-programmes/masters-of-science-msc/msc-climate-change-corporate-finance/" TargetMode="External"/><Relationship Id="rId168" Type="http://schemas.openxmlformats.org/officeDocument/2006/relationships/hyperlink" Target="https://www.montpellier-bs.com/international/our-programmes/programmes-master-of-science/msc-sustainable-inclusive-finance/" TargetMode="External"/><Relationship Id="rId312" Type="http://schemas.openxmlformats.org/officeDocument/2006/relationships/hyperlink" Target="https://executive.rennes-sb.com/en/training/executive-msc-in-international-finance/" TargetMode="External"/><Relationship Id="rId51" Type="http://schemas.openxmlformats.org/officeDocument/2006/relationships/hyperlink" Target="https://master.edhec.edu/msc-climate-change-sustainable-finance" TargetMode="External"/><Relationship Id="rId72" Type="http://schemas.openxmlformats.org/officeDocument/2006/relationships/hyperlink" Target="https://www.skema-bs.fr/programmes/masters-of-science/msc-gestion-financiere-d-entreprise" TargetMode="External"/><Relationship Id="rId93" Type="http://schemas.openxmlformats.org/officeDocument/2006/relationships/hyperlink" Target="https://masteres-specialises.audencia.com/programmes/strategies-financieres-et-investissements-responsables/" TargetMode="External"/><Relationship Id="rId189" Type="http://schemas.openxmlformats.org/officeDocument/2006/relationships/hyperlink" Target="https://barcelona.tbs-education.com/program/msc-sustainable-financial-management/" TargetMode="External"/><Relationship Id="rId3" Type="http://schemas.openxmlformats.org/officeDocument/2006/relationships/hyperlink" Target="https://www.hec.edu/en/master-s-programs/specialized-masters/msc-economics-finance/course-content" TargetMode="External"/><Relationship Id="rId214" Type="http://schemas.openxmlformats.org/officeDocument/2006/relationships/hyperlink" Target="https://www.esgf.com/finance-durable" TargetMode="External"/><Relationship Id="rId235" Type="http://schemas.openxmlformats.org/officeDocument/2006/relationships/hyperlink" Target="https://www.esgf.com/banque-relations-entreprises" TargetMode="External"/><Relationship Id="rId256" Type="http://schemas.openxmlformats.org/officeDocument/2006/relationships/hyperlink" Target="https://executive-education.essec.edu/fr/programme/gestion-finance/gerer-les-risques-et-financer-entreprise/" TargetMode="External"/><Relationship Id="rId277" Type="http://schemas.openxmlformats.org/officeDocument/2006/relationships/hyperlink" Target="https://www.eslsca.fr/en/mba/finance" TargetMode="External"/><Relationship Id="rId298" Type="http://schemas.openxmlformats.org/officeDocument/2006/relationships/hyperlink" Target="https://financia-business-school.com/mba-green-finance.html" TargetMode="External"/><Relationship Id="rId116" Type="http://schemas.openxmlformats.org/officeDocument/2006/relationships/hyperlink" Target="https://etudiant.kedge.edu/programmes/master-finance" TargetMode="External"/><Relationship Id="rId137" Type="http://schemas.openxmlformats.org/officeDocument/2006/relationships/hyperlink" Target="https://neoma-bs.com/programmes/msc-finance-investment-and-wealth-management/" TargetMode="External"/><Relationship Id="rId158" Type="http://schemas.openxmlformats.org/officeDocument/2006/relationships/hyperlink" Target="https://www.ieseg.fr/en/programs/masters-science/msc-finance/" TargetMode="External"/><Relationship Id="rId302" Type="http://schemas.openxmlformats.org/officeDocument/2006/relationships/hyperlink" Target="https://financia-business-school.com/mba-green-finance.html" TargetMode="External"/><Relationship Id="rId20" Type="http://schemas.openxmlformats.org/officeDocument/2006/relationships/hyperlink" Target="https://www.essec.edu/fr/programme/grande-ecole/grande-ecole-concours/programme/" TargetMode="External"/><Relationship Id="rId41" Type="http://schemas.openxmlformats.org/officeDocument/2006/relationships/hyperlink" Target="https://master.edhec.edu/msc-international-finance" TargetMode="External"/><Relationship Id="rId62" Type="http://schemas.openxmlformats.org/officeDocument/2006/relationships/hyperlink" Target="https://master.edhec.edu/msc-climate-change-sustainable-finance" TargetMode="External"/><Relationship Id="rId83" Type="http://schemas.openxmlformats.org/officeDocument/2006/relationships/hyperlink" Target="https://www.skema-bs.fr/programmes/masters-of-science/msc-financial-markets-and-investments" TargetMode="External"/><Relationship Id="rId179" Type="http://schemas.openxmlformats.org/officeDocument/2006/relationships/hyperlink" Target="https://www.tbs-education.com/program/msc-equity-research-and-investment-management/" TargetMode="External"/><Relationship Id="rId190" Type="http://schemas.openxmlformats.org/officeDocument/2006/relationships/hyperlink" Target="https://barcelona.tbs-education.com/program/msc-sustainable-financial-management/" TargetMode="External"/><Relationship Id="rId204" Type="http://schemas.openxmlformats.org/officeDocument/2006/relationships/hyperlink" Target="https://www.esgf.com/finance-durable" TargetMode="External"/><Relationship Id="rId225" Type="http://schemas.openxmlformats.org/officeDocument/2006/relationships/hyperlink" Target="https://www.esgf.com/finance-durable" TargetMode="External"/><Relationship Id="rId246" Type="http://schemas.openxmlformats.org/officeDocument/2006/relationships/hyperlink" Target="https://www.hec.edu/fr/executive-education/executive-masteres/gemm-majeure-finance" TargetMode="External"/><Relationship Id="rId267" Type="http://schemas.openxmlformats.org/officeDocument/2006/relationships/hyperlink" Target="https://mba.edhec.edu/specialisation-tracks-global-learning-expedition" TargetMode="External"/><Relationship Id="rId288" Type="http://schemas.openxmlformats.org/officeDocument/2006/relationships/hyperlink" Target="https://executive-education.eslsca.fr/fr/produit/maitriser-lanalyse-technique-sur-les-marches-financiers/" TargetMode="External"/><Relationship Id="rId106" Type="http://schemas.openxmlformats.org/officeDocument/2006/relationships/hyperlink" Target="https://etudiant.kedge.edu/programmes/master-finance" TargetMode="External"/><Relationship Id="rId127" Type="http://schemas.openxmlformats.org/officeDocument/2006/relationships/hyperlink" Target="https://en.grenoble-em.com/msc-finance" TargetMode="External"/><Relationship Id="rId313" Type="http://schemas.openxmlformats.org/officeDocument/2006/relationships/hyperlink" Target="https://executive.rennes-sb.com/en/training/advanced-finance/" TargetMode="External"/><Relationship Id="rId10" Type="http://schemas.openxmlformats.org/officeDocument/2006/relationships/hyperlink" Target="https://www.hec.edu/en/masters-programs/master-in-management/m2-specialization-phase/quantitative-economics-and-finance" TargetMode="External"/><Relationship Id="rId31" Type="http://schemas.openxmlformats.org/officeDocument/2006/relationships/hyperlink" Target="https://www.essec.edu/en/program/mscs/msc-sustainability-transformation/program/" TargetMode="External"/><Relationship Id="rId52" Type="http://schemas.openxmlformats.org/officeDocument/2006/relationships/hyperlink" Target="https://master.edhec.edu/msc-climate-change-sustainable-finance" TargetMode="External"/><Relationship Id="rId73" Type="http://schemas.openxmlformats.org/officeDocument/2006/relationships/hyperlink" Target="https://www.skema-bs.fr/programmes/masters-of-science/msc-gestion-financiere-d-entreprise" TargetMode="External"/><Relationship Id="rId94" Type="http://schemas.openxmlformats.org/officeDocument/2006/relationships/hyperlink" Target="https://masteres-specialises.audencia.com/programmes/strategies-financieres-et-investissements-responsables/" TargetMode="External"/><Relationship Id="rId148" Type="http://schemas.openxmlformats.org/officeDocument/2006/relationships/hyperlink" Target="https://www.bsb-education.com/bsb-programmes/masters-of-science-msc/msc-climate-change-corporate-finance/" TargetMode="External"/><Relationship Id="rId169" Type="http://schemas.openxmlformats.org/officeDocument/2006/relationships/hyperlink" Target="https://www.montpellier-bs.com/international/our-programmes/programmes-master-of-science/msc-sustainable-inclusive-finance/" TargetMode="External"/><Relationship Id="rId4" Type="http://schemas.openxmlformats.org/officeDocument/2006/relationships/hyperlink" Target="https://www.hec.edu/en/master-s-programs/specialized-masters/msc-accounting-finance-management/course-content" TargetMode="External"/><Relationship Id="rId180" Type="http://schemas.openxmlformats.org/officeDocument/2006/relationships/hyperlink" Target="https://www.tbs-education.com/program/msc-equity-research-and-investment-management/" TargetMode="External"/><Relationship Id="rId215" Type="http://schemas.openxmlformats.org/officeDocument/2006/relationships/hyperlink" Target="https://www.esgf.com/finance-durable" TargetMode="External"/><Relationship Id="rId236" Type="http://schemas.openxmlformats.org/officeDocument/2006/relationships/hyperlink" Target="https://www.esgf.com/audit-controle-de-gestion" TargetMode="External"/><Relationship Id="rId257" Type="http://schemas.openxmlformats.org/officeDocument/2006/relationships/hyperlink" Target="https://executive-education.essec.edu/fr/programme/gestion-finance/gestion-et-finances-fondamentaux-pour-les-non-specialistes/" TargetMode="External"/><Relationship Id="rId278" Type="http://schemas.openxmlformats.org/officeDocument/2006/relationships/hyperlink" Target="https://www.eslsca.fr/en/mba/finance-data-performance" TargetMode="External"/><Relationship Id="rId303" Type="http://schemas.openxmlformats.org/officeDocument/2006/relationships/hyperlink" Target="https://financia-business-school.com/mba-green-finance.html" TargetMode="External"/><Relationship Id="rId42" Type="http://schemas.openxmlformats.org/officeDocument/2006/relationships/hyperlink" Target="https://master.edhec.edu/msc-accounting-finance" TargetMode="External"/><Relationship Id="rId84" Type="http://schemas.openxmlformats.org/officeDocument/2006/relationships/hyperlink" Target="https://www.skema-bs.fr/programmes/masteres-specialise/ms-manager-gestion-de-patrimoine-financier" TargetMode="External"/><Relationship Id="rId138" Type="http://schemas.openxmlformats.org/officeDocument/2006/relationships/hyperlink" Target="https://neoma-bs.com/programmes/msc-finance-investment-and-wealth-management/" TargetMode="External"/><Relationship Id="rId191" Type="http://schemas.openxmlformats.org/officeDocument/2006/relationships/hyperlink" Target="https://barcelona.tbs-education.com/program/msc-sustainable-financial-management/" TargetMode="External"/><Relationship Id="rId205" Type="http://schemas.openxmlformats.org/officeDocument/2006/relationships/hyperlink" Target="https://www.esgf.com/finance-durable" TargetMode="External"/><Relationship Id="rId247" Type="http://schemas.openxmlformats.org/officeDocument/2006/relationships/hyperlink" Target="https://www.hec.edu/en/executive-education/executive-certificates/iccfhec-paris-international-certificate-corporate-finance" TargetMode="External"/><Relationship Id="rId107" Type="http://schemas.openxmlformats.org/officeDocument/2006/relationships/hyperlink" Target="https://etudiant.kedge.edu/programmes/master-finance" TargetMode="External"/><Relationship Id="rId289" Type="http://schemas.openxmlformats.org/officeDocument/2006/relationships/hyperlink" Target="https://executive-education.eslsca.fr/fr/produit/maitriser-lanalyse-technique-sur-les-marches-financiers/" TargetMode="External"/><Relationship Id="rId11" Type="http://schemas.openxmlformats.org/officeDocument/2006/relationships/hyperlink" Target="https://www.hec.edu/en/master-s-programs/certificats/energy-finance-certificate" TargetMode="External"/><Relationship Id="rId53" Type="http://schemas.openxmlformats.org/officeDocument/2006/relationships/hyperlink" Target="https://master.edhec.edu/msc-climate-change-sustainable-finance" TargetMode="External"/><Relationship Id="rId149" Type="http://schemas.openxmlformats.org/officeDocument/2006/relationships/hyperlink" Target="https://www.bsb-education.com/bsb-programmes/masters-of-science-msc/msc-climate-change-corporate-finance/" TargetMode="External"/><Relationship Id="rId314" Type="http://schemas.openxmlformats.org/officeDocument/2006/relationships/vmlDrawing" Target="../drawings/vmlDrawing2.vml"/><Relationship Id="rId95" Type="http://schemas.openxmlformats.org/officeDocument/2006/relationships/hyperlink" Target="https://masteres-specialises.audencia.com/programmes/strategies-financieres-et-investissements-responsables/" TargetMode="External"/><Relationship Id="rId160" Type="http://schemas.openxmlformats.org/officeDocument/2006/relationships/hyperlink" Target="https://www.montpellier-bs.com/international/our-programmes/programmes-master-of-science/msc-sustainable-inclusive-finance/" TargetMode="External"/><Relationship Id="rId216" Type="http://schemas.openxmlformats.org/officeDocument/2006/relationships/hyperlink" Target="https://www.esgf.com/finance-durable" TargetMode="External"/><Relationship Id="rId258" Type="http://schemas.openxmlformats.org/officeDocument/2006/relationships/hyperlink" Target="https://www.escp.eu/programmes/open-programmes/business-competence-programme" TargetMode="External"/><Relationship Id="rId22" Type="http://schemas.openxmlformats.org/officeDocument/2006/relationships/hyperlink" Target="https://www.essec.edu/fr/programme/grande-ecole/grande-ecole-concours/programme/" TargetMode="External"/><Relationship Id="rId64" Type="http://schemas.openxmlformats.org/officeDocument/2006/relationships/hyperlink" Target="https://master.edhec.edu/msc-climate-change-sustainable-finance" TargetMode="External"/><Relationship Id="rId118" Type="http://schemas.openxmlformats.org/officeDocument/2006/relationships/hyperlink" Target="https://etudiant.kedge.edu/programmes/master-finance" TargetMode="External"/><Relationship Id="rId171" Type="http://schemas.openxmlformats.org/officeDocument/2006/relationships/hyperlink" Target="https://www.montpellier-bs.com/international/our-programmes/programmes-master-of-science/msc-sustainable-inclusive-finance/" TargetMode="External"/><Relationship Id="rId227" Type="http://schemas.openxmlformats.org/officeDocument/2006/relationships/hyperlink" Target="https://www.esgf.com/finance-durable" TargetMode="External"/><Relationship Id="rId269" Type="http://schemas.openxmlformats.org/officeDocument/2006/relationships/hyperlink" Target="https://www.skema-bs.fr/programmes/ems/programmes/ems-manager-en-gestion-de-patrimoine" TargetMode="External"/><Relationship Id="rId33" Type="http://schemas.openxmlformats.org/officeDocument/2006/relationships/hyperlink" Target="https://www.escp.eu/programmes/specialised-masters-MScs/MSc-audit-conseil" TargetMode="External"/><Relationship Id="rId129" Type="http://schemas.openxmlformats.org/officeDocument/2006/relationships/hyperlink" Target="https://en.grenoble-em.com/msc-finance" TargetMode="External"/><Relationship Id="rId280" Type="http://schemas.openxmlformats.org/officeDocument/2006/relationships/hyperlink" Target="https://www.eslsca.fr/en/mba/wealth-management" TargetMode="External"/><Relationship Id="rId75" Type="http://schemas.openxmlformats.org/officeDocument/2006/relationships/hyperlink" Target="https://www.skema-bs.fr/Pages/Programme%20simple%20Skema/msc-sustainable-finance-fintech/msc-sustainable-finance-and-fintech-introduction.aspx" TargetMode="External"/><Relationship Id="rId140" Type="http://schemas.openxmlformats.org/officeDocument/2006/relationships/hyperlink" Target="https://neoma-bs.com/programmes/advanced-master-finance-big-data/" TargetMode="External"/><Relationship Id="rId182" Type="http://schemas.openxmlformats.org/officeDocument/2006/relationships/hyperlink" Target="https://www.tbs-education.com/program/msc-equity-research-and-investment-management/" TargetMode="External"/><Relationship Id="rId6" Type="http://schemas.openxmlformats.org/officeDocument/2006/relationships/hyperlink" Target="https://www.hec.edu/en/masters-programs/master-in-management/m2-specialization-phase/managerial-and-financial-economics" TargetMode="External"/><Relationship Id="rId238" Type="http://schemas.openxmlformats.org/officeDocument/2006/relationships/hyperlink" Target="https://www.esgf.com/consulting-financier" TargetMode="External"/><Relationship Id="rId291" Type="http://schemas.openxmlformats.org/officeDocument/2006/relationships/hyperlink" Target="https://financia-business-school.com/master-finance-parcours-finance-de-marche.html" TargetMode="External"/><Relationship Id="rId305" Type="http://schemas.openxmlformats.org/officeDocument/2006/relationships/hyperlink" Target="https://financia-business-school.com/mba-green-finance.html" TargetMode="External"/><Relationship Id="rId44" Type="http://schemas.openxmlformats.org/officeDocument/2006/relationships/hyperlink" Target="https://master.edhec.edu/msc-accounting-finance" TargetMode="External"/><Relationship Id="rId86" Type="http://schemas.openxmlformats.org/officeDocument/2006/relationships/hyperlink" Target="https://www.skema.edu/summer-school/finance/overview-finance-and-banking" TargetMode="External"/><Relationship Id="rId151" Type="http://schemas.openxmlformats.org/officeDocument/2006/relationships/hyperlink" Target="https://www.bsb-education.com/bsb-programmes/masters-of-science-msc/msc-climate-change-corporate-financ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first-finance.fr/formation/certification-amf-finance-durable/" TargetMode="External"/><Relationship Id="rId21" Type="http://schemas.openxmlformats.org/officeDocument/2006/relationships/hyperlink" Target="https://www.novethic.fr/formations-finance-climat-investissement-responsable/finance-impact-fondamentaux.html" TargetMode="External"/><Relationship Id="rId324" Type="http://schemas.openxmlformats.org/officeDocument/2006/relationships/hyperlink" Target="https://www.barchen.fr/formations/gestion-des-risques-de-la-banque-1242?term_referer=241" TargetMode="External"/><Relationship Id="rId531" Type="http://schemas.openxmlformats.org/officeDocument/2006/relationships/hyperlink" Target="https://catalogue.juriscampus.fr/livrets-orias/39-livret-ias-niveau-i.html" TargetMode="External"/><Relationship Id="rId170" Type="http://schemas.openxmlformats.org/officeDocument/2006/relationships/hyperlink" Target="https://www.first-finance.fr/formation/investissement-socialement-responsable-origines-methodes-et-enjeux-pour-la-gestion-de-fonds/" TargetMode="External"/><Relationship Id="rId268" Type="http://schemas.openxmlformats.org/officeDocument/2006/relationships/hyperlink" Target="https://www.barchen.fr/formations/marches-actions-au-quotidien-359?term_referer=311" TargetMode="External"/><Relationship Id="rId475" Type="http://schemas.openxmlformats.org/officeDocument/2006/relationships/hyperlink" Target="https://www.barchen.fr/formations/alm-assurance-les-fondamentaux-362?term_referer=218" TargetMode="External"/><Relationship Id="rId32" Type="http://schemas.openxmlformats.org/officeDocument/2006/relationships/hyperlink" Target="https://www.novethic.fr/formations-finance-climat-investissement-responsable/finance-durable-atelier-pratique.html" TargetMode="External"/><Relationship Id="rId128" Type="http://schemas.openxmlformats.org/officeDocument/2006/relationships/hyperlink" Target="https://www.first-finance.fr/formation/culture-risques-bancaires/" TargetMode="External"/><Relationship Id="rId335" Type="http://schemas.openxmlformats.org/officeDocument/2006/relationships/hyperlink" Target="https://www.barchen.fr/formations/aprm-associate-professional-risk-manager-644?term_referer=248" TargetMode="External"/><Relationship Id="rId542" Type="http://schemas.openxmlformats.org/officeDocument/2006/relationships/hyperlink" Target="https://catalogue.juriscampus.fr/formations-annuelles-continues/642-l-assurance-de-groupe.html" TargetMode="External"/><Relationship Id="rId181" Type="http://schemas.openxmlformats.org/officeDocument/2006/relationships/hyperlink" Target="https://www.first-finance.fr/formation/finance-durable-enjeux-strategies-dinvestissement-et-outils/" TargetMode="External"/><Relationship Id="rId402" Type="http://schemas.openxmlformats.org/officeDocument/2006/relationships/hyperlink" Target="https://www.barchen.fr/formations/fonction-risques-en-asset-management-partager-1433?term_referer=255" TargetMode="External"/><Relationship Id="rId279" Type="http://schemas.openxmlformats.org/officeDocument/2006/relationships/hyperlink" Target="https://www.barchen.fr/formations/derives-de-credit-1-mecanismes-et-utilisations-373?term_referer=312" TargetMode="External"/><Relationship Id="rId486" Type="http://schemas.openxmlformats.org/officeDocument/2006/relationships/hyperlink" Target="https://www.barchen.fr/formations/lorganisation-et-lanimation-du-dispositif-de-conformite-369?term_referer=309" TargetMode="External"/><Relationship Id="rId43" Type="http://schemas.openxmlformats.org/officeDocument/2006/relationships/hyperlink" Target="https://www.carbone4.com/training/climate-and-finance" TargetMode="External"/><Relationship Id="rId139" Type="http://schemas.openxmlformats.org/officeDocument/2006/relationships/hyperlink" Target="https://www.first-finance.fr/formation/certificat-cfa-en-investissement-esg/" TargetMode="External"/><Relationship Id="rId346" Type="http://schemas.openxmlformats.org/officeDocument/2006/relationships/hyperlink" Target="https://www.barchen.fr/formations/la-gestion-active-1560?term_referer=249" TargetMode="External"/><Relationship Id="rId553" Type="http://schemas.openxmlformats.org/officeDocument/2006/relationships/hyperlink" Target="https://catalogue.juriscampus.fr/formations-annuelles-continues/688-assurance-de-personnes-individuel-et-collectif-pack-dda-ias.html" TargetMode="External"/><Relationship Id="rId192" Type="http://schemas.openxmlformats.org/officeDocument/2006/relationships/hyperlink" Target="https://www.first-finance.fr/formation/siic-opci-scpi-mecanismes-et-utilisations/" TargetMode="External"/><Relationship Id="rId206" Type="http://schemas.openxmlformats.org/officeDocument/2006/relationships/hyperlink" Target="https://www.first-finance.fr/formation/change-2-swaps-et-options-de-change-valorisation-et-sensibilites/" TargetMode="External"/><Relationship Id="rId413" Type="http://schemas.openxmlformats.org/officeDocument/2006/relationships/hyperlink" Target="https://www.barchen.fr/formations/bien-conseiller-lassurance-vie-en-gestion-privee-1571?term_referer=256" TargetMode="External"/><Relationship Id="rId497" Type="http://schemas.openxmlformats.org/officeDocument/2006/relationships/hyperlink" Target="https://www.barchen.fr/formations/assurance-construction-niveau-1-12701?term_referer=310" TargetMode="External"/><Relationship Id="rId620" Type="http://schemas.openxmlformats.org/officeDocument/2006/relationships/table" Target="../tables/table3.xml"/><Relationship Id="rId357" Type="http://schemas.openxmlformats.org/officeDocument/2006/relationships/hyperlink" Target="https://www.barchen.fr/formations/regles-et-developpement-des-investissements-socialement-responsables-1614?term_referer=250" TargetMode="External"/><Relationship Id="rId54" Type="http://schemas.openxmlformats.org/officeDocument/2006/relationships/hyperlink" Target="https://www.sfaf.com/lacademie-sfaf/formation/31-gestion-dactifs-gestion-traditionnelle/" TargetMode="External"/><Relationship Id="rId217" Type="http://schemas.openxmlformats.org/officeDocument/2006/relationships/hyperlink" Target="https://www.we-figure.com/seminaires/risque-de-change" TargetMode="External"/><Relationship Id="rId564" Type="http://schemas.openxmlformats.org/officeDocument/2006/relationships/hyperlink" Target="https://catalogue.juriscampus.fr/ias-dda/708-finance-durable-et-commercialisation.html" TargetMode="External"/><Relationship Id="rId424" Type="http://schemas.openxmlformats.org/officeDocument/2006/relationships/hyperlink" Target="https://www.barchen.fr/formations/droit-du-patrimoine-partager-421?term_referer=257" TargetMode="External"/><Relationship Id="rId270" Type="http://schemas.openxmlformats.org/officeDocument/2006/relationships/hyperlink" Target="https://www.barchen.fr/formations/etf-montages-et-utilisations-en-gestion-302?term_referer=311" TargetMode="External"/><Relationship Id="rId65" Type="http://schemas.openxmlformats.org/officeDocument/2006/relationships/hyperlink" Target="https://www.sfaf.com/lacademie-sfaf/formation/33-conseil-en-investissement-durable/" TargetMode="External"/><Relationship Id="rId130" Type="http://schemas.openxmlformats.org/officeDocument/2006/relationships/hyperlink" Target="https://www.first-finance.fr/formation/introduction-a-lasset-management/" TargetMode="External"/><Relationship Id="rId368" Type="http://schemas.openxmlformats.org/officeDocument/2006/relationships/hyperlink" Target="https://www.barchen.fr/formations/data-privacy-protection-162?term_referer=247" TargetMode="External"/><Relationship Id="rId575" Type="http://schemas.openxmlformats.org/officeDocument/2006/relationships/hyperlink" Target="https://catalogue.juriscampus.fr/iobsp/711-la-societe-outil-de-gestion-patrimoniale-pack-iobsp.html" TargetMode="External"/><Relationship Id="rId228" Type="http://schemas.openxmlformats.org/officeDocument/2006/relationships/hyperlink" Target="https://www.we-figure.com/seminaires/valorisation-dentreprise-maitrise" TargetMode="External"/><Relationship Id="rId435" Type="http://schemas.openxmlformats.org/officeDocument/2006/relationships/hyperlink" Target="https://www.barchen.fr/formations/parcours-devenir-compliance-officer-cursus-beyond-compliance-600996?term_referer=244" TargetMode="External"/><Relationship Id="rId281" Type="http://schemas.openxmlformats.org/officeDocument/2006/relationships/hyperlink" Target="https://www.barchen.fr/formations/structures-de-credit-montages-et-utilisations-167?term_referer=312" TargetMode="External"/><Relationship Id="rId502" Type="http://schemas.openxmlformats.org/officeDocument/2006/relationships/hyperlink" Target="https://www.barchen.fr/formations/comptabilite-des-compagnies-dassurance-1684?term_referer=309" TargetMode="External"/><Relationship Id="rId76" Type="http://schemas.openxmlformats.org/officeDocument/2006/relationships/hyperlink" Target="https://www.sfaf.com/lacademie-sfaf/formation/34-certification-danalyse-esg/" TargetMode="External"/><Relationship Id="rId141" Type="http://schemas.openxmlformats.org/officeDocument/2006/relationships/hyperlink" Target="https://www.first-finance.fr/formation/certificat-cfa-en-investissement-esg/" TargetMode="External"/><Relationship Id="rId379" Type="http://schemas.openxmlformats.org/officeDocument/2006/relationships/hyperlink" Target="https://www.barchen.fr/formations/la-reglementation-europeenne-sur-les-operations-de-marche-derives-repos-et-pret-emprunt?term_referer=251" TargetMode="External"/><Relationship Id="rId586" Type="http://schemas.openxmlformats.org/officeDocument/2006/relationships/hyperlink" Target="https://catalogue.juriscampus.fr/formations-annuelles-continues/629-lagent-immobilier-obligation-dinformation-et-devoir-de-conseil.html" TargetMode="External"/><Relationship Id="rId7" Type="http://schemas.openxmlformats.org/officeDocument/2006/relationships/hyperlink" Target="https://www.novethic.fr/formations-finance-climat-investissement-responsable/notation-esg-impact-webinar-formation-1.html" TargetMode="External"/><Relationship Id="rId239" Type="http://schemas.openxmlformats.org/officeDocument/2006/relationships/hyperlink" Target="https://www.we-figure.com/seminaires/preparation-a-lexamen-de-certification-amf-finance-durable" TargetMode="External"/><Relationship Id="rId446" Type="http://schemas.openxmlformats.org/officeDocument/2006/relationships/hyperlink" Target="https://www.barchen.fr/formations-reglementaires/lutte-contre-le-blanchiment-et-le-financement-du-terrorisme?term_referer=245" TargetMode="External"/><Relationship Id="rId292" Type="http://schemas.openxmlformats.org/officeDocument/2006/relationships/hyperlink" Target="https://www.barchen.fr/formations/pricing-et-risk-management-des-options-vanilles-494?term_referer=314" TargetMode="External"/><Relationship Id="rId306" Type="http://schemas.openxmlformats.org/officeDocument/2006/relationships/hyperlink" Target="https://www.barchen.fr/formations/gestion-middle-et-back-office-des-derives-otc-177?term_referer=240" TargetMode="External"/><Relationship Id="rId87" Type="http://schemas.openxmlformats.org/officeDocument/2006/relationships/hyperlink" Target="https://www.demos.fr/lanalyse-financiere-orientee-credit" TargetMode="External"/><Relationship Id="rId513" Type="http://schemas.openxmlformats.org/officeDocument/2006/relationships/hyperlink" Target="https://www.juriscampus.fr/formations-en-gestion-de-patrimoine/inscrivez-vous-au-livret-ias-niveau-2/" TargetMode="External"/><Relationship Id="rId597" Type="http://schemas.openxmlformats.org/officeDocument/2006/relationships/hyperlink" Target="https://catalogue.juriscampus.fr/immobilier/646-le-contrat-de-vente-immobiliere-classique.html" TargetMode="External"/><Relationship Id="rId152" Type="http://schemas.openxmlformats.org/officeDocument/2006/relationships/hyperlink" Target="https://www.first-finance.fr/formation/finance-durable-et-gestion-dactifs-fondamentaux-et-marche/" TargetMode="External"/><Relationship Id="rId457" Type="http://schemas.openxmlformats.org/officeDocument/2006/relationships/hyperlink" Target="https://www.barchen.fr/formations/credit-la-consommation-aspects-contractuels-et-information-de-lemprunteur-12462?term_referer=222" TargetMode="External"/><Relationship Id="rId14" Type="http://schemas.openxmlformats.org/officeDocument/2006/relationships/hyperlink" Target="https://www.novethic.fr/formations-finance-climat-investissement-responsable/finance-verte-webinar-formation-2.html" TargetMode="External"/><Relationship Id="rId317" Type="http://schemas.openxmlformats.org/officeDocument/2006/relationships/hyperlink" Target="https://www.barchen.fr/formations/executive-master-en-finance-quantitative-ex-difiq-niveau-1-1838-0?term_referer=316" TargetMode="External"/><Relationship Id="rId524" Type="http://schemas.openxmlformats.org/officeDocument/2006/relationships/hyperlink" Target="https://catalogue.juriscampus.fr/assurance/670-quelles-sont-les-operations-realisables-sur-un-contrat-d-assurance-vie-.html" TargetMode="External"/><Relationship Id="rId98" Type="http://schemas.openxmlformats.org/officeDocument/2006/relationships/hyperlink" Target="https://www.cegos.fr/formations/banque/les-fondamentaux-du-risk-management-bancaire" TargetMode="External"/><Relationship Id="rId163" Type="http://schemas.openxmlformats.org/officeDocument/2006/relationships/hyperlink" Target="https://www.first-finance.fr/formation/analyse-financiere-des-comptes-consolides-des-societes-immobilieres/" TargetMode="External"/><Relationship Id="rId370" Type="http://schemas.openxmlformats.org/officeDocument/2006/relationships/hyperlink" Target="https://www.barchen.fr/formations/conformite-et-deontologie-en-societe-de-gestion-158?term_referer=247" TargetMode="External"/><Relationship Id="rId230" Type="http://schemas.openxmlformats.org/officeDocument/2006/relationships/hyperlink" Target="https://www.we-figure.com/seminaires/analyse-financiere-previsionnelle" TargetMode="External"/><Relationship Id="rId468" Type="http://schemas.openxmlformats.org/officeDocument/2006/relationships/hyperlink" Target="https://www.barchen.fr/formations/financement-dune-start-3146?term_referer=229" TargetMode="External"/><Relationship Id="rId25" Type="http://schemas.openxmlformats.org/officeDocument/2006/relationships/hyperlink" Target="https://www.novethic.fr/formations-finance-climat-investissement-responsable/finance-verte-fondamentaux-2.html" TargetMode="External"/><Relationship Id="rId328" Type="http://schemas.openxmlformats.org/officeDocument/2006/relationships/hyperlink" Target="https://www.barchen.fr/formations/comprendre-linvestissement-responsable-296?term_referer=249" TargetMode="External"/><Relationship Id="rId535" Type="http://schemas.openxmlformats.org/officeDocument/2006/relationships/hyperlink" Target="https://catalogue.juriscampus.fr/assurance/707-assurances-des-risques-d-entreprise.html" TargetMode="External"/><Relationship Id="rId174" Type="http://schemas.openxmlformats.org/officeDocument/2006/relationships/hyperlink" Target="https://www.first-finance.fr/formation/conformite-pratique-de-rcsi-compliance-officer/" TargetMode="External"/><Relationship Id="rId381" Type="http://schemas.openxmlformats.org/officeDocument/2006/relationships/hyperlink" Target="https://www.barchen.fr/formations/securities-services-mode-demploi-510?term_referer=251" TargetMode="External"/><Relationship Id="rId602" Type="http://schemas.openxmlformats.org/officeDocument/2006/relationships/hyperlink" Target="https://catalogue.juriscampus.fr/formations-annuelles-continues/633-la-lutte-anti-blanchiment-lcb-ft-dans-le-secteur-bancaire.html" TargetMode="External"/><Relationship Id="rId241" Type="http://schemas.openxmlformats.org/officeDocument/2006/relationships/hyperlink" Target="https://www.we-figure.com/seminaires/preparation-a-lexamen-de-certification-amf-finance-durable" TargetMode="External"/><Relationship Id="rId437" Type="http://schemas.openxmlformats.org/officeDocument/2006/relationships/hyperlink" Target="https://www.barchen.fr/formations/parcours-directive-sur-la-distribution-dassurances-dda-700176?term_referer=244" TargetMode="External"/><Relationship Id="rId479" Type="http://schemas.openxmlformats.org/officeDocument/2006/relationships/hyperlink" Target="https://www.barchen.fr/formations/dda-comprendre-lenvironnement-de-lassurance-1939?term_referer=286" TargetMode="External"/><Relationship Id="rId36" Type="http://schemas.openxmlformats.org/officeDocument/2006/relationships/hyperlink" Target="https://www.carbone4.com/training/climate-and-finance" TargetMode="External"/><Relationship Id="rId283" Type="http://schemas.openxmlformats.org/officeDocument/2006/relationships/hyperlink" Target="https://www.barchen.fr/formations/financement-mezzanine-et-dette-privee-319?term_referer=312" TargetMode="External"/><Relationship Id="rId339" Type="http://schemas.openxmlformats.org/officeDocument/2006/relationships/hyperlink" Target="https://www.barchen.fr/formations/analyse-actions-531?term_referer=249" TargetMode="External"/><Relationship Id="rId490" Type="http://schemas.openxmlformats.org/officeDocument/2006/relationships/hyperlink" Target="https://www.barchen.fr/formations/frtb-fundamental-review-trading-book-1866?term_referer=309" TargetMode="External"/><Relationship Id="rId504" Type="http://schemas.openxmlformats.org/officeDocument/2006/relationships/hyperlink" Target="https://www.juriscampus.fr/formations-en-gestion-de-patrimoine/inscrivez-vous-au-brevet-superieur-d-assistant-en-gestion-de-patrimoine/" TargetMode="External"/><Relationship Id="rId546" Type="http://schemas.openxmlformats.org/officeDocument/2006/relationships/hyperlink" Target="https://catalogue.juriscampus.fr/formations-annuelles-continues/655-contrats-collectifs-de-prevoyance-et-de-sante-au-profit-des-salaries.html" TargetMode="External"/><Relationship Id="rId78" Type="http://schemas.openxmlformats.org/officeDocument/2006/relationships/hyperlink" Target="https://www.sfaf.com/lacademie-sfaf/formation/34-certification-danalyse-esg/" TargetMode="External"/><Relationship Id="rId101" Type="http://schemas.openxmlformats.org/officeDocument/2006/relationships/hyperlink" Target="https://www.cegos.fr/formations/banque/les-fondamentaux-du-controle-interne-en-etablissements-bancaires-et-financiers" TargetMode="External"/><Relationship Id="rId143" Type="http://schemas.openxmlformats.org/officeDocument/2006/relationships/hyperlink" Target="https://www.first-finance.fr/formation/certificat-cfa-en-investissement-esg/" TargetMode="External"/><Relationship Id="rId185" Type="http://schemas.openxmlformats.org/officeDocument/2006/relationships/hyperlink" Target="https://www.first-finance.fr/formation/les-differents-types-de-swaps/" TargetMode="External"/><Relationship Id="rId350" Type="http://schemas.openxmlformats.org/officeDocument/2006/relationships/hyperlink" Target="https://www.barchen.fr/formations/chartisme-2-295?term_referer=250" TargetMode="External"/><Relationship Id="rId406" Type="http://schemas.openxmlformats.org/officeDocument/2006/relationships/hyperlink" Target="https://www.barchen.fr/formations/successions-internationales-aspects-fiscaux-23373?term_referer=255" TargetMode="External"/><Relationship Id="rId588" Type="http://schemas.openxmlformats.org/officeDocument/2006/relationships/hyperlink" Target="https://catalogue.juriscampus.fr/immobilier/665-les-revenus-fonciers-et-le-traitement-du-deficit.html" TargetMode="External"/><Relationship Id="rId9" Type="http://schemas.openxmlformats.org/officeDocument/2006/relationships/hyperlink" Target="https://www.novethic.fr/formations-finance-climat-investissement-responsable/finance-impact-webinar-formation-4.html" TargetMode="External"/><Relationship Id="rId210" Type="http://schemas.openxmlformats.org/officeDocument/2006/relationships/hyperlink" Target="https://www.first-finance.fr/formation/project-bonds-financement-de-projet-et-marches-obligataires/" TargetMode="External"/><Relationship Id="rId392" Type="http://schemas.openxmlformats.org/officeDocument/2006/relationships/hyperlink" Target="https://www.barchen.fr/formations/utilisation-des-derives-action-en-gestion-de-portefeuille-358?term_referer=252" TargetMode="External"/><Relationship Id="rId448" Type="http://schemas.openxmlformats.org/officeDocument/2006/relationships/hyperlink" Target="https://www.barchen.fr/formations-reglementaires/formation-abus-de-marche?term_referer=245" TargetMode="External"/><Relationship Id="rId613" Type="http://schemas.openxmlformats.org/officeDocument/2006/relationships/hyperlink" Target="https://catalogue.juriscampus.fr/formations-annuelles-continues/623-credit-immobilier-les-documents-standardises-et-obligatoires.html" TargetMode="External"/><Relationship Id="rId252" Type="http://schemas.openxmlformats.org/officeDocument/2006/relationships/hyperlink" Target="https://www.barchen.fr/formations/les-financements-obligataires-1163?term_referer=432" TargetMode="External"/><Relationship Id="rId294" Type="http://schemas.openxmlformats.org/officeDocument/2006/relationships/hyperlink" Target="https://www.barchen.fr/formations/credit-valuation-adjustment-cva-415?term_referer=314" TargetMode="External"/><Relationship Id="rId308" Type="http://schemas.openxmlformats.org/officeDocument/2006/relationships/hyperlink" Target="https://www.barchen.fr/formations/gestion-back-office-des-produits-derives-412?term_referer=240" TargetMode="External"/><Relationship Id="rId515" Type="http://schemas.openxmlformats.org/officeDocument/2006/relationships/hyperlink" Target="https://www.juriscampus.fr/formations-en-gestion-de-patrimoine/inscrivez-vous-au-livret-iobsp-niveau-1/" TargetMode="External"/><Relationship Id="rId47" Type="http://schemas.openxmlformats.org/officeDocument/2006/relationships/hyperlink" Target="https://www.sfaf.com/lacademie-sfaf/formation/26-les-essentiels-de-lesg/" TargetMode="External"/><Relationship Id="rId89" Type="http://schemas.openxmlformats.org/officeDocument/2006/relationships/hyperlink" Target="https://www.demos.fr/analyse-financiere-niveau-2-techniques-avancees" TargetMode="External"/><Relationship Id="rId112" Type="http://schemas.openxmlformats.org/officeDocument/2006/relationships/hyperlink" Target="https://www.cegos.fr/formations/finance-tresorerie/lessentiel-de-la-finance-pour-non-financiers" TargetMode="External"/><Relationship Id="rId154" Type="http://schemas.openxmlformats.org/officeDocument/2006/relationships/hyperlink" Target="https://www.first-finance.fr/formation/finance-durable-et-gestion-dactifs-fondamentaux-et-marche/" TargetMode="External"/><Relationship Id="rId361" Type="http://schemas.openxmlformats.org/officeDocument/2006/relationships/hyperlink" Target="https://www.barchen.fr/formations/approche-de-la-fonction-de-responsable-conformite-160?term_referer=247" TargetMode="External"/><Relationship Id="rId557" Type="http://schemas.openxmlformats.org/officeDocument/2006/relationships/hyperlink" Target="https://catalogue.juriscampus.fr/iobsp/651-le-surendettement-des-particuliers-faire-face-aux-difficultes-de-son-debiteur.html" TargetMode="External"/><Relationship Id="rId599" Type="http://schemas.openxmlformats.org/officeDocument/2006/relationships/hyperlink" Target="https://catalogue.juriscampus.fr/immobilier/684-la-negociation-immobiliere-pack-carte-t-les-immanquables.html" TargetMode="External"/><Relationship Id="rId196" Type="http://schemas.openxmlformats.org/officeDocument/2006/relationships/hyperlink" Target="mailto:ICCF@HEC%20Paris" TargetMode="External"/><Relationship Id="rId417" Type="http://schemas.openxmlformats.org/officeDocument/2006/relationships/hyperlink" Target="https://www.barchen.fr/formations/holding-patrimoniale-1448?term_referer=256" TargetMode="External"/><Relationship Id="rId459" Type="http://schemas.openxmlformats.org/officeDocument/2006/relationships/hyperlink" Target="https://www.barchen.fr/formations/comprendre-les-operations-de-bourse-et-les-opc-592?term_referer=224" TargetMode="External"/><Relationship Id="rId16" Type="http://schemas.openxmlformats.org/officeDocument/2006/relationships/hyperlink" Target="https://www.novethic.fr/formations-finance-climat-investissement-responsable/finance-durable-fondamentaux-2.html" TargetMode="External"/><Relationship Id="rId221" Type="http://schemas.openxmlformats.org/officeDocument/2006/relationships/hyperlink" Target="https://www.we-figure.com/seminaires/mathematiques-financieres" TargetMode="External"/><Relationship Id="rId263" Type="http://schemas.openxmlformats.org/officeDocument/2006/relationships/hyperlink" Target="https://www.barchen.fr/formations/les-green-bonds-640?term_referer=432" TargetMode="External"/><Relationship Id="rId319" Type="http://schemas.openxmlformats.org/officeDocument/2006/relationships/hyperlink" Target="https://www.barchen.fr/formations/executive-master-en-finance-quantitative-ex-difiq-niveau-3-1840-0?term_referer=316" TargetMode="External"/><Relationship Id="rId470" Type="http://schemas.openxmlformats.org/officeDocument/2006/relationships/hyperlink" Target="https://www.barchen.fr/formations/gestion-de-tresorerie-techniques-et-methodes-1394?term_referer=229" TargetMode="External"/><Relationship Id="rId526" Type="http://schemas.openxmlformats.org/officeDocument/2006/relationships/hyperlink" Target="https://catalogue.juriscampus.fr/formations-annuelles-continues/681-lintermediation-en-assurance.html" TargetMode="External"/><Relationship Id="rId58" Type="http://schemas.openxmlformats.org/officeDocument/2006/relationships/hyperlink" Target="https://www.sfaf.com/lacademie-sfaf/formation/27-gestion-dactifs-gestion-alternative-et-hedge-funds/" TargetMode="External"/><Relationship Id="rId123" Type="http://schemas.openxmlformats.org/officeDocument/2006/relationships/hyperlink" Target="https://www.first-finance.fr/formation/evaluation-annuelle-des-connaissances-et-des-competences-mif2/" TargetMode="External"/><Relationship Id="rId330" Type="http://schemas.openxmlformats.org/officeDocument/2006/relationships/hyperlink" Target="https://www.barchen.fr/formations/comprendre-linvestissement-responsable-296?term_referer=249" TargetMode="External"/><Relationship Id="rId568" Type="http://schemas.openxmlformats.org/officeDocument/2006/relationships/hyperlink" Target="https://catalogue.juriscampus.fr/formations-annuelles-continues/678-transmettre-l-entreprise-societaire-par-le-biais-de-la-holding.html" TargetMode="External"/><Relationship Id="rId165" Type="http://schemas.openxmlformats.org/officeDocument/2006/relationships/hyperlink" Target="https://www.first-finance.fr/formation/fondamentaux-de-la-gestion-privee/" TargetMode="External"/><Relationship Id="rId372" Type="http://schemas.openxmlformats.org/officeDocument/2006/relationships/hyperlink" Target="https://www.barchen.fr/formations/le-blanchiment-et-le-financement-du-terrorisme-260?term_referer=247" TargetMode="External"/><Relationship Id="rId428" Type="http://schemas.openxmlformats.org/officeDocument/2006/relationships/hyperlink" Target="https://www.barchen.fr/formations/les-personnes-protegees-497?term_referer=257" TargetMode="External"/><Relationship Id="rId232" Type="http://schemas.openxmlformats.org/officeDocument/2006/relationships/hyperlink" Target="https://www.we-figure.com/seminaires/crypto-actifs-blockchain" TargetMode="External"/><Relationship Id="rId274" Type="http://schemas.openxmlformats.org/officeDocument/2006/relationships/hyperlink" Target="https://www.barchen.fr/formations/les-regles-de-place-des-principales-bourses-partager-700165?term_referer=311" TargetMode="External"/><Relationship Id="rId481" Type="http://schemas.openxmlformats.org/officeDocument/2006/relationships/hyperlink" Target="https://www.barchen.fr/formations/parcours-iobsp-credit-consommation-et-credit-de-tresorerie-1687?term_referer=309" TargetMode="External"/><Relationship Id="rId27" Type="http://schemas.openxmlformats.org/officeDocument/2006/relationships/hyperlink" Target="https://www.novethic.fr/formations-finance-climat-investissement-responsable/finance-verte-fondamentaux.html" TargetMode="External"/><Relationship Id="rId69" Type="http://schemas.openxmlformats.org/officeDocument/2006/relationships/hyperlink" Target="https://www.sfaf.com/lacademie-sfaf/formation/34-certification-danalyse-esg/" TargetMode="External"/><Relationship Id="rId134" Type="http://schemas.openxmlformats.org/officeDocument/2006/relationships/hyperlink" Target="https://www.first-finance.fr/formation/marches-de-taux-dinteret/" TargetMode="External"/><Relationship Id="rId537" Type="http://schemas.openxmlformats.org/officeDocument/2006/relationships/hyperlink" Target="https://catalogue.juriscampus.fr/formations-annuelles-continues/636-la-presentation-des-garanties-et-la-tarification-des-assurances-de-biens.html" TargetMode="External"/><Relationship Id="rId579" Type="http://schemas.openxmlformats.org/officeDocument/2006/relationships/hyperlink" Target="https://catalogue.juriscampus.fr/droit-patrimonial-de-la-famille/617-analyser-les-documents-lies-aux-credits-aux-particuliers.html" TargetMode="External"/><Relationship Id="rId80" Type="http://schemas.openxmlformats.org/officeDocument/2006/relationships/hyperlink" Target="https://www.sfaf.com/lacademie-sfaf/formation/20-cesga-certification-danalyse-esg/" TargetMode="External"/><Relationship Id="rId176" Type="http://schemas.openxmlformats.org/officeDocument/2006/relationships/hyperlink" Target="https://www.first-finance.fr/formation/evaluation-de-societes/" TargetMode="External"/><Relationship Id="rId341" Type="http://schemas.openxmlformats.org/officeDocument/2006/relationships/hyperlink" Target="https://www.barchen.fr/formations/gestion-de-portefeuille-niveau-1-mesure-de-performance-558?term_referer=249" TargetMode="External"/><Relationship Id="rId383" Type="http://schemas.openxmlformats.org/officeDocument/2006/relationships/hyperlink" Target="https://www.barchen.fr/formations/finance-carbone-699?term_referer=251" TargetMode="External"/><Relationship Id="rId439" Type="http://schemas.openxmlformats.org/officeDocument/2006/relationships/hyperlink" Target="https://www.barchen.fr/formations/parcours-directive-sur-le-credit-immobilier-dci-1961?term_referer=244" TargetMode="External"/><Relationship Id="rId590" Type="http://schemas.openxmlformats.org/officeDocument/2006/relationships/hyperlink" Target="https://catalogue.juriscampus.fr/fiscalite/662-les-garanties-et-le-droit-des-entreprises-en-difficulte.html" TargetMode="External"/><Relationship Id="rId604" Type="http://schemas.openxmlformats.org/officeDocument/2006/relationships/hyperlink" Target="https://catalogue.juriscampus.fr/carte-t/683-la-gestion-immobiliere-pack-carte-t-les-immanquables.html" TargetMode="External"/><Relationship Id="rId201" Type="http://schemas.openxmlformats.org/officeDocument/2006/relationships/hyperlink" Target="https://www.first-finance.fr/formation/gestion-back-office-des-ost/" TargetMode="External"/><Relationship Id="rId243" Type="http://schemas.openxmlformats.org/officeDocument/2006/relationships/hyperlink" Target="https://www.we-figure.com/seminaires/naviguer-a-travers-les-reglementations-perspectives-pratiques-niveau-iii" TargetMode="External"/><Relationship Id="rId285" Type="http://schemas.openxmlformats.org/officeDocument/2006/relationships/hyperlink" Target="https://www.barchen.fr/formations/risques-de-change-et-de-taux-dinteret-analyse-et-gestion-1395?term_referer=313" TargetMode="External"/><Relationship Id="rId450" Type="http://schemas.openxmlformats.org/officeDocument/2006/relationships/hyperlink" Target="https://www.barchen.fr/formations/contrat-dassurance-par-voie-electronique-conclusion-execution-securisation-44408?term_referer=221" TargetMode="External"/><Relationship Id="rId506" Type="http://schemas.openxmlformats.org/officeDocument/2006/relationships/hyperlink" Target="https://www.juriscampus.fr/formations-en-gestion-de-patrimoine/inscrivez-vous-au-diplome-dexpert-en-optimisation-et-transmission-du-patrimoine/" TargetMode="External"/><Relationship Id="rId38" Type="http://schemas.openxmlformats.org/officeDocument/2006/relationships/hyperlink" Target="https://www.carbone4.com/training/climate-and-finance" TargetMode="External"/><Relationship Id="rId103" Type="http://schemas.openxmlformats.org/officeDocument/2006/relationships/hyperlink" Target="https://www.cegos.fr/formations/finance-tresorerie/sentrainer-a-lanalyse-financiere" TargetMode="External"/><Relationship Id="rId310" Type="http://schemas.openxmlformats.org/officeDocument/2006/relationships/hyperlink" Target="https://www.barchen.fr/formations/gestion-des-cessions-temporaires-pret-emprunt-et-repo-409?term_referer=240" TargetMode="External"/><Relationship Id="rId492" Type="http://schemas.openxmlformats.org/officeDocument/2006/relationships/hyperlink" Target="https://www.barchen.fr/formations/parcours-compliance-officer-specialisation-assurance-43711?term_referer=309" TargetMode="External"/><Relationship Id="rId548" Type="http://schemas.openxmlformats.org/officeDocument/2006/relationships/hyperlink" Target="https://catalogue.juriscampus.fr/formations-annuelles-continues/620-assurer-le-risque-de-dependance.html" TargetMode="External"/><Relationship Id="rId91" Type="http://schemas.openxmlformats.org/officeDocument/2006/relationships/hyperlink" Target="https://www.demos.fr/finance-pour-non-financiers-niveau-1-digital-coache-elearningcoache" TargetMode="External"/><Relationship Id="rId145" Type="http://schemas.openxmlformats.org/officeDocument/2006/relationships/hyperlink" Target="https://www.first-finance.fr/formation/gestion-du-risque-de-liquidite-1-principes-et-methodes/" TargetMode="External"/><Relationship Id="rId187" Type="http://schemas.openxmlformats.org/officeDocument/2006/relationships/hyperlink" Target="https://www.first-finance.fr/formation/gestion-du-risque-de-liquidite-2-impacts-de-bale-iii/" TargetMode="External"/><Relationship Id="rId352" Type="http://schemas.openxmlformats.org/officeDocument/2006/relationships/hyperlink" Target="https://www.barchen.fr/formations/comprendre-la-gestion-dactifs-1422?term_referer=250" TargetMode="External"/><Relationship Id="rId394" Type="http://schemas.openxmlformats.org/officeDocument/2006/relationships/hyperlink" Target="https://www.barchen.fr/formations/parcours-ingenierie-patrimoniale-700019?term_referer=254" TargetMode="External"/><Relationship Id="rId408" Type="http://schemas.openxmlformats.org/officeDocument/2006/relationships/hyperlink" Target="https://www.barchen.fr/formations/panorama-des-schemas-patrimoniaux-1444?term_referer=256" TargetMode="External"/><Relationship Id="rId615" Type="http://schemas.openxmlformats.org/officeDocument/2006/relationships/hyperlink" Target="https://catalogue.juriscampus.fr/developpement-commercial/703-mettre-ses-clients-en-confiance-et-creer-un-climat-positif.html" TargetMode="External"/><Relationship Id="rId212" Type="http://schemas.openxmlformats.org/officeDocument/2006/relationships/hyperlink" Target="https://www.we-figure.com/seminaires/marche-de-capitaux-actions-et-dettes-ecm-dcm" TargetMode="External"/><Relationship Id="rId254" Type="http://schemas.openxmlformats.org/officeDocument/2006/relationships/hyperlink" Target="https://www.barchen.fr/formations/pricing-et-modelisation-des-swaps-et-options-de-taux-526?term_referer=432" TargetMode="External"/><Relationship Id="rId49" Type="http://schemas.openxmlformats.org/officeDocument/2006/relationships/hyperlink" Target="https://www.sfaf.com/lacademie-sfaf/formation/26-les-essentiels-de-lesg/" TargetMode="External"/><Relationship Id="rId114" Type="http://schemas.openxmlformats.org/officeDocument/2006/relationships/hyperlink" Target="https://www.cegos.fr/formations/banque/traiter-les-situations-de-surendettement-des-particuliers" TargetMode="External"/><Relationship Id="rId296" Type="http://schemas.openxmlformats.org/officeDocument/2006/relationships/hyperlink" Target="https://www.barchen.fr/formations/mesure-et-gestion-du-risque-de-marche-416?term_referer=314" TargetMode="External"/><Relationship Id="rId461" Type="http://schemas.openxmlformats.org/officeDocument/2006/relationships/hyperlink" Target="https://www.barchen.fr/formations/la-negociation-commerciale-bancaire-niveau-1-440?term_referer=223" TargetMode="External"/><Relationship Id="rId517" Type="http://schemas.openxmlformats.org/officeDocument/2006/relationships/hyperlink" Target="https://www.juriscampus.fr/livrets-de-formation/inscrivez-vous-au-livret-iobsp-niveau-3/" TargetMode="External"/><Relationship Id="rId559" Type="http://schemas.openxmlformats.org/officeDocument/2006/relationships/hyperlink" Target="https://catalogue.juriscampus.fr/ias-dda/727-la-finance-durable-et-la-gestion-d-actifs.html" TargetMode="External"/><Relationship Id="rId60" Type="http://schemas.openxmlformats.org/officeDocument/2006/relationships/hyperlink" Target="https://www.sfaf.com/lacademie-sfaf/formation/8-enrichir-lanalyse-financiere-par-les-criteres-esg/" TargetMode="External"/><Relationship Id="rId156" Type="http://schemas.openxmlformats.org/officeDocument/2006/relationships/hyperlink" Target="https://www.first-finance.fr/formation/finance-durable-et-gestion-dactifs-fondamentaux-et-marche/" TargetMode="External"/><Relationship Id="rId198" Type="http://schemas.openxmlformats.org/officeDocument/2006/relationships/hyperlink" Target="https://first-education-online.com/fr/certificat/iccf-columbia-business-school/" TargetMode="External"/><Relationship Id="rId321" Type="http://schemas.openxmlformats.org/officeDocument/2006/relationships/hyperlink" Target="https://www.barchen.fr/formations/le-marche-des-cat-bonds-1545?term_referer=316" TargetMode="External"/><Relationship Id="rId363" Type="http://schemas.openxmlformats.org/officeDocument/2006/relationships/hyperlink" Target="https://www.barchen.fr/formations/gestion-du-passif-des-fonds-de-pension-1419?term_referer=247" TargetMode="External"/><Relationship Id="rId419" Type="http://schemas.openxmlformats.org/officeDocument/2006/relationships/hyperlink" Target="https://www.barchen.fr/formations/evolutions-reglementaires-en-gestion-dactif-1451?term_referer=256" TargetMode="External"/><Relationship Id="rId570" Type="http://schemas.openxmlformats.org/officeDocument/2006/relationships/hyperlink" Target="https://catalogue.juriscampus.fr/droit-patrimonial-de-la-famille/660-les-donations.html" TargetMode="External"/><Relationship Id="rId223" Type="http://schemas.openxmlformats.org/officeDocument/2006/relationships/hyperlink" Target="https://www.we-figure.com/seminaires/trade-finance-perfectionnement" TargetMode="External"/><Relationship Id="rId430" Type="http://schemas.openxmlformats.org/officeDocument/2006/relationships/hyperlink" Target="https://www.barchen.fr/formations/liquidation-de-la-succession-12994?term_referer=257" TargetMode="External"/><Relationship Id="rId18" Type="http://schemas.openxmlformats.org/officeDocument/2006/relationships/hyperlink" Target="https://www.novethic.fr/formations-finance-climat-investissement-responsable/finance-impact-fondamentaux.html" TargetMode="External"/><Relationship Id="rId265" Type="http://schemas.openxmlformats.org/officeDocument/2006/relationships/hyperlink" Target="https://www.barchen.fr/formations/les-green-bonds-640?term_referer=432" TargetMode="External"/><Relationship Id="rId472" Type="http://schemas.openxmlformats.org/officeDocument/2006/relationships/hyperlink" Target="https://www.barchen.fr/formations/les-mecanismes-du-lbo-et-lenvironnement-du-private-equity-1685?term_referer=230" TargetMode="External"/><Relationship Id="rId528" Type="http://schemas.openxmlformats.org/officeDocument/2006/relationships/hyperlink" Target="https://catalogue.juriscampus.fr/livrets-orias/42-livret-ias-passerelle.html" TargetMode="External"/><Relationship Id="rId125" Type="http://schemas.openxmlformats.org/officeDocument/2006/relationships/hyperlink" Target="https://www.first-finance.fr/formation/transition-verte-et-finance-durable-video-learning/" TargetMode="External"/><Relationship Id="rId167" Type="http://schemas.openxmlformats.org/officeDocument/2006/relationships/hyperlink" Target="https://www.first-finance.fr/formation/investissement-socialement-responsable-origines-methodes-et-enjeux-pour-la-gestion-de-fonds/" TargetMode="External"/><Relationship Id="rId332" Type="http://schemas.openxmlformats.org/officeDocument/2006/relationships/hyperlink" Target="https://www.barchen.fr/formations/executive-master-en-asset-management-ex-dipam-niveau-2-1605?term_referer=248" TargetMode="External"/><Relationship Id="rId374" Type="http://schemas.openxmlformats.org/officeDocument/2006/relationships/hyperlink" Target="https://www.barchen.fr/formations/controle-interne-du-back-office-titres-179?term_referer=251" TargetMode="External"/><Relationship Id="rId581" Type="http://schemas.openxmlformats.org/officeDocument/2006/relationships/hyperlink" Target="https://catalogue.juriscampus.fr/immobilier/676-societe-civile-immobiliere.html" TargetMode="External"/><Relationship Id="rId71" Type="http://schemas.openxmlformats.org/officeDocument/2006/relationships/hyperlink" Target="https://www.sfaf.com/lacademie-sfaf/formation/34-certification-danalyse-esg/" TargetMode="External"/><Relationship Id="rId234" Type="http://schemas.openxmlformats.org/officeDocument/2006/relationships/hyperlink" Target="https://www.we-figure.com/seminaires/reporting-extra-financier" TargetMode="External"/><Relationship Id="rId2" Type="http://schemas.openxmlformats.org/officeDocument/2006/relationships/hyperlink" Target="https://www.novethic.fr/formations-finance-climat-investissement-responsable/finance-durable-webinar-formation-2.html" TargetMode="External"/><Relationship Id="rId29" Type="http://schemas.openxmlformats.org/officeDocument/2006/relationships/hyperlink" Target="https://www.novethic.fr/formations-finance-climat-investissement-responsable/finance-verte-fondamentaux.html" TargetMode="External"/><Relationship Id="rId276" Type="http://schemas.openxmlformats.org/officeDocument/2006/relationships/hyperlink" Target="https://www.barchen.fr/formations/la-notation-de-credit-1131?term_referer=312" TargetMode="External"/><Relationship Id="rId441" Type="http://schemas.openxmlformats.org/officeDocument/2006/relationships/hyperlink" Target="https://www.barchen.fr/formations/dda-conseiller-lassurance-emprunteur-1881?term_referer=245" TargetMode="External"/><Relationship Id="rId483" Type="http://schemas.openxmlformats.org/officeDocument/2006/relationships/hyperlink" Target="https://www.barchen.fr/formations/compliance-dans-la-banque-1750?term_referer=309" TargetMode="External"/><Relationship Id="rId539" Type="http://schemas.openxmlformats.org/officeDocument/2006/relationships/hyperlink" Target="https://catalogue.juriscampus.fr/formations-annuelles-continues/652-l-epargne-a-la-lumiere-de-la-loi-pacte.html" TargetMode="External"/><Relationship Id="rId40" Type="http://schemas.openxmlformats.org/officeDocument/2006/relationships/hyperlink" Target="https://www.carbone4.com/training/climate-and-finance" TargetMode="External"/><Relationship Id="rId136" Type="http://schemas.openxmlformats.org/officeDocument/2006/relationships/hyperlink" Target="https://www.first-finance.fr/formation/certificat-cfa-en-investissement-esg/" TargetMode="External"/><Relationship Id="rId178" Type="http://schemas.openxmlformats.org/officeDocument/2006/relationships/hyperlink" Target="https://www.first-finance.fr/formation/metiers-de-la-banque-de-financement-et-dinvestissement/" TargetMode="External"/><Relationship Id="rId301" Type="http://schemas.openxmlformats.org/officeDocument/2006/relationships/hyperlink" Target="https://www.barchen.fr/formations/les-fondamentaux-du-financement-de-projet-581?term_referer=315" TargetMode="External"/><Relationship Id="rId343" Type="http://schemas.openxmlformats.org/officeDocument/2006/relationships/hyperlink" Target="https://www.barchen.fr/formations/techniques-de-gestion-en-approche-top-down-700156?term_referer=249" TargetMode="External"/><Relationship Id="rId550" Type="http://schemas.openxmlformats.org/officeDocument/2006/relationships/hyperlink" Target="https://catalogue.juriscampus.fr/droit-patrimonial-de-la-famille/689-assurance-vie-pack-dda-ias.html" TargetMode="External"/><Relationship Id="rId82" Type="http://schemas.openxmlformats.org/officeDocument/2006/relationships/hyperlink" Target="https://www.sfaf.com/lacademie-sfaf/formation/20-cesga-certification-danalyse-esg/" TargetMode="External"/><Relationship Id="rId203" Type="http://schemas.openxmlformats.org/officeDocument/2006/relationships/hyperlink" Target="https://www.first-finance.fr/formation/analyse-de-la-reglementation-prudentielle-de-bale-iii-et-crr-a-crr2-et-bale-iv/" TargetMode="External"/><Relationship Id="rId385" Type="http://schemas.openxmlformats.org/officeDocument/2006/relationships/hyperlink" Target="https://www.barchen.fr/formations/finance-carbone-699?term_referer=251" TargetMode="External"/><Relationship Id="rId592" Type="http://schemas.openxmlformats.org/officeDocument/2006/relationships/hyperlink" Target="https://catalogue.juriscampus.fr/immobilier/654-les-baux-a-usage-d-habitation-et-a-usage-professionnel.html" TargetMode="External"/><Relationship Id="rId606" Type="http://schemas.openxmlformats.org/officeDocument/2006/relationships/hyperlink" Target="https://catalogue.juriscampus.fr/immobilier/630-la-constitution-du-dossier-de-credit-immobilier.html" TargetMode="External"/><Relationship Id="rId245" Type="http://schemas.openxmlformats.org/officeDocument/2006/relationships/hyperlink" Target="https://www.we-figure.com/seminaires/conformite-anticorruption" TargetMode="External"/><Relationship Id="rId287" Type="http://schemas.openxmlformats.org/officeDocument/2006/relationships/hyperlink" Target="https://www.barchen.fr/formations/comprendre-les-marches-financiers-593?term_referer=314" TargetMode="External"/><Relationship Id="rId410" Type="http://schemas.openxmlformats.org/officeDocument/2006/relationships/hyperlink" Target="https://www.barchen.fr/formations/gestion-de-patrimoine-comment-alleger-la-pression-fiscale-1446?term_referer=256" TargetMode="External"/><Relationship Id="rId452" Type="http://schemas.openxmlformats.org/officeDocument/2006/relationships/hyperlink" Target="https://www.barchen.fr/formations/evaluation-et-reparation-du-prejudice-corporel-methodes-de-calcul-et-recours-des-tiers?term_referer=221" TargetMode="External"/><Relationship Id="rId494" Type="http://schemas.openxmlformats.org/officeDocument/2006/relationships/hyperlink" Target="https://www.barchen.fr/formations/contrat-dassurance-les-clauses-sensibles-12891?term_referer=310" TargetMode="External"/><Relationship Id="rId508" Type="http://schemas.openxmlformats.org/officeDocument/2006/relationships/hyperlink" Target="https://www.emppgp.fr/" TargetMode="External"/><Relationship Id="rId105" Type="http://schemas.openxmlformats.org/officeDocument/2006/relationships/hyperlink" Target="https://www.cegos.fr/formations/finance-tresorerie/perfectionnement-a-lanalyse-financiere" TargetMode="External"/><Relationship Id="rId147" Type="http://schemas.openxmlformats.org/officeDocument/2006/relationships/hyperlink" Target="https://www.first-finance.fr/formation/fondamentaux-du-cash-management/" TargetMode="External"/><Relationship Id="rId312" Type="http://schemas.openxmlformats.org/officeDocument/2006/relationships/hyperlink" Target="https://www.barchen.fr/formations/gestion-alternative-556?term_referer=316" TargetMode="External"/><Relationship Id="rId354" Type="http://schemas.openxmlformats.org/officeDocument/2006/relationships/hyperlink" Target="https://www.barchen.fr/formations/regles-et-developpement-des-investissements-socialement-responsables-1614?term_referer=250" TargetMode="External"/><Relationship Id="rId51" Type="http://schemas.openxmlformats.org/officeDocument/2006/relationships/hyperlink" Target="https://www.sfaf.com/lacademie-sfaf/formation/26-les-essentiels-de-lesg/" TargetMode="External"/><Relationship Id="rId93" Type="http://schemas.openxmlformats.org/officeDocument/2006/relationships/hyperlink" Target="https://www.cegos.fr/formations/finance-tresorerie/executive-mastere-specialise-direction-financiere" TargetMode="External"/><Relationship Id="rId189" Type="http://schemas.openxmlformats.org/officeDocument/2006/relationships/hyperlink" Target="https://www.first-finance.fr/formation/la-levee-de-fonds/" TargetMode="External"/><Relationship Id="rId396" Type="http://schemas.openxmlformats.org/officeDocument/2006/relationships/hyperlink" Target="https://www.barchen.fr/formations/certificat-conseiller-investissement-et-patrimonial-expertise-1841?term_referer=254" TargetMode="External"/><Relationship Id="rId561" Type="http://schemas.openxmlformats.org/officeDocument/2006/relationships/hyperlink" Target="https://catalogue.juriscampus.fr/ias-dda/727-la-finance-durable-et-la-gestion-d-actifs.html" TargetMode="External"/><Relationship Id="rId617" Type="http://schemas.openxmlformats.org/officeDocument/2006/relationships/hyperlink" Target="mailto:ICCF@HEC%20Paris" TargetMode="External"/><Relationship Id="rId214" Type="http://schemas.openxmlformats.org/officeDocument/2006/relationships/hyperlink" Target="https://www.we-figure.com/seminaires/fusions-acquisitions" TargetMode="External"/><Relationship Id="rId256" Type="http://schemas.openxmlformats.org/officeDocument/2006/relationships/hyperlink" Target="https://www.barchen.fr/formations/variance-swaps-et-volatilite-155?term_referer=432" TargetMode="External"/><Relationship Id="rId298" Type="http://schemas.openxmlformats.org/officeDocument/2006/relationships/hyperlink" Target="https://www.barchen.fr/formations/les-financements-structures-580?term_referer=315" TargetMode="External"/><Relationship Id="rId421" Type="http://schemas.openxmlformats.org/officeDocument/2006/relationships/hyperlink" Target="https://www.barchen.fr/formations/activites-liberales-se-structurer-2810?term_referer=256" TargetMode="External"/><Relationship Id="rId463" Type="http://schemas.openxmlformats.org/officeDocument/2006/relationships/hyperlink" Target="https://www.barchen.fr/formations/attitude-commerciale-impactante-90767?term_referer=223" TargetMode="External"/><Relationship Id="rId519" Type="http://schemas.openxmlformats.org/officeDocument/2006/relationships/hyperlink" Target="https://emdgip.fr/" TargetMode="External"/><Relationship Id="rId116" Type="http://schemas.openxmlformats.org/officeDocument/2006/relationships/hyperlink" Target="https://www.first-finance.fr/formation/certification-amf-finance-durable/" TargetMode="External"/><Relationship Id="rId158" Type="http://schemas.openxmlformats.org/officeDocument/2006/relationships/hyperlink" Target="https://www.first-finance.fr/formation/les-banques-role-environnement-et-enjeux/" TargetMode="External"/><Relationship Id="rId323" Type="http://schemas.openxmlformats.org/officeDocument/2006/relationships/hyperlink" Target="https://www.barchen.fr/formations/lessentiel-des-marches-financiers-1143?term_referer=241" TargetMode="External"/><Relationship Id="rId530" Type="http://schemas.openxmlformats.org/officeDocument/2006/relationships/hyperlink" Target="https://catalogue.juriscampus.fr/livrets-orias/509-livret-ias-niveau-ii-unites-124.html" TargetMode="External"/><Relationship Id="rId20" Type="http://schemas.openxmlformats.org/officeDocument/2006/relationships/hyperlink" Target="https://www.novethic.fr/formations-finance-climat-investissement-responsable/finance-impact-fondamentaux.html" TargetMode="External"/><Relationship Id="rId62" Type="http://schemas.openxmlformats.org/officeDocument/2006/relationships/hyperlink" Target="https://www.sfaf.com/lacademie-sfaf/formation/8-enrichir-lanalyse-financiere-par-les-criteres-esg/" TargetMode="External"/><Relationship Id="rId365" Type="http://schemas.openxmlformats.org/officeDocument/2006/relationships/hyperlink" Target="https://www.barchen.fr/formations/reglement-livraison-des-titres-408?term_referer=247" TargetMode="External"/><Relationship Id="rId572" Type="http://schemas.openxmlformats.org/officeDocument/2006/relationships/hyperlink" Target="https://catalogue.juriscampus.fr/iobsp/690-les-credits-aux-particuliers-pack-iobsp.html" TargetMode="External"/><Relationship Id="rId225" Type="http://schemas.openxmlformats.org/officeDocument/2006/relationships/hyperlink" Target="https://www.we-figure.com/seminaires/risques-financiers-techniques" TargetMode="External"/><Relationship Id="rId267" Type="http://schemas.openxmlformats.org/officeDocument/2006/relationships/hyperlink" Target="https://www.barchen.fr/formations/alm-bancaire-2-mise-en-oeuvre-des-concepts-alm-364?term_referer=432" TargetMode="External"/><Relationship Id="rId432" Type="http://schemas.openxmlformats.org/officeDocument/2006/relationships/hyperlink" Target="https://www.barchen.fr/formations/aspects-patrimoniaux-de-la-cession-de-lentreprise-515?term_referer=258" TargetMode="External"/><Relationship Id="rId474" Type="http://schemas.openxmlformats.org/officeDocument/2006/relationships/hyperlink" Target="https://www.barchen.fr/formations/charges-daffaires-pro-et-entreprises-ameliorez-vos-negociations-446?term_referer=228" TargetMode="External"/><Relationship Id="rId127" Type="http://schemas.openxmlformats.org/officeDocument/2006/relationships/hyperlink" Target="https://www.first-finance.fr/formation/transition-verte-et-finance-durable-video-learning/" TargetMode="External"/><Relationship Id="rId31" Type="http://schemas.openxmlformats.org/officeDocument/2006/relationships/hyperlink" Target="https://www.novethic.fr/formations-finance-climat-investissement-responsable/notation-esg-impact-fondamentaux.html" TargetMode="External"/><Relationship Id="rId73" Type="http://schemas.openxmlformats.org/officeDocument/2006/relationships/hyperlink" Target="https://www.sfaf.com/lacademie-sfaf/formation/34-certification-danalyse-esg/" TargetMode="External"/><Relationship Id="rId169" Type="http://schemas.openxmlformats.org/officeDocument/2006/relationships/hyperlink" Target="https://www.first-finance.fr/formation/investissement-socialement-responsable-origines-methodes-et-enjeux-pour-la-gestion-de-fonds/" TargetMode="External"/><Relationship Id="rId334" Type="http://schemas.openxmlformats.org/officeDocument/2006/relationships/hyperlink" Target="https://www.barchen.fr/formations/investment-foundations-r-691?term_referer=248" TargetMode="External"/><Relationship Id="rId376" Type="http://schemas.openxmlformats.org/officeDocument/2006/relationships/hyperlink" Target="https://www.barchen.fr/formations/mecanismes-et-gestion-middle-office-des-derives-otc-complexes-partager-304?term_referer=251" TargetMode="External"/><Relationship Id="rId541" Type="http://schemas.openxmlformats.org/officeDocument/2006/relationships/hyperlink" Target="https://catalogue.juriscampus.fr/formations-annuelles-continues/643-l-assurance-emprunteur.html" TargetMode="External"/><Relationship Id="rId583" Type="http://schemas.openxmlformats.org/officeDocument/2006/relationships/hyperlink" Target="https://catalogue.juriscampus.fr/fiscalite/672-quelles-sont-les-regles-relatives-a-limpot-sur-le-revenu-.html" TargetMode="External"/><Relationship Id="rId4" Type="http://schemas.openxmlformats.org/officeDocument/2006/relationships/hyperlink" Target="https://www.novethic.fr/formations-finance-climat-investissement-responsable/finance-verte-webinar-formation-3.html" TargetMode="External"/><Relationship Id="rId180" Type="http://schemas.openxmlformats.org/officeDocument/2006/relationships/hyperlink" Target="https://www.first-finance.fr/formation/finance-durable-enjeux-strategies-dinvestissement-et-outils/" TargetMode="External"/><Relationship Id="rId236" Type="http://schemas.openxmlformats.org/officeDocument/2006/relationships/hyperlink" Target="https://www.we-figure.com/seminaires/reporting-extra-financier" TargetMode="External"/><Relationship Id="rId278" Type="http://schemas.openxmlformats.org/officeDocument/2006/relationships/hyperlink" Target="https://www.barchen.fr/formations/titrisation-372?term_referer=312" TargetMode="External"/><Relationship Id="rId401" Type="http://schemas.openxmlformats.org/officeDocument/2006/relationships/hyperlink" Target="https://www.barchen.fr/formations/fiscalite-des-valeurs-mobilieres-173?term_referer=255" TargetMode="External"/><Relationship Id="rId443" Type="http://schemas.openxmlformats.org/officeDocument/2006/relationships/hyperlink" Target="https://www.barchen.fr/formations/panorama-de-la-reglementation-bancaire-2043?term_referer=245" TargetMode="External"/><Relationship Id="rId303" Type="http://schemas.openxmlformats.org/officeDocument/2006/relationships/hyperlink" Target="https://www.barchen.fr/formations/risk-management-1-fondamentaux-420?term_referer=240" TargetMode="External"/><Relationship Id="rId485" Type="http://schemas.openxmlformats.org/officeDocument/2006/relationships/hyperlink" Target="https://www.barchen.fr/formations/comptabilite-de-la-reassurance-et-coassurance-solvency-2-3072?term_referer=309" TargetMode="External"/><Relationship Id="rId42" Type="http://schemas.openxmlformats.org/officeDocument/2006/relationships/hyperlink" Target="https://www.carbone4.com/training/climate-and-finance" TargetMode="External"/><Relationship Id="rId84" Type="http://schemas.openxmlformats.org/officeDocument/2006/relationships/hyperlink" Target="https://www.sfaf.com/lacademie-sfaf/formation/10-ciia-national-partie-n2/" TargetMode="External"/><Relationship Id="rId138" Type="http://schemas.openxmlformats.org/officeDocument/2006/relationships/hyperlink" Target="https://www.first-finance.fr/formation/certificat-cfa-en-investissement-esg/" TargetMode="External"/><Relationship Id="rId345" Type="http://schemas.openxmlformats.org/officeDocument/2006/relationships/hyperlink" Target="https://www.barchen.fr/formations/produits-structures-et-derives-en-gestion-550?term_referer=249" TargetMode="External"/><Relationship Id="rId387" Type="http://schemas.openxmlformats.org/officeDocument/2006/relationships/hyperlink" Target="https://www.barchen.fr/formations/les-placements-prives-279?term_referer=246" TargetMode="External"/><Relationship Id="rId510" Type="http://schemas.openxmlformats.org/officeDocument/2006/relationships/hyperlink" Target="https://www.juriscampus.fr/formations-en-gestion-de-patrimoine/inscrivez-vous-au-livret-cif/" TargetMode="External"/><Relationship Id="rId552" Type="http://schemas.openxmlformats.org/officeDocument/2006/relationships/hyperlink" Target="https://catalogue.juriscampus.fr/droit-patrimonial-de-la-famille/696-assurance-de-personns-relation-client-et-vulnerabilite-pack-dda-ias.html" TargetMode="External"/><Relationship Id="rId594" Type="http://schemas.openxmlformats.org/officeDocument/2006/relationships/hyperlink" Target="https://catalogue.juriscampus.fr/immobilier/650-le-mandat-en-matiere-de-vente-immobiliere.html" TargetMode="External"/><Relationship Id="rId608" Type="http://schemas.openxmlformats.org/officeDocument/2006/relationships/hyperlink" Target="https://catalogue.juriscampus.fr/immobilier/700-investissements-immobiliers-et-location-meublee-pack-carte-t-les-immanquables.html" TargetMode="External"/><Relationship Id="rId191" Type="http://schemas.openxmlformats.org/officeDocument/2006/relationships/hyperlink" Target="https://www.first-finance.fr/formation/restructuration-de-la-dette-et-gestion-preventive-et-collective-du-risque-debiteur/" TargetMode="External"/><Relationship Id="rId205" Type="http://schemas.openxmlformats.org/officeDocument/2006/relationships/hyperlink" Target="https://www.first-finance.fr/formation/besoins-et-contraintes-des-investisseurs-institutionnels-en-asset-management/" TargetMode="External"/><Relationship Id="rId247" Type="http://schemas.openxmlformats.org/officeDocument/2006/relationships/hyperlink" Target="https://www.barchen.fr/formations-reglementaires/preparation-au-cfar-level-i-amf444?term_referer=234" TargetMode="External"/><Relationship Id="rId412" Type="http://schemas.openxmlformats.org/officeDocument/2006/relationships/hyperlink" Target="https://www.barchen.fr/formations/epargne-financiere-niveau-2-381?term_referer=256" TargetMode="External"/><Relationship Id="rId107" Type="http://schemas.openxmlformats.org/officeDocument/2006/relationships/hyperlink" Target="https://www.cegos.fr/formations/finance-tresorerie/evaluer-une-entreprise-niveau-2" TargetMode="External"/><Relationship Id="rId289" Type="http://schemas.openxmlformats.org/officeDocument/2006/relationships/hyperlink" Target="https://www.barchen.fr/formations/calcul-actuariel-pricing-dobligations-et-de-swaps-524?term_referer=314" TargetMode="External"/><Relationship Id="rId454" Type="http://schemas.openxmlformats.org/officeDocument/2006/relationships/hyperlink" Target="https://www.barchen.fr/formations/maitriser-les-risques-de-credit-aux-particuliers-451?term_referer=222" TargetMode="External"/><Relationship Id="rId496" Type="http://schemas.openxmlformats.org/officeDocument/2006/relationships/hyperlink" Target="https://www.barchen.fr/formations/assurance-multirisques-professionnelle-12883?term_referer=310" TargetMode="External"/><Relationship Id="rId11" Type="http://schemas.openxmlformats.org/officeDocument/2006/relationships/hyperlink" Target="https://www.novethic.fr/formations-finance-climat-investissement-responsable/finance-verte-webinar-formation-4.html" TargetMode="External"/><Relationship Id="rId53" Type="http://schemas.openxmlformats.org/officeDocument/2006/relationships/hyperlink" Target="https://www.sfaf.com/lacademie-sfaf/formation/31-gestion-dactifs-gestion-traditionnelle/" TargetMode="External"/><Relationship Id="rId149" Type="http://schemas.openxmlformats.org/officeDocument/2006/relationships/hyperlink" Target="https://www.first-finance.fr/formation/analyse-financiere-niveau-1/" TargetMode="External"/><Relationship Id="rId314" Type="http://schemas.openxmlformats.org/officeDocument/2006/relationships/hyperlink" Target="https://www.barchen.fr/formations/reglementation-des-fonds-dinvestissement-alternatifs-263?term_referer=316" TargetMode="External"/><Relationship Id="rId356" Type="http://schemas.openxmlformats.org/officeDocument/2006/relationships/hyperlink" Target="https://www.barchen.fr/formations/regles-et-developpement-des-investissements-socialement-responsables-1614?term_referer=250" TargetMode="External"/><Relationship Id="rId398" Type="http://schemas.openxmlformats.org/officeDocument/2006/relationships/hyperlink" Target="https://www.barchen.fr/formations/aprm-associate-professional-risk-manager-644?term_referer=254" TargetMode="External"/><Relationship Id="rId521" Type="http://schemas.openxmlformats.org/officeDocument/2006/relationships/hyperlink" Target="https://catalogue.juriscampus.fr/assurance/677-traitement-fiscal-et-social-de-lassurance-vie.html" TargetMode="External"/><Relationship Id="rId563" Type="http://schemas.openxmlformats.org/officeDocument/2006/relationships/hyperlink" Target="https://catalogue.juriscampus.fr/ias-dda/708-finance-durable-et-commercialisation.html" TargetMode="External"/><Relationship Id="rId619" Type="http://schemas.openxmlformats.org/officeDocument/2006/relationships/vmlDrawing" Target="../drawings/vmlDrawing3.vml"/><Relationship Id="rId95" Type="http://schemas.openxmlformats.org/officeDocument/2006/relationships/hyperlink" Target="https://www.cegos.fr/formations/banque/les-fondamentaux-de-la-gestion-de-patrimoine" TargetMode="External"/><Relationship Id="rId160" Type="http://schemas.openxmlformats.org/officeDocument/2006/relationships/hyperlink" Target="https://www.first-finance.fr/formation/actions-1-fondamentaux-du-marche-actions-cash-et-derives/" TargetMode="External"/><Relationship Id="rId216" Type="http://schemas.openxmlformats.org/officeDocument/2006/relationships/hyperlink" Target="https://www.we-figure.com/seminaires/financement-de-projet" TargetMode="External"/><Relationship Id="rId423" Type="http://schemas.openxmlformats.org/officeDocument/2006/relationships/hyperlink" Target="https://www.barchen.fr/formations/parcours-droit-des-successions-44246?term_referer=257" TargetMode="External"/><Relationship Id="rId258" Type="http://schemas.openxmlformats.org/officeDocument/2006/relationships/hyperlink" Target="https://www.barchen.fr/formations/structures-de-taux-montages-et-utilisations-523?term_referer=432" TargetMode="External"/><Relationship Id="rId465" Type="http://schemas.openxmlformats.org/officeDocument/2006/relationships/hyperlink" Target="https://www.barchen.fr/formations/communiquer-efficacement-en-toute-situation-581052?term_referer=223" TargetMode="External"/><Relationship Id="rId22" Type="http://schemas.openxmlformats.org/officeDocument/2006/relationships/hyperlink" Target="https://www.novethic.fr/formations-finance-climat-investissement-responsable/finance-verte-fondamentaux-2.html" TargetMode="External"/><Relationship Id="rId64" Type="http://schemas.openxmlformats.org/officeDocument/2006/relationships/hyperlink" Target="https://www.sfaf.com/lacademie-sfaf/formation/33-conseil-en-investissement-durable/" TargetMode="External"/><Relationship Id="rId118" Type="http://schemas.openxmlformats.org/officeDocument/2006/relationships/hyperlink" Target="https://www.first-finance.fr/formation/certification-amf-finance-durable/" TargetMode="External"/><Relationship Id="rId325" Type="http://schemas.openxmlformats.org/officeDocument/2006/relationships/hyperlink" Target="https://www.barchen.fr/formations/mesure-et-gestion-du-risque-de-marche-416?term_referer=241" TargetMode="External"/><Relationship Id="rId367" Type="http://schemas.openxmlformats.org/officeDocument/2006/relationships/hyperlink" Target="https://www.barchen.fr/formations/opc-quels-controles-quels-ratios-1430?term_referer=247" TargetMode="External"/><Relationship Id="rId532" Type="http://schemas.openxmlformats.org/officeDocument/2006/relationships/hyperlink" Target="https://catalogue.juriscampus.fr/formations-annuelles-continues/663-les-niches-fiscales.html" TargetMode="External"/><Relationship Id="rId574" Type="http://schemas.openxmlformats.org/officeDocument/2006/relationships/hyperlink" Target="https://catalogue.juriscampus.fr/iobsp/693-le-cadre-reglementaire-de-l-activite-pack-iobsp.html" TargetMode="External"/><Relationship Id="rId171" Type="http://schemas.openxmlformats.org/officeDocument/2006/relationships/hyperlink" Target="https://www.first-finance.fr/formation/investissement-socialement-responsable-origines-methodes-et-enjeux-pour-la-gestion-de-fonds/" TargetMode="External"/><Relationship Id="rId227" Type="http://schemas.openxmlformats.org/officeDocument/2006/relationships/hyperlink" Target="https://www.we-figure.com/seminaires/les-produits-structures" TargetMode="External"/><Relationship Id="rId269" Type="http://schemas.openxmlformats.org/officeDocument/2006/relationships/hyperlink" Target="https://www.barchen.fr/formations/les-produits-derives-sur-actions-et-indices-360?term_referer=311" TargetMode="External"/><Relationship Id="rId434" Type="http://schemas.openxmlformats.org/officeDocument/2006/relationships/hyperlink" Target="https://www.barchen.fr/formations/pacte-dutreil-optimiser-la-transmission-de-lentreprise-familiale-1461?term_referer=258" TargetMode="External"/><Relationship Id="rId476" Type="http://schemas.openxmlformats.org/officeDocument/2006/relationships/hyperlink" Target="https://www.barchen.fr/formations/solvabilite-2-application-pour-les-assurances-502?term_referer=218" TargetMode="External"/><Relationship Id="rId33" Type="http://schemas.openxmlformats.org/officeDocument/2006/relationships/hyperlink" Target="https://www.novethic.fr/formations-finance-climat-investissement-responsable/finance-durable-atelier-pratique.html" TargetMode="External"/><Relationship Id="rId129" Type="http://schemas.openxmlformats.org/officeDocument/2006/relationships/hyperlink" Target="https://www.first-finance.fr/formation/initiation-a-la-banque-de-financement-et-dinvestissement/" TargetMode="External"/><Relationship Id="rId280" Type="http://schemas.openxmlformats.org/officeDocument/2006/relationships/hyperlink" Target="https://www.barchen.fr/formations/derives-de-credit-2-pricing-et-gestion-375?term_referer=312" TargetMode="External"/><Relationship Id="rId336" Type="http://schemas.openxmlformats.org/officeDocument/2006/relationships/hyperlink" Target="https://www.barchen.fr/formations/comprendre-les-societes-de-gestion-et-les-fonds-545?term_referer=249" TargetMode="External"/><Relationship Id="rId501" Type="http://schemas.openxmlformats.org/officeDocument/2006/relationships/hyperlink" Target="https://www.barchen.fr/formations/les-fondamentaux-de-lassurance-vie-237?term_referer=217" TargetMode="External"/><Relationship Id="rId543" Type="http://schemas.openxmlformats.org/officeDocument/2006/relationships/hyperlink" Target="https://catalogue.juriscampus.fr/formations-annuelles-continues/640-l-assurance-complementaire-sante.html" TargetMode="External"/><Relationship Id="rId75" Type="http://schemas.openxmlformats.org/officeDocument/2006/relationships/hyperlink" Target="https://www.sfaf.com/lacademie-sfaf/formation/34-certification-danalyse-esg/" TargetMode="External"/><Relationship Id="rId140" Type="http://schemas.openxmlformats.org/officeDocument/2006/relationships/hyperlink" Target="https://www.first-finance.fr/formation/certificat-cfa-en-investissement-esg/" TargetMode="External"/><Relationship Id="rId182" Type="http://schemas.openxmlformats.org/officeDocument/2006/relationships/hyperlink" Target="https://www.first-finance.fr/formation/finance-durable-enjeux-strategies-dinvestissement-et-outils/" TargetMode="External"/><Relationship Id="rId378" Type="http://schemas.openxmlformats.org/officeDocument/2006/relationships/hyperlink" Target="https://www.barchen.fr/formations/les-reglementations-sur-les-derives-otc-et-les-impacts-middle-office-700164?term_referer=251" TargetMode="External"/><Relationship Id="rId403" Type="http://schemas.openxmlformats.org/officeDocument/2006/relationships/hyperlink" Target="https://www.barchen.fr/formations/ifi-comment-le-reduire-comment-le-declarer-1458?term_referer=255" TargetMode="External"/><Relationship Id="rId585" Type="http://schemas.openxmlformats.org/officeDocument/2006/relationships/hyperlink" Target="https://catalogue.juriscampus.fr/immobilier/668-quel-est-le-regime-des-plus-values-immobilieres.html" TargetMode="External"/><Relationship Id="rId6" Type="http://schemas.openxmlformats.org/officeDocument/2006/relationships/hyperlink" Target="https://www.novethic.fr/formations-finance-climat-investissement-responsable/finance-verte-webinar-formation-3.html" TargetMode="External"/><Relationship Id="rId238" Type="http://schemas.openxmlformats.org/officeDocument/2006/relationships/hyperlink" Target="https://www.we-figure.com/seminaires/preparation-a-lexamen-de-certification-amf-finance-durable" TargetMode="External"/><Relationship Id="rId445" Type="http://schemas.openxmlformats.org/officeDocument/2006/relationships/hyperlink" Target="https://www.barchen.fr/formations/lactualite-reglementaire-des-marches-financiers-255?term_referer=245" TargetMode="External"/><Relationship Id="rId487" Type="http://schemas.openxmlformats.org/officeDocument/2006/relationships/hyperlink" Target="https://www.barchen.fr/formations/audit-des-salles-de-marches-371?term_referer=309" TargetMode="External"/><Relationship Id="rId610" Type="http://schemas.openxmlformats.org/officeDocument/2006/relationships/hyperlink" Target="https://catalogue.juriscampus.fr/immobilier/626-fiscalite-immobiliere.html" TargetMode="External"/><Relationship Id="rId291" Type="http://schemas.openxmlformats.org/officeDocument/2006/relationships/hyperlink" Target="https://www.barchen.fr/formations/programmer-en-vba-590?term_referer=314" TargetMode="External"/><Relationship Id="rId305" Type="http://schemas.openxmlformats.org/officeDocument/2006/relationships/hyperlink" Target="https://www.barchen.fr/formations/mesure-et-gestion-du-risque-operationnel-186?term_referer=240" TargetMode="External"/><Relationship Id="rId347" Type="http://schemas.openxmlformats.org/officeDocument/2006/relationships/hyperlink" Target="https://www.barchen.fr/formations/fondamentaux-du-private-equity-563?term_referer=249" TargetMode="External"/><Relationship Id="rId512" Type="http://schemas.openxmlformats.org/officeDocument/2006/relationships/hyperlink" Target="https://www.juriscampus.fr/formations-en-gestion-de-patrimoine/inscrivez-vous-au-livret-ias-niveau-1/" TargetMode="External"/><Relationship Id="rId44" Type="http://schemas.openxmlformats.org/officeDocument/2006/relationships/hyperlink" Target="https://www.cdc-biodiversite.fr/evenement/formation-maitriser-loutil-et-conduire-des-evaluations-dempreinte-biodiversite/" TargetMode="External"/><Relationship Id="rId86" Type="http://schemas.openxmlformats.org/officeDocument/2006/relationships/hyperlink" Target="https://www.demos.fr/finance-pour-non-financiers-niveau-1" TargetMode="External"/><Relationship Id="rId151" Type="http://schemas.openxmlformats.org/officeDocument/2006/relationships/hyperlink" Target="https://www.first-finance.fr/formation/finance-durable-et-gestion-dactifs-fondamentaux-et-marche/" TargetMode="External"/><Relationship Id="rId389" Type="http://schemas.openxmlformats.org/officeDocument/2006/relationships/hyperlink" Target="https://www.barchen.fr/formations/actualite-fiscale-du-patrimoine-1453?term_referer=252" TargetMode="External"/><Relationship Id="rId554" Type="http://schemas.openxmlformats.org/officeDocument/2006/relationships/hyperlink" Target="https://catalogue.juriscampus.fr/formations-annuelles-continues/687-assurance-de-biens-et-responsabilite-pack-dda-ias.html" TargetMode="External"/><Relationship Id="rId596" Type="http://schemas.openxmlformats.org/officeDocument/2006/relationships/hyperlink" Target="https://catalogue.juriscampus.fr/immobilier/647-le-credit-immobilier.html" TargetMode="External"/><Relationship Id="rId193" Type="http://schemas.openxmlformats.org/officeDocument/2006/relationships/hyperlink" Target="https://www.first-finance.fr/formation/tout-savoir-sur-le-private-equity/" TargetMode="External"/><Relationship Id="rId207" Type="http://schemas.openxmlformats.org/officeDocument/2006/relationships/hyperlink" Target="https://www.first-finance.fr/formation/derives-sur-energie/" TargetMode="External"/><Relationship Id="rId249" Type="http://schemas.openxmlformats.org/officeDocument/2006/relationships/hyperlink" Target="https://www.barchen.fr/formations/construction-de-courbes-swaps-pricing-et-transition-ibor-517?term_referer=432" TargetMode="External"/><Relationship Id="rId414" Type="http://schemas.openxmlformats.org/officeDocument/2006/relationships/hyperlink" Target="https://www.barchen.fr/formations/assurance-vie-aspects-juridiques-et-fiscaux-43758?term_referer=256" TargetMode="External"/><Relationship Id="rId456" Type="http://schemas.openxmlformats.org/officeDocument/2006/relationships/hyperlink" Target="https://www.barchen.fr/formations/financement-bancaire-negociation-documentation-pre-contractuelle-et-documents-de-suretes?term_referer=222" TargetMode="External"/><Relationship Id="rId498" Type="http://schemas.openxmlformats.org/officeDocument/2006/relationships/hyperlink" Target="https://www.barchen.fr/formations/assurance-construction-niveau-2-12686?term_referer=310" TargetMode="External"/><Relationship Id="rId621" Type="http://schemas.openxmlformats.org/officeDocument/2006/relationships/comments" Target="../comments3.xml"/><Relationship Id="rId13" Type="http://schemas.openxmlformats.org/officeDocument/2006/relationships/hyperlink" Target="https://www.novethic.fr/formations-finance-climat-investissement-responsable/finance-verte-webinar-formation-2.html" TargetMode="External"/><Relationship Id="rId109" Type="http://schemas.openxmlformats.org/officeDocument/2006/relationships/hyperlink" Target="https://www.cegos.fr/formations/finance-tresorerie/ingenierie-financiere-des-operations-sur-capitaux-propres" TargetMode="External"/><Relationship Id="rId260" Type="http://schemas.openxmlformats.org/officeDocument/2006/relationships/hyperlink" Target="https://www.barchen.fr/formations/obligations-convertibles-520?term_referer=432" TargetMode="External"/><Relationship Id="rId316" Type="http://schemas.openxmlformats.org/officeDocument/2006/relationships/hyperlink" Target="https://www.barchen.fr/formations/produits-derives-2-derives-complexes-492?term_referer=316" TargetMode="External"/><Relationship Id="rId523" Type="http://schemas.openxmlformats.org/officeDocument/2006/relationships/hyperlink" Target="https://catalogue.juriscampus.fr/droit-patrimonial-de-la-famille/712-relation-client-lcb-ft-finance-durable-pack-dda-ias.html" TargetMode="External"/><Relationship Id="rId55" Type="http://schemas.openxmlformats.org/officeDocument/2006/relationships/hyperlink" Target="https://www.sfaf.com/lacademie-sfaf/formation/31-gestion-dactifs-gestion-traditionnelle/" TargetMode="External"/><Relationship Id="rId97" Type="http://schemas.openxmlformats.org/officeDocument/2006/relationships/hyperlink" Target="https://www.cegos.fr/formations/banque/perfectionnement-a-la-fiscalite-du-patrimoine" TargetMode="External"/><Relationship Id="rId120" Type="http://schemas.openxmlformats.org/officeDocument/2006/relationships/hyperlink" Target="https://www.first-finance.fr/formation/abus-de-marche-regles-enjeux-pratiques-2/" TargetMode="External"/><Relationship Id="rId358" Type="http://schemas.openxmlformats.org/officeDocument/2006/relationships/hyperlink" Target="https://www.barchen.fr/formations/regles-et-developpement-des-investissements-socialement-responsables-1614?term_referer=250" TargetMode="External"/><Relationship Id="rId565" Type="http://schemas.openxmlformats.org/officeDocument/2006/relationships/hyperlink" Target="https://catalogue.juriscampus.fr/ias-dda/708-finance-durable-et-commercialisation.html" TargetMode="External"/><Relationship Id="rId162" Type="http://schemas.openxmlformats.org/officeDocument/2006/relationships/hyperlink" Target="https://www.first-finance.fr/formation/opcvm-mecanismes-et-utilisations/" TargetMode="External"/><Relationship Id="rId218" Type="http://schemas.openxmlformats.org/officeDocument/2006/relationships/hyperlink" Target="https://www.we-figure.com/seminaires/comprendre-identifier-savoir-mesurer-et-gerer-un-risque-de-taux" TargetMode="External"/><Relationship Id="rId425" Type="http://schemas.openxmlformats.org/officeDocument/2006/relationships/hyperlink" Target="https://www.barchen.fr/formations/parcours-pratique-des-liquidations-en-droit-de-la-famille-44245?term_referer=257" TargetMode="External"/><Relationship Id="rId467" Type="http://schemas.openxmlformats.org/officeDocument/2006/relationships/hyperlink" Target="https://www.barchen.fr/formations/business-plan-elaboration-et-presentation-2445?term_referer=229" TargetMode="External"/><Relationship Id="rId271" Type="http://schemas.openxmlformats.org/officeDocument/2006/relationships/hyperlink" Target="https://www.barchen.fr/formations/structures-actions-montages-et-utilisations-357?term_referer=311" TargetMode="External"/><Relationship Id="rId24" Type="http://schemas.openxmlformats.org/officeDocument/2006/relationships/hyperlink" Target="https://www.novethic.fr/formations-finance-climat-investissement-responsable/finance-verte-fondamentaux-2.html" TargetMode="External"/><Relationship Id="rId66" Type="http://schemas.openxmlformats.org/officeDocument/2006/relationships/hyperlink" Target="https://www.sfaf.com/lacademie-sfaf/formation/28-evaluation-dentreprise-methodes-et-outils/" TargetMode="External"/><Relationship Id="rId131" Type="http://schemas.openxmlformats.org/officeDocument/2006/relationships/hyperlink" Target="https://www.first-finance.fr/formation/culture-bancaire/" TargetMode="External"/><Relationship Id="rId327" Type="http://schemas.openxmlformats.org/officeDocument/2006/relationships/hyperlink" Target="https://www.barchen.fr/formations/csdr-impacts-operationnels-653?term_referer=241" TargetMode="External"/><Relationship Id="rId369" Type="http://schemas.openxmlformats.org/officeDocument/2006/relationships/hyperlink" Target="https://www.barchen.fr/formations/fonction-risques-en-asset-management-partager-700162?term_referer=247" TargetMode="External"/><Relationship Id="rId534" Type="http://schemas.openxmlformats.org/officeDocument/2006/relationships/hyperlink" Target="https://catalogue.juriscampus.fr/fiscalite/657-les-credits-professionnels-identifier-le-profil-du-client.html" TargetMode="External"/><Relationship Id="rId576" Type="http://schemas.openxmlformats.org/officeDocument/2006/relationships/hyperlink" Target="https://catalogue.juriscampus.fr/patrimoine-du-dirigeant/637-la-societe-comme-outil-de-gestion-et-de-transmission.html" TargetMode="External"/><Relationship Id="rId173" Type="http://schemas.openxmlformats.org/officeDocument/2006/relationships/hyperlink" Target="https://www.first-finance.fr/formation/systemes-et-moyens-de-paiement/" TargetMode="External"/><Relationship Id="rId229" Type="http://schemas.openxmlformats.org/officeDocument/2006/relationships/hyperlink" Target="https://www.we-figure.com/seminaires/valorisation-dentreprise-perfectionnement" TargetMode="External"/><Relationship Id="rId380" Type="http://schemas.openxmlformats.org/officeDocument/2006/relationships/hyperlink" Target="https://www.barchen.fr/formations/les-reglementations-us-et-asiatiques-sur-les-derives-otc-et-les-impacts-middle-office?term_referer=251" TargetMode="External"/><Relationship Id="rId436" Type="http://schemas.openxmlformats.org/officeDocument/2006/relationships/hyperlink" Target="https://www.barchen.fr/formations/la-plateforme-de-formation-digitale-beyond-compliance-700982?term_referer=244" TargetMode="External"/><Relationship Id="rId601" Type="http://schemas.openxmlformats.org/officeDocument/2006/relationships/hyperlink" Target="https://catalogue.juriscampus.fr/formations-annuelles-continues/634-la-lutte-anti-blanchiment-lcb-ft-dans-le-secteur-de-l-assurance.html" TargetMode="External"/><Relationship Id="rId240" Type="http://schemas.openxmlformats.org/officeDocument/2006/relationships/hyperlink" Target="https://www.we-figure.com/seminaires/preparation-a-lexamen-de-certification-amf-finance-durable" TargetMode="External"/><Relationship Id="rId478" Type="http://schemas.openxmlformats.org/officeDocument/2006/relationships/hyperlink" Target="https://www.barchen.fr/formations/droit-des-assurances-les-fondamentaux-513035?term_referer=218" TargetMode="External"/><Relationship Id="rId35" Type="http://schemas.openxmlformats.org/officeDocument/2006/relationships/hyperlink" Target="https://www.novethic.fr/formations-finance-climat-investissement-responsable/finance-verte-atelier-pratique.html" TargetMode="External"/><Relationship Id="rId77" Type="http://schemas.openxmlformats.org/officeDocument/2006/relationships/hyperlink" Target="https://www.sfaf.com/lacademie-sfaf/formation/34-certification-danalyse-esg/" TargetMode="External"/><Relationship Id="rId100" Type="http://schemas.openxmlformats.org/officeDocument/2006/relationships/hyperlink" Target="https://www.cegos.fr/formations/banque/prevenir-le-risque-de-fraude-dans-les-etablissements-bancaires" TargetMode="External"/><Relationship Id="rId282" Type="http://schemas.openxmlformats.org/officeDocument/2006/relationships/hyperlink" Target="https://www.barchen.fr/formations/analyse-financiere-dune-banque-541?term_referer=312" TargetMode="External"/><Relationship Id="rId338" Type="http://schemas.openxmlformats.org/officeDocument/2006/relationships/hyperlink" Target="https://www.barchen.fr/formations/comprendre-la-gestion-privee-562?term_referer=249" TargetMode="External"/><Relationship Id="rId503" Type="http://schemas.openxmlformats.org/officeDocument/2006/relationships/hyperlink" Target="https://www.juriscampus.fr/formations-en-gestion-de-patrimoine/inscrivez-vous-a-la-capacite-en-investissement-et-patrimoine/" TargetMode="External"/><Relationship Id="rId545" Type="http://schemas.openxmlformats.org/officeDocument/2006/relationships/hyperlink" Target="https://catalogue.juriscampus.fr/iobsp/624-demarchage-bancaire-et-financier.html" TargetMode="External"/><Relationship Id="rId587" Type="http://schemas.openxmlformats.org/officeDocument/2006/relationships/hyperlink" Target="https://catalogue.juriscampus.fr/immobilier/666-les-scpi-et-opci.html" TargetMode="External"/><Relationship Id="rId8" Type="http://schemas.openxmlformats.org/officeDocument/2006/relationships/hyperlink" Target="https://www.novethic.fr/formations-finance-climat-investissement-responsable/finance-impact-webinar-formation-4.html" TargetMode="External"/><Relationship Id="rId142" Type="http://schemas.openxmlformats.org/officeDocument/2006/relationships/hyperlink" Target="https://www.first-finance.fr/formation/certificat-cfa-en-investissement-esg/" TargetMode="External"/><Relationship Id="rId184" Type="http://schemas.openxmlformats.org/officeDocument/2006/relationships/hyperlink" Target="https://www.first-finance.fr/formation/finance-durable-enjeux-strategies-dinvestissement-et-outils/" TargetMode="External"/><Relationship Id="rId391" Type="http://schemas.openxmlformats.org/officeDocument/2006/relationships/hyperlink" Target="https://www.barchen.fr/formations/actualite-des-principales-solutions-patrimoniales-1462?term_referer=252" TargetMode="External"/><Relationship Id="rId405" Type="http://schemas.openxmlformats.org/officeDocument/2006/relationships/hyperlink" Target="https://www.barchen.fr/formations/fiscalite-des-successions-12996?term_referer=255" TargetMode="External"/><Relationship Id="rId447" Type="http://schemas.openxmlformats.org/officeDocument/2006/relationships/hyperlink" Target="https://www.barchen.fr/formations-reglementaires/mif2?term_referer=245" TargetMode="External"/><Relationship Id="rId612" Type="http://schemas.openxmlformats.org/officeDocument/2006/relationships/hyperlink" Target="https://catalogue.juriscampus.fr/immobilier/682-diversifier-son-portefeuille-pack-carte-t-les-immanquables.html" TargetMode="External"/><Relationship Id="rId251" Type="http://schemas.openxmlformats.org/officeDocument/2006/relationships/hyperlink" Target="https://www.barchen.fr/formations/le-marche-obligataire-607?term_referer=432" TargetMode="External"/><Relationship Id="rId489" Type="http://schemas.openxmlformats.org/officeDocument/2006/relationships/hyperlink" Target="https://www.barchen.fr/formations/big-data-en-banque-et-assurance-23389?term_referer=309" TargetMode="External"/><Relationship Id="rId46" Type="http://schemas.openxmlformats.org/officeDocument/2006/relationships/hyperlink" Target="https://www.cdc-biodiversite.fr/evenement/formation-maitriser-loutil-et-conduire-des-evaluations-dempreinte-biodiversite/" TargetMode="External"/><Relationship Id="rId293" Type="http://schemas.openxmlformats.org/officeDocument/2006/relationships/hyperlink" Target="https://www.barchen.fr/formations/pricing-et-risk-management-des-options-exotiques-493?term_referer=314" TargetMode="External"/><Relationship Id="rId307" Type="http://schemas.openxmlformats.org/officeDocument/2006/relationships/hyperlink" Target="https://www.barchen.fr/formations/gestion-back-office-des-titres-406?term_referer=240" TargetMode="External"/><Relationship Id="rId349" Type="http://schemas.openxmlformats.org/officeDocument/2006/relationships/hyperlink" Target="https://www.barchen.fr/formations/gestion-de-la-dette-assurer-le-suivi-du-portefeuille-demprunts-1588?term_referer=249" TargetMode="External"/><Relationship Id="rId514" Type="http://schemas.openxmlformats.org/officeDocument/2006/relationships/hyperlink" Target="https://www.juriscampus.fr/formations-en-gestion-de-patrimoine/inscrivez-vous-au-livret-ias-niveau-3/" TargetMode="External"/><Relationship Id="rId556" Type="http://schemas.openxmlformats.org/officeDocument/2006/relationships/hyperlink" Target="https://catalogue.juriscampus.fr/formations-annuelles-continues/658-les-differents-credits-aux-professionnels.html" TargetMode="External"/><Relationship Id="rId88" Type="http://schemas.openxmlformats.org/officeDocument/2006/relationships/hyperlink" Target="https://www.demos.fr/analyse-financiere-niveau-1-les-fondamentaux" TargetMode="External"/><Relationship Id="rId111" Type="http://schemas.openxmlformats.org/officeDocument/2006/relationships/hyperlink" Target="https://www.cegos.fr/formations/finance-tresorerie/finance-pour-non-financiers" TargetMode="External"/><Relationship Id="rId153" Type="http://schemas.openxmlformats.org/officeDocument/2006/relationships/hyperlink" Target="https://www.first-finance.fr/formation/finance-durable-et-gestion-dactifs-fondamentaux-et-marche/" TargetMode="External"/><Relationship Id="rId195" Type="http://schemas.openxmlformats.org/officeDocument/2006/relationships/hyperlink" Target="https://first-education-online.com/fr/certificat/accf-hec-paris/" TargetMode="External"/><Relationship Id="rId209" Type="http://schemas.openxmlformats.org/officeDocument/2006/relationships/hyperlink" Target="https://www.first-finance.fr/formation/actions-3-valorisation-et-sensibilites-des-options-et-des-produits-structures-actions/" TargetMode="External"/><Relationship Id="rId360" Type="http://schemas.openxmlformats.org/officeDocument/2006/relationships/hyperlink" Target="https://www.barchen.fr/formations/conformite-et-securite-financiere-163?term_referer=247" TargetMode="External"/><Relationship Id="rId416" Type="http://schemas.openxmlformats.org/officeDocument/2006/relationships/hyperlink" Target="https://www.barchen.fr/formations/optimisez-le-patrimoine-immobilier-de-vos-clients-sci-1226?term_referer=256" TargetMode="External"/><Relationship Id="rId598" Type="http://schemas.openxmlformats.org/officeDocument/2006/relationships/hyperlink" Target="https://catalogue.juriscampus.fr/immobilier/685-la-vente-immobiliere-pack-carte-t-les-immanquables.html" TargetMode="External"/><Relationship Id="rId220" Type="http://schemas.openxmlformats.org/officeDocument/2006/relationships/hyperlink" Target="https://www.we-figure.com/seminaires/affacturage" TargetMode="External"/><Relationship Id="rId458" Type="http://schemas.openxmlformats.org/officeDocument/2006/relationships/hyperlink" Target="https://www.barchen.fr/formations/credit-immobilier-aspects-contractuels-et-information-de-lemprunteur-12728?term_referer=222" TargetMode="External"/><Relationship Id="rId15" Type="http://schemas.openxmlformats.org/officeDocument/2006/relationships/hyperlink" Target="https://www.novethic.fr/formations-finance-climat-investissement-responsable/finance-verte-webinar-formation-2.html" TargetMode="External"/><Relationship Id="rId57" Type="http://schemas.openxmlformats.org/officeDocument/2006/relationships/hyperlink" Target="https://www.sfaf.com/lacademie-sfaf/formation/31-gestion-dactifs-gestion-traditionnelle/" TargetMode="External"/><Relationship Id="rId262" Type="http://schemas.openxmlformats.org/officeDocument/2006/relationships/hyperlink" Target="https://www.barchen.fr/formations/produits-indexes-sur-linflation-521?term_referer=432" TargetMode="External"/><Relationship Id="rId318" Type="http://schemas.openxmlformats.org/officeDocument/2006/relationships/hyperlink" Target="https://www.barchen.fr/formations/executive-master-en-finance-quantitative-ex-difiq-niveau-2-1839-0?term_referer=316" TargetMode="External"/><Relationship Id="rId525" Type="http://schemas.openxmlformats.org/officeDocument/2006/relationships/hyperlink" Target="https://catalogue.juriscampus.fr/livrets-orias/744-pack-livret-cif-et-examen-amf.html" TargetMode="External"/><Relationship Id="rId567" Type="http://schemas.openxmlformats.org/officeDocument/2006/relationships/hyperlink" Target="https://catalogue.juriscampus.fr/formations-annuelles-continues/679-vendre-en-viager.html" TargetMode="External"/><Relationship Id="rId99" Type="http://schemas.openxmlformats.org/officeDocument/2006/relationships/hyperlink" Target="https://www.cegos.fr/formations/banque/lutte-anti-blanchiment-et-prevention-du-financement-du-terrorisme" TargetMode="External"/><Relationship Id="rId122" Type="http://schemas.openxmlformats.org/officeDocument/2006/relationships/hyperlink" Target="https://www.first-finance.fr/formation/certification-amf/" TargetMode="External"/><Relationship Id="rId164" Type="http://schemas.openxmlformats.org/officeDocument/2006/relationships/hyperlink" Target="https://www.first-finance.fr/formation/introduction-au-risk-management/" TargetMode="External"/><Relationship Id="rId371" Type="http://schemas.openxmlformats.org/officeDocument/2006/relationships/hyperlink" Target="https://www.barchen.fr/formations/la-politique-de-securite-du-systeme-dinformation-pssi-368?term_referer=247" TargetMode="External"/><Relationship Id="rId427" Type="http://schemas.openxmlformats.org/officeDocument/2006/relationships/hyperlink" Target="https://www.barchen.fr/formations/parcours-droit-du-divorce-et-de-la-separation-44244?term_referer=257" TargetMode="External"/><Relationship Id="rId469" Type="http://schemas.openxmlformats.org/officeDocument/2006/relationships/hyperlink" Target="https://www.barchen.fr/formations/evaluation-dentreprise-1356?term_referer=229" TargetMode="External"/><Relationship Id="rId26" Type="http://schemas.openxmlformats.org/officeDocument/2006/relationships/hyperlink" Target="https://www.novethic.fr/formations-finance-climat-investissement-responsable/finance-verte-fondamentaux.html" TargetMode="External"/><Relationship Id="rId231" Type="http://schemas.openxmlformats.org/officeDocument/2006/relationships/hyperlink" Target="https://www.we-figure.com/seminaires/fonds-propres-et-risques-bancaires" TargetMode="External"/><Relationship Id="rId273" Type="http://schemas.openxmlformats.org/officeDocument/2006/relationships/hyperlink" Target="https://www.barchen.fr/formations/chartisme-1-540?term_referer=311" TargetMode="External"/><Relationship Id="rId329" Type="http://schemas.openxmlformats.org/officeDocument/2006/relationships/hyperlink" Target="https://www.barchen.fr/formations/comprendre-linvestissement-responsable-296?term_referer=249" TargetMode="External"/><Relationship Id="rId480" Type="http://schemas.openxmlformats.org/officeDocument/2006/relationships/hyperlink" Target="https://www.barchen.fr/formations/conformite-700160?term_referer=309" TargetMode="External"/><Relationship Id="rId536" Type="http://schemas.openxmlformats.org/officeDocument/2006/relationships/hyperlink" Target="https://catalogue.juriscampus.fr/formations-annuelles-continues/638-la-vie-du-contrat-d-assurance-de-biens-et-de-responsabilite.html" TargetMode="External"/><Relationship Id="rId68" Type="http://schemas.openxmlformats.org/officeDocument/2006/relationships/hyperlink" Target="https://www.sfaf.com/lacademie-sfaf/formation/24-awm-associate-wealth-manager/" TargetMode="External"/><Relationship Id="rId133" Type="http://schemas.openxmlformats.org/officeDocument/2006/relationships/hyperlink" Target="https://www.first-finance.fr/formation/introduction-aux-marches-financiers-2/" TargetMode="External"/><Relationship Id="rId175" Type="http://schemas.openxmlformats.org/officeDocument/2006/relationships/hyperlink" Target="https://www.first-finance.fr/formation/credits-syndiques-et-role-de-lagent/" TargetMode="External"/><Relationship Id="rId340" Type="http://schemas.openxmlformats.org/officeDocument/2006/relationships/hyperlink" Target="https://www.barchen.fr/formations/construction-de-portefeuille-700158?term_referer=249" TargetMode="External"/><Relationship Id="rId578" Type="http://schemas.openxmlformats.org/officeDocument/2006/relationships/hyperlink" Target="https://catalogue.juriscampus.fr/formations-annuelles-continues/631-la-gestion-de-patrimoine-et-les-personnes-vulnerables.html" TargetMode="External"/><Relationship Id="rId200" Type="http://schemas.openxmlformats.org/officeDocument/2006/relationships/hyperlink" Target="https://www.first-finance.fr/formation/economie-et-marches-de-capitaux-niveau-1/" TargetMode="External"/><Relationship Id="rId382" Type="http://schemas.openxmlformats.org/officeDocument/2006/relationships/hyperlink" Target="https://www.barchen.fr/formations/finance-carbone-699?term_referer=251" TargetMode="External"/><Relationship Id="rId438" Type="http://schemas.openxmlformats.org/officeDocument/2006/relationships/hyperlink" Target="https://www.barchen.fr/formations/parcours-delegue-la-protection-des-donnees-personnelles-dpodpd-600579?term_referer=244" TargetMode="External"/><Relationship Id="rId603" Type="http://schemas.openxmlformats.org/officeDocument/2006/relationships/hyperlink" Target="https://catalogue.juriscampus.fr/formations-annuelles-continues/635-la-lcb-ft-dans-le-secteur-immobilier.html" TargetMode="External"/><Relationship Id="rId242" Type="http://schemas.openxmlformats.org/officeDocument/2006/relationships/hyperlink" Target="https://www.we-figure.com/seminaires/preparation-a-lexamen-de-certification-amf-finance-durable" TargetMode="External"/><Relationship Id="rId284" Type="http://schemas.openxmlformats.org/officeDocument/2006/relationships/hyperlink" Target="https://www.barchen.fr/formations/derives-et-structures-de-change-365?term_referer=313" TargetMode="External"/><Relationship Id="rId491" Type="http://schemas.openxmlformats.org/officeDocument/2006/relationships/hyperlink" Target="https://www.barchen.fr/formations/les-manquements-et-delits-dinities-256?term_referer=309" TargetMode="External"/><Relationship Id="rId505" Type="http://schemas.openxmlformats.org/officeDocument/2006/relationships/hyperlink" Target="https://www.juriscampus.fr/formations-en-gestion-de-patrimoine/inscrivez-vous-au-diplome-de-conseiller-en-gestion-de-patrimoine/" TargetMode="External"/><Relationship Id="rId37" Type="http://schemas.openxmlformats.org/officeDocument/2006/relationships/hyperlink" Target="https://www.carbone4.com/training/climate-and-finance" TargetMode="External"/><Relationship Id="rId79" Type="http://schemas.openxmlformats.org/officeDocument/2006/relationships/hyperlink" Target="https://www.sfaf.com/lacademie-sfaf/formation/20-cesga-certification-danalyse-esg/" TargetMode="External"/><Relationship Id="rId102" Type="http://schemas.openxmlformats.org/officeDocument/2006/relationships/hyperlink" Target="https://www.cegos.fr/formations/banque/lessentiel-des-financements-structures" TargetMode="External"/><Relationship Id="rId144" Type="http://schemas.openxmlformats.org/officeDocument/2006/relationships/hyperlink" Target="https://www.first-finance.fr/formation/gestion-des-risques-operationnels/" TargetMode="External"/><Relationship Id="rId547" Type="http://schemas.openxmlformats.org/officeDocument/2006/relationships/hyperlink" Target="https://catalogue.juriscampus.fr/assurance/621-comment-rediger-la-clause-beneficiaire-en-assurance-vie-.html" TargetMode="External"/><Relationship Id="rId589" Type="http://schemas.openxmlformats.org/officeDocument/2006/relationships/hyperlink" Target="https://catalogue.juriscampus.fr/immobilier/664-les-obligations-deontologiques-des-professionnels-de-l-immobilier-l-interdiction-des-discriminations.html" TargetMode="External"/><Relationship Id="rId90" Type="http://schemas.openxmlformats.org/officeDocument/2006/relationships/hyperlink" Target="https://www.demos.fr/responsable-administratif-et-financier-parcours-pro-certifiant" TargetMode="External"/><Relationship Id="rId186" Type="http://schemas.openxmlformats.org/officeDocument/2006/relationships/hyperlink" Target="https://www.first-finance.fr/formation/banques-centrales-gestion-des-bilans-taux-pre-et-post-covid-impacts-sur-les-marches-financiers/" TargetMode="External"/><Relationship Id="rId351" Type="http://schemas.openxmlformats.org/officeDocument/2006/relationships/hyperlink" Target="https://www.barchen.fr/formations/analyse-economique-et-decisions-dinvestissement-534?term_referer=250" TargetMode="External"/><Relationship Id="rId393" Type="http://schemas.openxmlformats.org/officeDocument/2006/relationships/hyperlink" Target="https://www.barchen.fr/formations/les-opcvm-554?term_referer=252" TargetMode="External"/><Relationship Id="rId407" Type="http://schemas.openxmlformats.org/officeDocument/2006/relationships/hyperlink" Target="https://www.barchen.fr/formations/fondamentaux-de-la-gestion-de-patrimoine-430?term_referer=256" TargetMode="External"/><Relationship Id="rId449" Type="http://schemas.openxmlformats.org/officeDocument/2006/relationships/hyperlink" Target="https://www.barchen.fr/formations-reglementaires/preparation-la-certification-iobsp?term_referer=225" TargetMode="External"/><Relationship Id="rId614" Type="http://schemas.openxmlformats.org/officeDocument/2006/relationships/hyperlink" Target="https://catalogue.juriscampus.fr/formations-annuelles-continues/667-les-strategies-patrimoniales-societaires.html" TargetMode="External"/><Relationship Id="rId211" Type="http://schemas.openxmlformats.org/officeDocument/2006/relationships/hyperlink" Target="https://www.first-finance.fr/formation/options-de-taux-classiques-et-exotiques-techniques-avancees-de-valorisation-et-de-calcul-de-sensibilites/" TargetMode="External"/><Relationship Id="rId253" Type="http://schemas.openxmlformats.org/officeDocument/2006/relationships/hyperlink" Target="https://www.barchen.fr/formations/les-obligations-high-yield-136?term_referer=432" TargetMode="External"/><Relationship Id="rId295" Type="http://schemas.openxmlformats.org/officeDocument/2006/relationships/hyperlink" Target="https://www.barchen.fr/formations/risk-management-2-approche-quantitative-414?term_referer=314" TargetMode="External"/><Relationship Id="rId309" Type="http://schemas.openxmlformats.org/officeDocument/2006/relationships/hyperlink" Target="https://www.barchen.fr/formations/gestion-du-collateral-178?term_referer=240" TargetMode="External"/><Relationship Id="rId460" Type="http://schemas.openxmlformats.org/officeDocument/2006/relationships/hyperlink" Target="https://www.barchen.fr/formations/relation-client-40997?term_referer=223" TargetMode="External"/><Relationship Id="rId516" Type="http://schemas.openxmlformats.org/officeDocument/2006/relationships/hyperlink" Target="https://www.juriscampus.fr/formations-en-gestion-de-patrimoine/inscrivez-vous-au-livret-iobsp-niveau-2/" TargetMode="External"/><Relationship Id="rId48" Type="http://schemas.openxmlformats.org/officeDocument/2006/relationships/hyperlink" Target="https://www.sfaf.com/lacademie-sfaf/formation/26-les-essentiels-de-lesg/" TargetMode="External"/><Relationship Id="rId113" Type="http://schemas.openxmlformats.org/officeDocument/2006/relationships/hyperlink" Target="https://www.cegos.fr/formations/finance-tresorerie/responsable-administratif-et-financier-2" TargetMode="External"/><Relationship Id="rId320" Type="http://schemas.openxmlformats.org/officeDocument/2006/relationships/hyperlink" Target="https://www.barchen.fr/formations/les-financements-immobiliers-structures-601?term_referer=316" TargetMode="External"/><Relationship Id="rId558" Type="http://schemas.openxmlformats.org/officeDocument/2006/relationships/hyperlink" Target="https://catalogue.juriscampus.fr/finance/645-le-contexte-reglementaire-de-la-commercialisation-des-actifs-financiers-et-la-protection-de-l-epargnant.html" TargetMode="External"/><Relationship Id="rId155" Type="http://schemas.openxmlformats.org/officeDocument/2006/relationships/hyperlink" Target="https://www.first-finance.fr/formation/finance-durable-et-gestion-dactifs-fondamentaux-et-marche/" TargetMode="External"/><Relationship Id="rId197" Type="http://schemas.openxmlformats.org/officeDocument/2006/relationships/hyperlink" Target="mailto:ICCF@Columbia%20Business%20School" TargetMode="External"/><Relationship Id="rId362" Type="http://schemas.openxmlformats.org/officeDocument/2006/relationships/hyperlink" Target="https://www.barchen.fr/formations/gestion-dactif-evolutions-reglementaires-700163?term_referer=247" TargetMode="External"/><Relationship Id="rId418" Type="http://schemas.openxmlformats.org/officeDocument/2006/relationships/hyperlink" Target="https://www.barchen.fr/formations/patrimoine-du-chef-dentreprise-outils-de-gestion-et-leviers-doptimisation-1443?term_referer=256" TargetMode="External"/><Relationship Id="rId222" Type="http://schemas.openxmlformats.org/officeDocument/2006/relationships/hyperlink" Target="https://www.we-figure.com/seminaires/apprehender-marches-financiers" TargetMode="External"/><Relationship Id="rId264" Type="http://schemas.openxmlformats.org/officeDocument/2006/relationships/hyperlink" Target="https://www.barchen.fr/formations/les-green-bonds-640?term_referer=432" TargetMode="External"/><Relationship Id="rId471" Type="http://schemas.openxmlformats.org/officeDocument/2006/relationships/hyperlink" Target="https://www.barchen.fr/formations/gestion-de-tresorerie-dun-groupe-de-societes-1399?term_referer=230" TargetMode="External"/><Relationship Id="rId17" Type="http://schemas.openxmlformats.org/officeDocument/2006/relationships/hyperlink" Target="https://www.novethic.fr/formations-finance-climat-investissement-responsable/finance-durable-fondamentaux-2.html" TargetMode="External"/><Relationship Id="rId59" Type="http://schemas.openxmlformats.org/officeDocument/2006/relationships/hyperlink" Target="https://www.sfaf.com/lacademie-sfaf/formation/8-enrichir-lanalyse-financiere-par-les-criteres-esg/" TargetMode="External"/><Relationship Id="rId124" Type="http://schemas.openxmlformats.org/officeDocument/2006/relationships/hyperlink" Target="https://www.first-finance.fr/formation/transition-verte-et-finance-durable-video-learning/" TargetMode="External"/><Relationship Id="rId527" Type="http://schemas.openxmlformats.org/officeDocument/2006/relationships/hyperlink" Target="https://catalogue.juriscampus.fr/formations-annuelles-continues/641-lassurance-contre-les-risques-corporels.html" TargetMode="External"/><Relationship Id="rId569" Type="http://schemas.openxmlformats.org/officeDocument/2006/relationships/hyperlink" Target="https://catalogue.juriscampus.fr/droit-patrimonial-de-la-famille/674-regimes-matrimoniaux-pacs-concubinage.html" TargetMode="External"/><Relationship Id="rId70" Type="http://schemas.openxmlformats.org/officeDocument/2006/relationships/hyperlink" Target="https://www.sfaf.com/lacademie-sfaf/formation/34-certification-danalyse-esg/" TargetMode="External"/><Relationship Id="rId166" Type="http://schemas.openxmlformats.org/officeDocument/2006/relationships/hyperlink" Target="https://www.first-finance.fr/formation/calculs-financiers-sur-excel/" TargetMode="External"/><Relationship Id="rId331" Type="http://schemas.openxmlformats.org/officeDocument/2006/relationships/hyperlink" Target="https://www.barchen.fr/formations/executive-master-en-asset-management-ex-dipam-niveau-1-1604?term_referer=248" TargetMode="External"/><Relationship Id="rId373" Type="http://schemas.openxmlformats.org/officeDocument/2006/relationships/hyperlink" Target="https://www.barchen.fr/formations/abus-de-marche-construire-un-dispositif-adapte-257?term_referer=247" TargetMode="External"/><Relationship Id="rId429" Type="http://schemas.openxmlformats.org/officeDocument/2006/relationships/hyperlink" Target="https://www.barchen.fr/formations/parcours-droit-international-de-la-famille-44248?term_referer=257" TargetMode="External"/><Relationship Id="rId580" Type="http://schemas.openxmlformats.org/officeDocument/2006/relationships/hyperlink" Target="https://catalogue.juriscampus.fr/developpement-commercial/618-argumenter-et-conclure.html" TargetMode="External"/><Relationship Id="rId1" Type="http://schemas.openxmlformats.org/officeDocument/2006/relationships/hyperlink" Target="https://www.novethic.fr/formations-finance-climat-investissement-responsable/finance-durable-webinar-formation-2.html" TargetMode="External"/><Relationship Id="rId233" Type="http://schemas.openxmlformats.org/officeDocument/2006/relationships/hyperlink" Target="https://www.we-figure.com/seminaires/initiation-a-la-data" TargetMode="External"/><Relationship Id="rId440" Type="http://schemas.openxmlformats.org/officeDocument/2006/relationships/hyperlink" Target="https://www.barchen.fr/formations/dci-lutte-contre-le-blanchiment-dans-limmobilier-1932?term_referer=245" TargetMode="External"/><Relationship Id="rId28" Type="http://schemas.openxmlformats.org/officeDocument/2006/relationships/hyperlink" Target="https://www.novethic.fr/formations-finance-climat-investissement-responsable/finance-verte-fondamentaux.html" TargetMode="External"/><Relationship Id="rId275" Type="http://schemas.openxmlformats.org/officeDocument/2006/relationships/hyperlink" Target="https://www.barchen.fr/formations/les-fondamentaux-de-lanalyse-credit-1542?term_referer=312" TargetMode="External"/><Relationship Id="rId300" Type="http://schemas.openxmlformats.org/officeDocument/2006/relationships/hyperlink" Target="https://www.barchen.fr/formations/dette-privee-dette-mezzanine-et-credit-1575?term_referer=315" TargetMode="External"/><Relationship Id="rId482" Type="http://schemas.openxmlformats.org/officeDocument/2006/relationships/hyperlink" Target="https://www.barchen.fr/formations/les-normes-ifrs-appliquees-au-secteur-de-lassurance-2036?term_referer=309" TargetMode="External"/><Relationship Id="rId538" Type="http://schemas.openxmlformats.org/officeDocument/2006/relationships/hyperlink" Target="https://catalogue.juriscampus.fr/formations-annuelles-continues/653-l-epargne-retraite-et-la-loi-pacte-le-per-et-les-mesures-associees.html" TargetMode="External"/><Relationship Id="rId81" Type="http://schemas.openxmlformats.org/officeDocument/2006/relationships/hyperlink" Target="https://www.sfaf.com/lacademie-sfaf/formation/20-cesga-certification-danalyse-esg/" TargetMode="External"/><Relationship Id="rId135" Type="http://schemas.openxmlformats.org/officeDocument/2006/relationships/hyperlink" Target="https://www.first-finance.fr/formation/certificat-cfa-en-investissement-esg/" TargetMode="External"/><Relationship Id="rId177" Type="http://schemas.openxmlformats.org/officeDocument/2006/relationships/hyperlink" Target="https://www.first-finance.fr/formation/introduction-aux-techniques-de-financement-dentreprise/" TargetMode="External"/><Relationship Id="rId342" Type="http://schemas.openxmlformats.org/officeDocument/2006/relationships/hyperlink" Target="https://www.barchen.fr/formations/mesure-de-performance-en-gestion-niveau-2-560?term_referer=249" TargetMode="External"/><Relationship Id="rId384" Type="http://schemas.openxmlformats.org/officeDocument/2006/relationships/hyperlink" Target="https://www.barchen.fr/formations/finance-carbone-699?term_referer=251" TargetMode="External"/><Relationship Id="rId591" Type="http://schemas.openxmlformats.org/officeDocument/2006/relationships/hyperlink" Target="https://catalogue.juriscampus.fr/immobilier/656-les-contrats-de-vente-d-immeuble-a-construire.html" TargetMode="External"/><Relationship Id="rId605" Type="http://schemas.openxmlformats.org/officeDocument/2006/relationships/hyperlink" Target="https://catalogue.juriscampus.fr/immobilier/713-la-deontologie-des-professionnels-de-l-immobilier-pack-carte-t-les-immanquables.html" TargetMode="External"/><Relationship Id="rId202" Type="http://schemas.openxmlformats.org/officeDocument/2006/relationships/hyperlink" Target="https://www.first-finance.fr/formation/pratique-des-produits-structures/" TargetMode="External"/><Relationship Id="rId244" Type="http://schemas.openxmlformats.org/officeDocument/2006/relationships/hyperlink" Target="https://www.we-figure.com/seminaires/paysage-reglementaire-de-la-gestion-dactifs-niveau-ii" TargetMode="External"/><Relationship Id="rId39" Type="http://schemas.openxmlformats.org/officeDocument/2006/relationships/hyperlink" Target="https://www.carbone4.com/training/climate-and-finance" TargetMode="External"/><Relationship Id="rId286" Type="http://schemas.openxmlformats.org/officeDocument/2006/relationships/hyperlink" Target="https://www.barchen.fr/formations/marches-financiers-des-matieres-premieres-366?term_referer=313" TargetMode="External"/><Relationship Id="rId451" Type="http://schemas.openxmlformats.org/officeDocument/2006/relationships/hyperlink" Target="https://www.barchen.fr/formations/gestion-des-sinistres-et-contrats-dassurance-12898?term_referer=221" TargetMode="External"/><Relationship Id="rId493" Type="http://schemas.openxmlformats.org/officeDocument/2006/relationships/hyperlink" Target="https://www.barchen.fr/formations/parcours-compliance-officer-specialisation-banque-43710?term_referer=309" TargetMode="External"/><Relationship Id="rId507" Type="http://schemas.openxmlformats.org/officeDocument/2006/relationships/hyperlink" Target="https://www.juriscampus.fr/formations-en-gestion-de-patrimoine/inscrivez-vous-au-master-m2-mention-droit-du-patrimoine-parcours-type-ingenierie-du-patrimoine-diagnostic-et-strategies-patrimoniales/" TargetMode="External"/><Relationship Id="rId549" Type="http://schemas.openxmlformats.org/officeDocument/2006/relationships/hyperlink" Target="https://catalogue.juriscampus.fr/assurance/619-assurance-vie-et-regimes-matrimoniaux.html" TargetMode="External"/><Relationship Id="rId50" Type="http://schemas.openxmlformats.org/officeDocument/2006/relationships/hyperlink" Target="https://www.sfaf.com/lacademie-sfaf/formation/26-les-essentiels-de-lesg/" TargetMode="External"/><Relationship Id="rId104" Type="http://schemas.openxmlformats.org/officeDocument/2006/relationships/hyperlink" Target="https://www.cegos.fr/formations/finance-tresorerie/pratiquer-lanalyse-financiere" TargetMode="External"/><Relationship Id="rId146" Type="http://schemas.openxmlformats.org/officeDocument/2006/relationships/hyperlink" Target="https://www.first-finance.fr/formation/cash-management-et-paiements/" TargetMode="External"/><Relationship Id="rId188" Type="http://schemas.openxmlformats.org/officeDocument/2006/relationships/hyperlink" Target="https://www.first-finance.fr/formation/investissements-et-financements-immobiliers-aspects-juridiques-et-fiscaux/" TargetMode="External"/><Relationship Id="rId311" Type="http://schemas.openxmlformats.org/officeDocument/2006/relationships/hyperlink" Target="https://www.barchen.fr/formations/csdr-impacts-operationnels-653?term_referer=240" TargetMode="External"/><Relationship Id="rId353" Type="http://schemas.openxmlformats.org/officeDocument/2006/relationships/hyperlink" Target="https://www.barchen.fr/formations/regles-et-developpement-des-investissements-socialement-responsables-1614?term_referer=250" TargetMode="External"/><Relationship Id="rId395" Type="http://schemas.openxmlformats.org/officeDocument/2006/relationships/hyperlink" Target="https://www.barchen.fr/formations/certificat-conseiller-investissement-et-patrimonial-approfondissement-1834?term_referer=254" TargetMode="External"/><Relationship Id="rId409" Type="http://schemas.openxmlformats.org/officeDocument/2006/relationships/hyperlink" Target="https://www.barchen.fr/formations/faire-un-bilan-patrimonial-391?term_referer=256" TargetMode="External"/><Relationship Id="rId560" Type="http://schemas.openxmlformats.org/officeDocument/2006/relationships/hyperlink" Target="https://catalogue.juriscampus.fr/ias-dda/727-la-finance-durable-et-la-gestion-d-actifs.html" TargetMode="External"/><Relationship Id="rId92" Type="http://schemas.openxmlformats.org/officeDocument/2006/relationships/hyperlink" Target="https://www.demos.fr/controle-de-gestion-et-finance-dentreprise-suite" TargetMode="External"/><Relationship Id="rId213" Type="http://schemas.openxmlformats.org/officeDocument/2006/relationships/hyperlink" Target="https://www.we-figure.com/seminaires/financement-dacquisition-lbo" TargetMode="External"/><Relationship Id="rId420" Type="http://schemas.openxmlformats.org/officeDocument/2006/relationships/hyperlink" Target="https://www.barchen.fr/formations/conseiller-et-accompagner-son-client-700161?term_referer=256" TargetMode="External"/><Relationship Id="rId616" Type="http://schemas.openxmlformats.org/officeDocument/2006/relationships/hyperlink" Target="https://catalogue.juriscampus.fr/fiscalite/701-le-pacte-dutreuil.html" TargetMode="External"/><Relationship Id="rId255" Type="http://schemas.openxmlformats.org/officeDocument/2006/relationships/hyperlink" Target="https://www.barchen.fr/formations/pricing-et-modelisation-des-cms-281?term_referer=432" TargetMode="External"/><Relationship Id="rId297" Type="http://schemas.openxmlformats.org/officeDocument/2006/relationships/hyperlink" Target="https://www.barchen.fr/formations/certification-amf-503?term_referer=315" TargetMode="External"/><Relationship Id="rId462" Type="http://schemas.openxmlformats.org/officeDocument/2006/relationships/hyperlink" Target="https://www.barchen.fr/formations/techniques-de-lentretien-de-vente-40014?term_referer=223" TargetMode="External"/><Relationship Id="rId518" Type="http://schemas.openxmlformats.org/officeDocument/2006/relationships/hyperlink" Target="https://www.juriscampus.fr/livrets-de-formation/inscrivez-vous-au-livret-iobsp-niveau-3-credit-immobilier/" TargetMode="External"/><Relationship Id="rId115" Type="http://schemas.openxmlformats.org/officeDocument/2006/relationships/hyperlink" Target="https://www.first-finance.fr/formation/certification-amf-finance-durable/" TargetMode="External"/><Relationship Id="rId157" Type="http://schemas.openxmlformats.org/officeDocument/2006/relationships/hyperlink" Target="https://www.first-finance.fr/formation/finance-durable-et-gestion-dactifs-fondamentaux-et-marche/" TargetMode="External"/><Relationship Id="rId322" Type="http://schemas.openxmlformats.org/officeDocument/2006/relationships/hyperlink" Target="https://www.barchen.fr/formations/risk-premia-1584?term_referer=316" TargetMode="External"/><Relationship Id="rId364" Type="http://schemas.openxmlformats.org/officeDocument/2006/relationships/hyperlink" Target="https://www.barchen.fr/formations/gestion-back-office-des-opc-404?term_referer=247" TargetMode="External"/><Relationship Id="rId61" Type="http://schemas.openxmlformats.org/officeDocument/2006/relationships/hyperlink" Target="https://www.sfaf.com/lacademie-sfaf/formation/8-enrichir-lanalyse-financiere-par-les-criteres-esg/" TargetMode="External"/><Relationship Id="rId199" Type="http://schemas.openxmlformats.org/officeDocument/2006/relationships/hyperlink" Target="https://first-education-online.com/fr/certificat/finance-de-marche-first-finance-institute/" TargetMode="External"/><Relationship Id="rId571" Type="http://schemas.openxmlformats.org/officeDocument/2006/relationships/hyperlink" Target="https://catalogue.juriscampus.fr/iobsp/691-les-credits-aux-professionnels-pack-iobsp.html" TargetMode="External"/><Relationship Id="rId19" Type="http://schemas.openxmlformats.org/officeDocument/2006/relationships/hyperlink" Target="https://www.novethic.fr/formations-finance-climat-investissement-responsable/finance-impact-fondamentaux.html" TargetMode="External"/><Relationship Id="rId224" Type="http://schemas.openxmlformats.org/officeDocument/2006/relationships/hyperlink" Target="https://www.we-figure.com/seminaires/trade-finance-acquisition" TargetMode="External"/><Relationship Id="rId266" Type="http://schemas.openxmlformats.org/officeDocument/2006/relationships/hyperlink" Target="https://www.barchen.fr/formations/alm-bancaire-1-gerer-un-bilan-au-quotidien-363?term_referer=432" TargetMode="External"/><Relationship Id="rId431" Type="http://schemas.openxmlformats.org/officeDocument/2006/relationships/hyperlink" Target="https://www.barchen.fr/formations/gerer-le-patrimoine-dune-famille-recomposee-435?term_referer=257" TargetMode="External"/><Relationship Id="rId473" Type="http://schemas.openxmlformats.org/officeDocument/2006/relationships/hyperlink" Target="https://www.barchen.fr/formations/les-operations-de-lbo-1162?term_referer=230" TargetMode="External"/><Relationship Id="rId529" Type="http://schemas.openxmlformats.org/officeDocument/2006/relationships/hyperlink" Target="https://catalogue.juriscampus.fr/livrets-orias/41-livret-ias-niveau-ii-unites-123.html" TargetMode="External"/><Relationship Id="rId30" Type="http://schemas.openxmlformats.org/officeDocument/2006/relationships/hyperlink" Target="https://www.novethic.fr/formations-finance-climat-investissement-responsable/finance-verte-fondamentaux.html" TargetMode="External"/><Relationship Id="rId126" Type="http://schemas.openxmlformats.org/officeDocument/2006/relationships/hyperlink" Target="https://www.first-finance.fr/formation/transition-verte-et-finance-durable-video-learning/" TargetMode="External"/><Relationship Id="rId168" Type="http://schemas.openxmlformats.org/officeDocument/2006/relationships/hyperlink" Target="https://www.first-finance.fr/formation/investissement-socialement-responsable-origines-methodes-et-enjeux-pour-la-gestion-de-fonds/" TargetMode="External"/><Relationship Id="rId333" Type="http://schemas.openxmlformats.org/officeDocument/2006/relationships/hyperlink" Target="https://www.barchen.fr/formations/executive-master-en-asset-management-ex-dipam-niveau-3-1657?term_referer=248" TargetMode="External"/><Relationship Id="rId540" Type="http://schemas.openxmlformats.org/officeDocument/2006/relationships/hyperlink" Target="https://catalogue.juriscampus.fr/formations-annuelles-continues/644-l-assurance-homme-cle.html" TargetMode="External"/><Relationship Id="rId72" Type="http://schemas.openxmlformats.org/officeDocument/2006/relationships/hyperlink" Target="https://www.sfaf.com/lacademie-sfaf/formation/34-certification-danalyse-esg/" TargetMode="External"/><Relationship Id="rId375" Type="http://schemas.openxmlformats.org/officeDocument/2006/relationships/hyperlink" Target="https://www.barchen.fr/formations/distribution-et-gestion-des-opc-272?term_referer=251" TargetMode="External"/><Relationship Id="rId582" Type="http://schemas.openxmlformats.org/officeDocument/2006/relationships/hyperlink" Target="https://catalogue.juriscampus.fr/immobilier/675-se-premunir-contre-le-risque-de-loyers-impayes.html" TargetMode="External"/><Relationship Id="rId3" Type="http://schemas.openxmlformats.org/officeDocument/2006/relationships/hyperlink" Target="https://www.novethic.fr/formations-finance-climat-investissement-responsable/finance-durable-webinar-formation-2.html" TargetMode="External"/><Relationship Id="rId235" Type="http://schemas.openxmlformats.org/officeDocument/2006/relationships/hyperlink" Target="https://www.we-figure.com/seminaires/reporting-extra-financier" TargetMode="External"/><Relationship Id="rId277" Type="http://schemas.openxmlformats.org/officeDocument/2006/relationships/hyperlink" Target="https://www.barchen.fr/formations/mesure-et-gestion-du-risque-de-credit-183?term_referer=312" TargetMode="External"/><Relationship Id="rId400" Type="http://schemas.openxmlformats.org/officeDocument/2006/relationships/hyperlink" Target="https://www.barchen.fr/formations/impot-sur-le-revenu-1456?term_referer=255" TargetMode="External"/><Relationship Id="rId442" Type="http://schemas.openxmlformats.org/officeDocument/2006/relationships/hyperlink" Target="https://www.barchen.fr/formations/dda-mise-en-pratique-de-dda-1897?term_referer=245" TargetMode="External"/><Relationship Id="rId484" Type="http://schemas.openxmlformats.org/officeDocument/2006/relationships/hyperlink" Target="https://www.barchen.fr/formations/dispositif-de-controle-interne-et-maitrise-des-risques-operationnels-370?term_referer=309" TargetMode="External"/><Relationship Id="rId137" Type="http://schemas.openxmlformats.org/officeDocument/2006/relationships/hyperlink" Target="https://www.first-finance.fr/formation/certificat-cfa-en-investissement-esg/" TargetMode="External"/><Relationship Id="rId302" Type="http://schemas.openxmlformats.org/officeDocument/2006/relationships/hyperlink" Target="https://www.barchen.fr/formations/evolution-des-banques-et-nouveaux-outils-de-financement-594?term_referer=315" TargetMode="External"/><Relationship Id="rId344" Type="http://schemas.openxmlformats.org/officeDocument/2006/relationships/hyperlink" Target="https://www.barchen.fr/formations/le-marketing-des-opc-551?term_referer=249" TargetMode="External"/><Relationship Id="rId41" Type="http://schemas.openxmlformats.org/officeDocument/2006/relationships/hyperlink" Target="https://www.carbone4.com/training/climate-and-finance" TargetMode="External"/><Relationship Id="rId83" Type="http://schemas.openxmlformats.org/officeDocument/2006/relationships/hyperlink" Target="https://www.sfaf.com/lacademie-sfaf/formation/4-ciia-foundation-partie-n1/" TargetMode="External"/><Relationship Id="rId179" Type="http://schemas.openxmlformats.org/officeDocument/2006/relationships/hyperlink" Target="https://www.first-finance.fr/formation/crypto-actifs-les-fondamentaux-par-la-pratique-niveau-1/" TargetMode="External"/><Relationship Id="rId386" Type="http://schemas.openxmlformats.org/officeDocument/2006/relationships/hyperlink" Target="https://www.barchen.fr/formations/droit-des-produits-derives-306?term_referer=251" TargetMode="External"/><Relationship Id="rId551" Type="http://schemas.openxmlformats.org/officeDocument/2006/relationships/hyperlink" Target="https://catalogue.juriscampus.fr/droit-patrimonial-de-la-famille/697-assurance-et-entreprise-pack-dda-ias.html" TargetMode="External"/><Relationship Id="rId593" Type="http://schemas.openxmlformats.org/officeDocument/2006/relationships/hyperlink" Target="https://catalogue.juriscampus.fr/immobilier/673-les-avantages-fiscaux-de-la-location-en-meublee-professionnelle-lmp-et-non-professionnelle-lmnp.html" TargetMode="External"/><Relationship Id="rId607" Type="http://schemas.openxmlformats.org/officeDocument/2006/relationships/hyperlink" Target="https://catalogue.juriscampus.fr/immobilier/680-l-etat-des-lieux-d-entree-et-de-sortie.html" TargetMode="External"/><Relationship Id="rId190" Type="http://schemas.openxmlformats.org/officeDocument/2006/relationships/hyperlink" Target="https://www.first-finance.fr/formation/la-reglementation-pour-lasset-management-en-pratique/" TargetMode="External"/><Relationship Id="rId204" Type="http://schemas.openxmlformats.org/officeDocument/2006/relationships/hyperlink" Target="https://www.first-finance.fr/formation/analyse-financiere-et-valorisation-des-actions/" TargetMode="External"/><Relationship Id="rId246" Type="http://schemas.openxmlformats.org/officeDocument/2006/relationships/hyperlink" Target="https://www.we-figure.com/seminaires/asset-management-immobilier" TargetMode="External"/><Relationship Id="rId288" Type="http://schemas.openxmlformats.org/officeDocument/2006/relationships/hyperlink" Target="https://www.barchen.fr/formations/fondamentaux-des-calculs-financiers-1139?term_referer=314" TargetMode="External"/><Relationship Id="rId411" Type="http://schemas.openxmlformats.org/officeDocument/2006/relationships/hyperlink" Target="https://www.barchen.fr/formations/epargne-financiere-les-fondamentaux-700159?term_referer=256" TargetMode="External"/><Relationship Id="rId453" Type="http://schemas.openxmlformats.org/officeDocument/2006/relationships/hyperlink" Target="https://www.barchen.fr/formations/reparation-du-prejudice-corporel-principes-generaux-et-procedures-43756?term_referer=221" TargetMode="External"/><Relationship Id="rId509" Type="http://schemas.openxmlformats.org/officeDocument/2006/relationships/hyperlink" Target="https://www.emg2ap.fr/" TargetMode="External"/><Relationship Id="rId106" Type="http://schemas.openxmlformats.org/officeDocument/2006/relationships/hyperlink" Target="https://www.cegos.fr/formations/finance-tresorerie/analyse-financiere-du-tableau-de-flux-de-tresorerie" TargetMode="External"/><Relationship Id="rId313" Type="http://schemas.openxmlformats.org/officeDocument/2006/relationships/hyperlink" Target="https://www.barchen.fr/formations/multigestion-alternative-lanalyse-et-la-selection-de-hedge-funds-561?term_referer=316" TargetMode="External"/><Relationship Id="rId495" Type="http://schemas.openxmlformats.org/officeDocument/2006/relationships/hyperlink" Target="https://www.barchen.fr/formations/assurance-responsabilite-civile-entreprise-rce-12896?term_referer=310" TargetMode="External"/><Relationship Id="rId10" Type="http://schemas.openxmlformats.org/officeDocument/2006/relationships/hyperlink" Target="https://www.novethic.fr/formations-finance-climat-investissement-responsable/finance-verte-webinar-formation-4.html" TargetMode="External"/><Relationship Id="rId52" Type="http://schemas.openxmlformats.org/officeDocument/2006/relationships/hyperlink" Target="https://www.sfaf.com/lacademie-sfaf/formation/31-gestion-dactifs-gestion-traditionnelle/" TargetMode="External"/><Relationship Id="rId94" Type="http://schemas.openxmlformats.org/officeDocument/2006/relationships/hyperlink" Target="https://www.cegos.fr/formations/finance-tresorerie/directeur-financier-2" TargetMode="External"/><Relationship Id="rId148" Type="http://schemas.openxmlformats.org/officeDocument/2006/relationships/hyperlink" Target="https://www.first-finance.fr/formation/finance-pour-non-financiers-2/" TargetMode="External"/><Relationship Id="rId355" Type="http://schemas.openxmlformats.org/officeDocument/2006/relationships/hyperlink" Target="https://www.barchen.fr/formations/regles-et-developpement-des-investissements-socialement-responsables-1614?term_referer=250" TargetMode="External"/><Relationship Id="rId397" Type="http://schemas.openxmlformats.org/officeDocument/2006/relationships/hyperlink" Target="https://www.barchen.fr/formations/parcours-transmission-de-patrimoine-familial-44247?term_referer=254" TargetMode="External"/><Relationship Id="rId520" Type="http://schemas.openxmlformats.org/officeDocument/2006/relationships/hyperlink" Target="https://catalogue.juriscampus.fr/droit-patrimonial-de-la-famille/671-quelles-sont-les-regles-applicables-en-matiere-de-successions-.html" TargetMode="External"/><Relationship Id="rId562" Type="http://schemas.openxmlformats.org/officeDocument/2006/relationships/hyperlink" Target="https://catalogue.juriscampus.fr/ias-dda/708-finance-durable-et-commercialisation.html" TargetMode="External"/><Relationship Id="rId618" Type="http://schemas.openxmlformats.org/officeDocument/2006/relationships/hyperlink" Target="mailto:ICCF@Columbia%20Business%20School" TargetMode="External"/><Relationship Id="rId215" Type="http://schemas.openxmlformats.org/officeDocument/2006/relationships/hyperlink" Target="https://www.we-figure.com/seminaires/le-marche-des-actions" TargetMode="External"/><Relationship Id="rId257" Type="http://schemas.openxmlformats.org/officeDocument/2006/relationships/hyperlink" Target="https://www.barchen.fr/formations/les-produits-derives-de-taux-522?term_referer=432" TargetMode="External"/><Relationship Id="rId422" Type="http://schemas.openxmlformats.org/officeDocument/2006/relationships/hyperlink" Target="https://www.barchen.fr/formations/accompagnez-vos-clients-professions-liberales-artisans-et-commercants-dans-leurs-projets?term_referer=256" TargetMode="External"/><Relationship Id="rId464" Type="http://schemas.openxmlformats.org/officeDocument/2006/relationships/hyperlink" Target="https://www.barchen.fr/formations/satisfaction-client-et-gestion-des-situations-difficiles-41078?term_referer=223" TargetMode="External"/><Relationship Id="rId299" Type="http://schemas.openxmlformats.org/officeDocument/2006/relationships/hyperlink" Target="https://www.barchen.fr/formations/mesurer-le-risque-de-financement-des-operations-de-promotion-immobiliere-340?term_referer=315" TargetMode="External"/><Relationship Id="rId63" Type="http://schemas.openxmlformats.org/officeDocument/2006/relationships/hyperlink" Target="https://www.sfaf.com/lacademie-sfaf/formation/33-conseil-en-investissement-durable/" TargetMode="External"/><Relationship Id="rId159" Type="http://schemas.openxmlformats.org/officeDocument/2006/relationships/hyperlink" Target="https://www.first-finance.fr/formation/risques-de-non-conformite-de-cybercriminalite-climatiques/" TargetMode="External"/><Relationship Id="rId366" Type="http://schemas.openxmlformats.org/officeDocument/2006/relationships/hyperlink" Target="https://www.barchen.fr/formations/le-depositaire-dopc-1429?term_referer=247" TargetMode="External"/><Relationship Id="rId573" Type="http://schemas.openxmlformats.org/officeDocument/2006/relationships/hyperlink" Target="https://catalogue.juriscampus.fr/droit-patrimonial-de-la-famille/648-le-demembrement-de-propriete.html" TargetMode="External"/><Relationship Id="rId226" Type="http://schemas.openxmlformats.org/officeDocument/2006/relationships/hyperlink" Target="https://www.we-figure.com/seminaires/banques-de-financement-et-dinvestissement" TargetMode="External"/><Relationship Id="rId433" Type="http://schemas.openxmlformats.org/officeDocument/2006/relationships/hyperlink" Target="https://www.barchen.fr/formations/transmettre-lentreprise-familiale-1460?term_referer=258" TargetMode="External"/><Relationship Id="rId74" Type="http://schemas.openxmlformats.org/officeDocument/2006/relationships/hyperlink" Target="https://www.sfaf.com/lacademie-sfaf/formation/34-certification-danalyse-esg/" TargetMode="External"/><Relationship Id="rId377" Type="http://schemas.openxmlformats.org/officeDocument/2006/relationships/hyperlink" Target="https://www.barchen.fr/formations/techniques-comptables-pour-opc-621?term_referer=251" TargetMode="External"/><Relationship Id="rId500" Type="http://schemas.openxmlformats.org/officeDocument/2006/relationships/hyperlink" Target="https://www.barchen.fr/formations/assurances-et-gestion-dimmeubles-gerer-ses-contrats-et-garantir-la-couverture-des?term_referer=310" TargetMode="External"/><Relationship Id="rId584" Type="http://schemas.openxmlformats.org/officeDocument/2006/relationships/hyperlink" Target="https://catalogue.juriscampus.fr/immobilier/669-quelles-sont-les-obligations-deontologiques-des-professionnels-de-l-immobilier-.html" TargetMode="External"/><Relationship Id="rId5" Type="http://schemas.openxmlformats.org/officeDocument/2006/relationships/hyperlink" Target="https://www.novethic.fr/formations-finance-climat-investissement-responsable/finance-verte-webinar-formation-3.html" TargetMode="External"/><Relationship Id="rId237" Type="http://schemas.openxmlformats.org/officeDocument/2006/relationships/hyperlink" Target="https://www.we-figure.com/seminaires/reporting-extra-financier" TargetMode="External"/><Relationship Id="rId444" Type="http://schemas.openxmlformats.org/officeDocument/2006/relationships/hyperlink" Target="https://www.barchen.fr/formations/reglementation-fatca-259?term_referer=245" TargetMode="External"/><Relationship Id="rId290" Type="http://schemas.openxmlformats.org/officeDocument/2006/relationships/hyperlink" Target="https://www.barchen.fr/formations/produits-derives-1-mecanismes-et-utilisations-495?term_referer=314" TargetMode="External"/><Relationship Id="rId304" Type="http://schemas.openxmlformats.org/officeDocument/2006/relationships/hyperlink" Target="https://www.barchen.fr/formations/mesure-et-gestion-du-risque-de-liquidite-185?term_referer=240" TargetMode="External"/><Relationship Id="rId388" Type="http://schemas.openxmlformats.org/officeDocument/2006/relationships/hyperlink" Target="https://www.barchen.fr/formations/due-diligence-dactifs-immobiliers-603-0?term_referer=246" TargetMode="External"/><Relationship Id="rId511" Type="http://schemas.openxmlformats.org/officeDocument/2006/relationships/hyperlink" Target="https://www.juriscampus.fr/formations-en-gestion-de-patrimoine/inscrivez-vous-au-pack-livret-cif-preparation-et-examen-amf-inclus/" TargetMode="External"/><Relationship Id="rId609" Type="http://schemas.openxmlformats.org/officeDocument/2006/relationships/hyperlink" Target="https://catalogue.juriscampus.fr/fiscalite/628-impot-sur-la-fortune-immobiliere-ifi.html" TargetMode="External"/><Relationship Id="rId85" Type="http://schemas.openxmlformats.org/officeDocument/2006/relationships/hyperlink" Target="https://www.sfaf.com/lacademie-sfaf/formation/13-ciia-final-partie-n3/" TargetMode="External"/><Relationship Id="rId150" Type="http://schemas.openxmlformats.org/officeDocument/2006/relationships/hyperlink" Target="https://www.first-finance.fr/formation/decouverte-de-lanalyse-financiere/" TargetMode="External"/><Relationship Id="rId595" Type="http://schemas.openxmlformats.org/officeDocument/2006/relationships/hyperlink" Target="https://catalogue.juriscampus.fr/immobilier/649-le-dispositif-duflot-pinel.html" TargetMode="External"/><Relationship Id="rId248" Type="http://schemas.openxmlformats.org/officeDocument/2006/relationships/hyperlink" Target="https://www.barchen.fr/formations/marche-monetaire-au-quotidien-516?term_referer=432" TargetMode="External"/><Relationship Id="rId455" Type="http://schemas.openxmlformats.org/officeDocument/2006/relationships/hyperlink" Target="https://www.barchen.fr/formations/fondamentaux-des-techniques-de-financement-403?term_referer=222" TargetMode="External"/><Relationship Id="rId12" Type="http://schemas.openxmlformats.org/officeDocument/2006/relationships/hyperlink" Target="https://www.novethic.fr/formations-finance-climat-investissement-responsable/finance-verte-webinar-formation-4.html" TargetMode="External"/><Relationship Id="rId108" Type="http://schemas.openxmlformats.org/officeDocument/2006/relationships/hyperlink" Target="https://www.cegos.fr/formations/finance-tresorerie/business-plan-financier" TargetMode="External"/><Relationship Id="rId315" Type="http://schemas.openxmlformats.org/officeDocument/2006/relationships/hyperlink" Target="https://www.barchen.fr/formations/les-dettes-alternatives-en-europe-578?term_referer=316" TargetMode="External"/><Relationship Id="rId522" Type="http://schemas.openxmlformats.org/officeDocument/2006/relationships/hyperlink" Target="https://catalogue.juriscampus.fr/formations-annuelles-continues/686-assurance-distribution-et-reglementation-pack-dda-ias.html" TargetMode="External"/><Relationship Id="rId96" Type="http://schemas.openxmlformats.org/officeDocument/2006/relationships/hyperlink" Target="https://www.cegos.fr/formations/banque/maitriser-les-parametres-dun-investissement-immobilier-patrimonial" TargetMode="External"/><Relationship Id="rId161" Type="http://schemas.openxmlformats.org/officeDocument/2006/relationships/hyperlink" Target="https://www.first-finance.fr/formation/analyse-des-cash-flows-niveau-1/" TargetMode="External"/><Relationship Id="rId399" Type="http://schemas.openxmlformats.org/officeDocument/2006/relationships/hyperlink" Target="https://www.barchen.fr/formations/fiscalite-du-particulier-389?term_referer=255" TargetMode="External"/><Relationship Id="rId259" Type="http://schemas.openxmlformats.org/officeDocument/2006/relationships/hyperlink" Target="https://www.barchen.fr/formations/pricing-et-modelisation-des-structures-de-taux-282?term_referer=432" TargetMode="External"/><Relationship Id="rId466" Type="http://schemas.openxmlformats.org/officeDocument/2006/relationships/hyperlink" Target="https://www.barchen.fr/formations/le-credit-bail-immobilier-215?term_referer=229" TargetMode="External"/><Relationship Id="rId23" Type="http://schemas.openxmlformats.org/officeDocument/2006/relationships/hyperlink" Target="https://www.novethic.fr/formations-finance-climat-investissement-responsable/finance-verte-fondamentaux-2.html" TargetMode="External"/><Relationship Id="rId119" Type="http://schemas.openxmlformats.org/officeDocument/2006/relationships/hyperlink" Target="https://www.first-finance.fr/formation/certification-amf-finance-durable/" TargetMode="External"/><Relationship Id="rId326" Type="http://schemas.openxmlformats.org/officeDocument/2006/relationships/hyperlink" Target="https://www.barchen.fr/formations/frtb-fundamental-review-trading-book-1866?term_referer=241" TargetMode="External"/><Relationship Id="rId533" Type="http://schemas.openxmlformats.org/officeDocument/2006/relationships/hyperlink" Target="https://catalogue.juriscampus.fr/formations-annuelles-continues/659-les-differents-types-de-contrats-d-assurance-de-biens-et-de-responsabilite.html" TargetMode="External"/><Relationship Id="rId172" Type="http://schemas.openxmlformats.org/officeDocument/2006/relationships/hyperlink" Target="https://www.first-finance.fr/formation/organisation-front-to-compta-dune-banque-de-marche/" TargetMode="External"/><Relationship Id="rId477" Type="http://schemas.openxmlformats.org/officeDocument/2006/relationships/hyperlink" Target="https://www.barchen.fr/formations/solvabilite-2-gestion-quantitative-appliquee-157?term_referer=218" TargetMode="External"/><Relationship Id="rId600" Type="http://schemas.openxmlformats.org/officeDocument/2006/relationships/hyperlink" Target="https://catalogue.juriscampus.fr/banque-et-finance/632-la-lutte-contre-le-blanchiment-et-le-financement-du-terrorisme.html" TargetMode="External"/><Relationship Id="rId337" Type="http://schemas.openxmlformats.org/officeDocument/2006/relationships/hyperlink" Target="https://www.barchen.fr/formations/gestion-sous-mandat-546?term_referer=249" TargetMode="External"/><Relationship Id="rId34" Type="http://schemas.openxmlformats.org/officeDocument/2006/relationships/hyperlink" Target="https://www.novethic.fr/formations-finance-climat-investissement-responsable/finance-verte-atelier-pratique.html" TargetMode="External"/><Relationship Id="rId544" Type="http://schemas.openxmlformats.org/officeDocument/2006/relationships/hyperlink" Target="https://catalogue.juriscampus.fr/formations-annuelles-continues/639-l-appreciation-et-la-selection-du-risque-en-assurance-de-biens-et-responsabilite.html" TargetMode="External"/><Relationship Id="rId183" Type="http://schemas.openxmlformats.org/officeDocument/2006/relationships/hyperlink" Target="https://www.first-finance.fr/formation/finance-durable-enjeux-strategies-dinvestissement-et-outils/" TargetMode="External"/><Relationship Id="rId390" Type="http://schemas.openxmlformats.org/officeDocument/2006/relationships/hyperlink" Target="https://www.barchen.fr/formations/club-actualite-fiscale-du-patrimoine-1450?term_referer=252" TargetMode="External"/><Relationship Id="rId404" Type="http://schemas.openxmlformats.org/officeDocument/2006/relationships/hyperlink" Target="https://www.barchen.fr/formations/fiscalite-du-divorce-12987?term_referer=255" TargetMode="External"/><Relationship Id="rId611" Type="http://schemas.openxmlformats.org/officeDocument/2006/relationships/hyperlink" Target="https://catalogue.juriscampus.fr/immobilier/699-fiscalite-et-investissements-immobiliers-pack-carte-t-les-immanquables.html" TargetMode="External"/><Relationship Id="rId250" Type="http://schemas.openxmlformats.org/officeDocument/2006/relationships/hyperlink" Target="https://www.barchen.fr/formations/gerer-un-book-de-swaps-519?term_referer=432" TargetMode="External"/><Relationship Id="rId488" Type="http://schemas.openxmlformats.org/officeDocument/2006/relationships/hyperlink" Target="https://www.barchen.fr/formations/analyse-des-sanctions-des-regulateurs-164?term_referer=309" TargetMode="External"/><Relationship Id="rId45" Type="http://schemas.openxmlformats.org/officeDocument/2006/relationships/hyperlink" Target="https://www.cdc-biodiversite.fr/evenement/formation-maitriser-loutil-et-conduire-des-evaluations-dempreinte-biodiversite/" TargetMode="External"/><Relationship Id="rId110" Type="http://schemas.openxmlformats.org/officeDocument/2006/relationships/hyperlink" Target="https://www.cegos.fr/formations/direction-de-lentreprise-et-cadre-de-direction/finance-pour-dirigeants" TargetMode="External"/><Relationship Id="rId348" Type="http://schemas.openxmlformats.org/officeDocument/2006/relationships/hyperlink" Target="https://www.barchen.fr/formations/multigestion-lanalyse-et-la-selection-de-fonds-544?term_referer=249" TargetMode="External"/><Relationship Id="rId555" Type="http://schemas.openxmlformats.org/officeDocument/2006/relationships/hyperlink" Target="https://catalogue.juriscampus.fr/patrimoine-du-dirigeant/661-les-entreprises-en-difficulte-faire-face-aux-difficultes-de-son-debiteur-professionnel.html" TargetMode="External"/><Relationship Id="rId194" Type="http://schemas.openxmlformats.org/officeDocument/2006/relationships/hyperlink" Target="https://www.first-finance.fr/formation/auditer-un-portefeuille-de-clients-entreprises/" TargetMode="External"/><Relationship Id="rId208" Type="http://schemas.openxmlformats.org/officeDocument/2006/relationships/hyperlink" Target="https://www.first-finance.fr/formation/techniques-avancees-de-gestion-de-portefeuille/" TargetMode="External"/><Relationship Id="rId415" Type="http://schemas.openxmlformats.org/officeDocument/2006/relationships/hyperlink" Target="https://www.barchen.fr/formations/limmobilier-de-placement-339?term_referer=256" TargetMode="External"/><Relationship Id="rId261" Type="http://schemas.openxmlformats.org/officeDocument/2006/relationships/hyperlink" Target="https://www.barchen.fr/formations/pricing-et-modelisation-des-obligations-convertibles-608?term_referer=432" TargetMode="External"/><Relationship Id="rId499" Type="http://schemas.openxmlformats.org/officeDocument/2006/relationships/hyperlink" Target="https://www.barchen.fr/formations/copropriete-et-assurance-construction-600623?term_referer=310" TargetMode="External"/><Relationship Id="rId56" Type="http://schemas.openxmlformats.org/officeDocument/2006/relationships/hyperlink" Target="https://www.sfaf.com/lacademie-sfaf/formation/31-gestion-dactifs-gestion-traditionnelle/" TargetMode="External"/><Relationship Id="rId359" Type="http://schemas.openxmlformats.org/officeDocument/2006/relationships/hyperlink" Target="https://www.barchen.fr/formations/investir-dans-les-entreprises-non-cotees-un-enjeu-pour-la-gestion-dactifs-549?term_referer=250" TargetMode="External"/><Relationship Id="rId566" Type="http://schemas.openxmlformats.org/officeDocument/2006/relationships/hyperlink" Target="https://catalogue.juriscampus.fr/ias-dda/708-finance-durable-et-commercialisation.html" TargetMode="External"/><Relationship Id="rId121" Type="http://schemas.openxmlformats.org/officeDocument/2006/relationships/hyperlink" Target="https://www.first-finance.fr/formation/introduction-a-la-value-at-risk-var/" TargetMode="External"/><Relationship Id="rId219" Type="http://schemas.openxmlformats.org/officeDocument/2006/relationships/hyperlink" Target="https://www.we-figure.com/seminaires/les-produits-derives-complexes" TargetMode="External"/><Relationship Id="rId426" Type="http://schemas.openxmlformats.org/officeDocument/2006/relationships/hyperlink" Target="https://www.barchen.fr/formations/regimes-matrimoniaux-pacs-union-libre-581008?term_referer=257" TargetMode="External"/><Relationship Id="rId67" Type="http://schemas.openxmlformats.org/officeDocument/2006/relationships/hyperlink" Target="https://www.sfaf.com/lacademie-sfaf/formation/25-ciwm-certified-international-wealth-manager/" TargetMode="External"/><Relationship Id="rId272" Type="http://schemas.openxmlformats.org/officeDocument/2006/relationships/hyperlink" Target="https://www.barchen.fr/formations/les-ccps-et-le-clearing-des-derives-1537?term_referer=311" TargetMode="External"/><Relationship Id="rId577" Type="http://schemas.openxmlformats.org/officeDocument/2006/relationships/hyperlink" Target="https://catalogue.juriscampus.fr/ias-dda/709-protection-sociale-chef-d-entreprise.html" TargetMode="External"/><Relationship Id="rId132" Type="http://schemas.openxmlformats.org/officeDocument/2006/relationships/hyperlink" Target="https://www.first-finance.fr/formation/finance-pour-non-financier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17" Type="http://schemas.openxmlformats.org/officeDocument/2006/relationships/hyperlink" Target="https://formations.univ-rennes1.fr/master-mention-economie-sociale-et-solidaire-parcours-finances-solidaires-et-gestion-des" TargetMode="External"/><Relationship Id="rId299" Type="http://schemas.openxmlformats.org/officeDocument/2006/relationships/hyperlink" Target="https://executive-education.dauphine.psl.eu/formations/executive-master-diplome-universite/marches-financiers-banque-investissement" TargetMode="External"/><Relationship Id="rId21" Type="http://schemas.openxmlformats.org/officeDocument/2006/relationships/hyperlink" Target="https://www.u-paris2.fr/fr/formations/offre-de-formation/magistere-banque-finance" TargetMode="External"/><Relationship Id="rId63" Type="http://schemas.openxmlformats.org/officeDocument/2006/relationships/hyperlink" Target="https://dauphine.psl.eu/formations/masters/economie-finance/m2-energie-finance-carbone" TargetMode="External"/><Relationship Id="rId159" Type="http://schemas.openxmlformats.org/officeDocument/2006/relationships/hyperlink" Target="https://formations.parisnanterre.fr/fr/rechercher-des-formations/master-lmd-05/monnaie-banque-finance-assurance-master-JWQG6ODI/banque-monnaie-marches-JX3B8LQD.html" TargetMode="External"/><Relationship Id="rId324" Type="http://schemas.openxmlformats.org/officeDocument/2006/relationships/hyperlink" Target="https://www.ifgexecutive.com/product/formation-finance-executive-mba-online/" TargetMode="External"/><Relationship Id="rId366" Type="http://schemas.openxmlformats.org/officeDocument/2006/relationships/hyperlink" Target="https://formations.pantheonsorbonne.fr/fr/catalogue-des-formations/master-M/master-sciences-economiques-et-sociales-KBUS90N2/master-parcours-cadres-de-la-mutualite-des-assurances-et-de-la-prevoyance-KBUS90UL.html" TargetMode="External"/><Relationship Id="rId170" Type="http://schemas.openxmlformats.org/officeDocument/2006/relationships/hyperlink" Target="https://formations.parisnanterre.fr/fr/rechercher-des-formations/master-lmd-05/monnaie-banque-finance-assurance-master-JWQG6ODI/conseiller-clientele-professionnels-ccpro-apprenissage-K2X38BAB.html" TargetMode="External"/><Relationship Id="rId226" Type="http://schemas.openxmlformats.org/officeDocument/2006/relationships/hyperlink" Target="https://www.iae-eiffel.fr/formation/marne-la-vallee/master-banque-chargee-daffaires" TargetMode="External"/><Relationship Id="rId433" Type="http://schemas.openxmlformats.org/officeDocument/2006/relationships/hyperlink" Target="https://iae.univ-lyon3.fr/master-ingenierie-financiere-et-transaction-ift-1" TargetMode="External"/><Relationship Id="rId268" Type="http://schemas.openxmlformats.org/officeDocument/2006/relationships/hyperlink" Target="https://formations.umontpellier.fr/fr/formations/master-XB/master-monnaie-banque-finance-assurance-IVS5EBZE/systeme-d-information-economique-et-financier-mention-mbfa-IVS5FPYQ.html" TargetMode="External"/><Relationship Id="rId32" Type="http://schemas.openxmlformats.org/officeDocument/2006/relationships/hyperlink" Target="https://dauphine.psl.eu/formations/masters/finance/m2-banque-et-finance" TargetMode="External"/><Relationship Id="rId74" Type="http://schemas.openxmlformats.org/officeDocument/2006/relationships/hyperlink" Target="https://dauphine.psl.eu/formations/masters/economie-finance/m2-energie-finance-carbone" TargetMode="External"/><Relationship Id="rId128" Type="http://schemas.openxmlformats.org/officeDocument/2006/relationships/hyperlink" Target="https://formations.univ-rennes1.fr/master-mention-finance-parcours-audit-et-gestion-des-risques-agdr" TargetMode="External"/><Relationship Id="rId335" Type="http://schemas.openxmlformats.org/officeDocument/2006/relationships/hyperlink" Target="https://formations.pantheonsorbonne.fr/fr/catalogue-des-formations/master-M/master-monnaie-banque-finance-assurance-KBUT5XXF/master-parcours-finance-responsable-information-et-communication-fric-KBUT6RJW.html" TargetMode="External"/><Relationship Id="rId377" Type="http://schemas.openxmlformats.org/officeDocument/2006/relationships/hyperlink" Target="https://www.exchange-college.com/programme/mastere-1-2-assurance" TargetMode="External"/><Relationship Id="rId5" Type="http://schemas.openxmlformats.org/officeDocument/2006/relationships/hyperlink" Target="https://www.sciencespo.fr/ecole-de-droit/fr/formations/droit-finance" TargetMode="External"/><Relationship Id="rId181" Type="http://schemas.openxmlformats.org/officeDocument/2006/relationships/hyperlink" Target="https://formations.parisnanterre.fr/fr/rechercher-des-formations/master-lmd-05/statistique-et-economie-du-risque-master-JWQGWBXR/isefar-gestion-du-risque-JX3BUUMA.html" TargetMode="External"/><Relationship Id="rId237" Type="http://schemas.openxmlformats.org/officeDocument/2006/relationships/hyperlink" Target="http://odf.univ-paris13.fr/fr/offre-de-formation/feuilleter-le-catalogue-1/droit-economie-gestion-DEG/master-lmd-XB/master-mention-controle-de-gestion-et-audit-organisationnel-parcours-controle-de-gestion-et-finance-d-entreprise-program-ep6cdg-116-2-2/mas" TargetMode="External"/><Relationship Id="rId402" Type="http://schemas.openxmlformats.org/officeDocument/2006/relationships/hyperlink" Target="https://facdedroit.univ-lyon3.fr/master-droit-bancaire-et-financier-2" TargetMode="External"/><Relationship Id="rId279" Type="http://schemas.openxmlformats.org/officeDocument/2006/relationships/hyperlink" Target="https://formations.umontpellier.fr/fr/formations/diplome-universite-niv-form-bac-2-UC/diplome-d-universite-finance-verte-K9LD7WSE.html" TargetMode="External"/><Relationship Id="rId444" Type="http://schemas.openxmlformats.org/officeDocument/2006/relationships/hyperlink" Target="https://formations.univ-poitiers.fr/fr/index/master-XB/master-XB/master-finance-JBI3ES4M.html" TargetMode="External"/><Relationship Id="rId43" Type="http://schemas.openxmlformats.org/officeDocument/2006/relationships/hyperlink" Target="https://dauphine.psl.eu/formations/masters/finance/m2-management-financier-de-entreprise" TargetMode="External"/><Relationship Id="rId139" Type="http://schemas.openxmlformats.org/officeDocument/2006/relationships/hyperlink" Target="https://formations.univ-rennes1.fr/annee/master-2-finance-dentreprise" TargetMode="External"/><Relationship Id="rId290" Type="http://schemas.openxmlformats.org/officeDocument/2006/relationships/hyperlink" Target="https://executive-education.dauphine.psl.eu/formations/executive-master-diplome-universite/dirigeant-cabinet-courtage-assurances" TargetMode="External"/><Relationship Id="rId304" Type="http://schemas.openxmlformats.org/officeDocument/2006/relationships/hyperlink" Target="https://executive-education.dauphine.psl.eu/formations/certificat/extra-financiere-durable" TargetMode="External"/><Relationship Id="rId346" Type="http://schemas.openxmlformats.org/officeDocument/2006/relationships/hyperlink" Target="https://formations.pantheonsorbonne.fr/fr/catalogue-des-formations/master-M/master-finance-KBURFSFN/master-parcours-finance-et-asset-management-KBURHD2Y.html" TargetMode="External"/><Relationship Id="rId388" Type="http://schemas.openxmlformats.org/officeDocument/2006/relationships/hyperlink" Target="https://formations.univ-amu.fr/fr/licence/3BEG/PRBEG3AA" TargetMode="External"/><Relationship Id="rId85" Type="http://schemas.openxmlformats.org/officeDocument/2006/relationships/hyperlink" Target="https://dauphine.psl.eu/formations/masters/mathematiques-et-applications/m2-ingenierie-statistique-et-financiere" TargetMode="External"/><Relationship Id="rId150" Type="http://schemas.openxmlformats.org/officeDocument/2006/relationships/hyperlink" Target="https://eco.univ-rennes1.fr/master-mention-monnaie-banque-finance-assurance" TargetMode="External"/><Relationship Id="rId192" Type="http://schemas.openxmlformats.org/officeDocument/2006/relationships/hyperlink" Target="https://formations.parisnanterre.fr/fr/rechercher-des-formations/master-lmd-05/finance-master-JWQFBTP2/management-de-l-immobilier-apprentissage-JX3AYDZQ.html" TargetMode="External"/><Relationship Id="rId206" Type="http://schemas.openxmlformats.org/officeDocument/2006/relationships/hyperlink" Target="https://iaetours.fr/version-francaise/formations/etudiants-apprentis/master" TargetMode="External"/><Relationship Id="rId413" Type="http://schemas.openxmlformats.org/officeDocument/2006/relationships/hyperlink" Target="https://formations.u-bordeaux.fr/" TargetMode="External"/><Relationship Id="rId248" Type="http://schemas.openxmlformats.org/officeDocument/2006/relationships/hyperlink" Target="http://odf.univ-paris13.fr/fr/offre-de-formation/feuilleter-le-catalogue-1/droit-economie-gestion-DEG/master-lmd-XB/master-mention-monnaie-banque-finance-assurance-parcours-metiers-commerciaux-de-l-assurance-de-la-banque-et-des-mutuelles-en-apprentissage-" TargetMode="External"/><Relationship Id="rId12" Type="http://schemas.openxmlformats.org/officeDocument/2006/relationships/hyperlink" Target="https://www.u-paris2.fr/fr/formations/offre-de-formation/master-droit-europeen-parcours-droit-europeen-du-marche-et-de-la" TargetMode="External"/><Relationship Id="rId108" Type="http://schemas.openxmlformats.org/officeDocument/2006/relationships/hyperlink" Target="https://www.univ-lyon2.fr/master-2-monnaie-banque-finance-assurance-finance-et-controle-de-gestion-1" TargetMode="External"/><Relationship Id="rId315" Type="http://schemas.openxmlformats.org/officeDocument/2006/relationships/hyperlink" Target="https://dauphine.psl.eu/formations/diplome-universitaire-chartered-financial-analyst" TargetMode="External"/><Relationship Id="rId357" Type="http://schemas.openxmlformats.org/officeDocument/2006/relationships/hyperlink" Target="https://formations.pantheonsorbonne.fr/fr/catalogue-des-formations/master-M/master-finance-KBURFSFN/master-parcours-finance-parcours-banque-en-apprentissage-KJ1ORJUO.html" TargetMode="External"/><Relationship Id="rId54" Type="http://schemas.openxmlformats.org/officeDocument/2006/relationships/hyperlink" Target="https://dauphine.psl.eu/formations/masters/gestion-de-patrimoine/m1/formation" TargetMode="External"/><Relationship Id="rId96" Type="http://schemas.openxmlformats.org/officeDocument/2006/relationships/hyperlink" Target="https://www.cyu.fr/master-finance-gestion-des-risques-financiers" TargetMode="External"/><Relationship Id="rId161" Type="http://schemas.openxmlformats.org/officeDocument/2006/relationships/hyperlink" Target="https://formations.parisnanterre.fr/fr/rechercher-des-formations/master-lmd-05/monnaie-banque-finance-assurance-master-JWQG6ODI/banque-monnaie-marches-JX3B8LQD.html" TargetMode="External"/><Relationship Id="rId217" Type="http://schemas.openxmlformats.org/officeDocument/2006/relationships/hyperlink" Target="https://www.iae-eiffel.fr/formation/creteil/master-gestion-de-portefeuille" TargetMode="External"/><Relationship Id="rId399" Type="http://schemas.openxmlformats.org/officeDocument/2006/relationships/hyperlink" Target="https://formations.univ-amu.fr/fr/master/5DBF/PRDBF5AB" TargetMode="External"/><Relationship Id="rId259" Type="http://schemas.openxmlformats.org/officeDocument/2006/relationships/hyperlink" Target="https://formations.univ-poitiers.fr/fr/index/master-XB/master-XB/master-droit-des-assurances-JAMIB61R.html" TargetMode="External"/><Relationship Id="rId424" Type="http://schemas.openxmlformats.org/officeDocument/2006/relationships/hyperlink" Target="https://formations.u-bordeaux.fr/" TargetMode="External"/><Relationship Id="rId23" Type="http://schemas.openxmlformats.org/officeDocument/2006/relationships/hyperlink" Target="https://www.u-paris2.fr/fr/formations/offre-de-formation/magistere-banque-finance" TargetMode="External"/><Relationship Id="rId119" Type="http://schemas.openxmlformats.org/officeDocument/2006/relationships/hyperlink" Target="https://formations.univ-rennes1.fr/master-mention-economie-sociale-et-solidaire-parcours-finances-solidaires-et-gestion-des" TargetMode="External"/><Relationship Id="rId270" Type="http://schemas.openxmlformats.org/officeDocument/2006/relationships/hyperlink" Target="https://formations.umontpellier.fr/fr/formations/master-XB/master-monnaie-banque-finance-assurance-IVS5EBZE/actuariat-mention-mbfa-IVS5G1FD.html" TargetMode="External"/><Relationship Id="rId326" Type="http://schemas.openxmlformats.org/officeDocument/2006/relationships/hyperlink" Target="https://sfc.edu.umontpellier.fr/files/2021/05/FORMATION-COURTE-MOMA-PE-PF-CD.pdf" TargetMode="External"/><Relationship Id="rId65" Type="http://schemas.openxmlformats.org/officeDocument/2006/relationships/hyperlink" Target="https://dauphine.psl.eu/formations/masters/economie-finance/m2-energie-finance-carbone" TargetMode="External"/><Relationship Id="rId130" Type="http://schemas.openxmlformats.org/officeDocument/2006/relationships/hyperlink" Target="https://formations.univ-rennes1.fr/master-mention-finance-parcours-audit-et-gestion-des-risques-agdr" TargetMode="External"/><Relationship Id="rId368" Type="http://schemas.openxmlformats.org/officeDocument/2006/relationships/hyperlink" Target="https://iap.pantheonsorbonne.fr/master-2-droit-assurances" TargetMode="External"/><Relationship Id="rId172" Type="http://schemas.openxmlformats.org/officeDocument/2006/relationships/hyperlink" Target="https://formations.parisnanterre.fr/fr/rechercher-des-formations/master-lmd-05/monnaie-banque-finance-assurance-master-JWQG6ODI/operations-de-marche-et-regulation-des-risques-omerr-apprentissage-K2X3996L.html" TargetMode="External"/><Relationship Id="rId228" Type="http://schemas.openxmlformats.org/officeDocument/2006/relationships/hyperlink" Target="https://iae.uca.fr/formation/licence-professionnelle/lp-assurance-banque-finance-charge-de-clientele" TargetMode="External"/><Relationship Id="rId435" Type="http://schemas.openxmlformats.org/officeDocument/2006/relationships/hyperlink" Target="https://iae.univ-lyon3.fr/master-gestion-de-patrimoine-4" TargetMode="External"/><Relationship Id="rId281" Type="http://schemas.openxmlformats.org/officeDocument/2006/relationships/hyperlink" Target="https://formations.umontpellier.fr/fr/formations/diplome-universite-niv-form-bac-2-UC/diplome-d-universite-finance-verte-K9LD7WSE.html" TargetMode="External"/><Relationship Id="rId337" Type="http://schemas.openxmlformats.org/officeDocument/2006/relationships/hyperlink" Target="https://formations.pantheonsorbonne.fr/fr/catalogue-des-formations/master-M/master-monnaie-banque-finance-assurance-KBUT5XXF/master-parcours-finance-responsable-information-et-communication-fric-KBUT6RJW.html" TargetMode="External"/><Relationship Id="rId34" Type="http://schemas.openxmlformats.org/officeDocument/2006/relationships/hyperlink" Target="https://dauphine.psl.eu/formations/masters/finance/m2-banque-et-finance" TargetMode="External"/><Relationship Id="rId76" Type="http://schemas.openxmlformats.org/officeDocument/2006/relationships/hyperlink" Target="https://dauphine.psl.eu/formations/masters/economie-finance/2e-annee-de-master-parcours-international" TargetMode="External"/><Relationship Id="rId141" Type="http://schemas.openxmlformats.org/officeDocument/2006/relationships/hyperlink" Target="https://formations.univ-rennes1.fr/master-2-finance-data-ouverture-2022" TargetMode="External"/><Relationship Id="rId379" Type="http://schemas.openxmlformats.org/officeDocument/2006/relationships/hyperlink" Target="https://www.exchange-college.com/programme/mastere-1-2-banque-daffaires-et-finance-dentreprise" TargetMode="External"/><Relationship Id="rId7" Type="http://schemas.openxmlformats.org/officeDocument/2006/relationships/hyperlink" Target="https://www.sciencespo.fr/ecole-de-droit/fr/formations/droit-finance" TargetMode="External"/><Relationship Id="rId183" Type="http://schemas.openxmlformats.org/officeDocument/2006/relationships/hyperlink" Target="https://formations.parisnanterre.fr/fr/rechercher-des-formations/master-lmd-05/statistique-et-economie-du-risque-master-JWQGWBXR/isefar-gestion-du-risque-JX3BUUMA.html" TargetMode="External"/><Relationship Id="rId239" Type="http://schemas.openxmlformats.org/officeDocument/2006/relationships/hyperlink" Target="http://odf.univ-paris13.fr/fr/offre-de-formation/feuilleter-le-catalogue-1/droit-economie-gestion-DEG/master-lmd-XB/master-mention-economie-de-l-entreprise-et-des-marches-parcours-management-de-l-innovation-financement-protection-valorisation-program-ep6m" TargetMode="External"/><Relationship Id="rId390" Type="http://schemas.openxmlformats.org/officeDocument/2006/relationships/hyperlink" Target="https://formations.univ-amu.fr/fr/LP/PBCC" TargetMode="External"/><Relationship Id="rId404" Type="http://schemas.openxmlformats.org/officeDocument/2006/relationships/hyperlink" Target="https://iae.univ-lyon3.fr/master-ingenierie-financiere-et-transaction-ift" TargetMode="External"/><Relationship Id="rId446" Type="http://schemas.openxmlformats.org/officeDocument/2006/relationships/hyperlink" Target="https://www.esc-clermont.fr/en/programme/msc-corporate-finance-fintech/" TargetMode="External"/><Relationship Id="rId250" Type="http://schemas.openxmlformats.org/officeDocument/2006/relationships/hyperlink" Target="http://odf.univ-paris13.fr/fr/offre-de-formation/feuilleter-le-catalogue-1/droit-economie-gestion-DEG/master-lmd-XB/master-mention-monnaie-banque-finance-assurance-parcours-risque-assurance-decision-program-ep6dra-116-2-2.html" TargetMode="External"/><Relationship Id="rId292" Type="http://schemas.openxmlformats.org/officeDocument/2006/relationships/hyperlink" Target="https://executive-education.dauphine.psl.eu/formations/executive-master-diplome-universite/asset-management-gestion-actifs" TargetMode="External"/><Relationship Id="rId306" Type="http://schemas.openxmlformats.org/officeDocument/2006/relationships/hyperlink" Target="https://executive-education.dauphine.psl.eu/formations/certificat/extra-financiere-durable" TargetMode="External"/><Relationship Id="rId45" Type="http://schemas.openxmlformats.org/officeDocument/2006/relationships/hyperlink" Target="https://dauphine.psl.eu/formations/masters/finance/m2-management-immobilier" TargetMode="External"/><Relationship Id="rId87" Type="http://schemas.openxmlformats.org/officeDocument/2006/relationships/hyperlink" Target="https://dauphine.psl.eu/formations/masters/droit/m2-juriste-financier" TargetMode="External"/><Relationship Id="rId110" Type="http://schemas.openxmlformats.org/officeDocument/2006/relationships/hyperlink" Target="https://formations.univ-rennes1.fr/master-mention-droit-des-affaires-parcours-ingenierie-societaire-et-patrimoniale-isp" TargetMode="External"/><Relationship Id="rId348" Type="http://schemas.openxmlformats.org/officeDocument/2006/relationships/hyperlink" Target="https://formations.pantheonsorbonne.fr/fr/catalogue-des-formations/master-M/master-finances-publiques-KBURKG2L/master-parcours-droit-et-gestion-financiere-des-collectivites-publiques-KBURL6UP.html" TargetMode="External"/><Relationship Id="rId152" Type="http://schemas.openxmlformats.org/officeDocument/2006/relationships/hyperlink" Target="https://ecole-universitaire-paris-saclay.fr/formation/licence-professionnelle/assurance-banque-finance-charge-de-clientele" TargetMode="External"/><Relationship Id="rId194" Type="http://schemas.openxmlformats.org/officeDocument/2006/relationships/hyperlink" Target="https://formations.parisnanterre.fr/fr/rechercher-des-formations/master-lmd-05/finance-master-JWQFBTP2/management-de-l-immobilier-apprentissage-JX3AYDZQ.html" TargetMode="External"/><Relationship Id="rId208" Type="http://schemas.openxmlformats.org/officeDocument/2006/relationships/hyperlink" Target="https://iaetours.fr/version-francaise/formations/etudiants-apprentis/master" TargetMode="External"/><Relationship Id="rId415" Type="http://schemas.openxmlformats.org/officeDocument/2006/relationships/hyperlink" Target="https://formations.u-bordeaux.fr/" TargetMode="External"/><Relationship Id="rId261" Type="http://schemas.openxmlformats.org/officeDocument/2006/relationships/hyperlink" Target="https://formations.univ-poitiers.fr/fr/index/master-XB/master-XB/master-monnaie-banque-finance-assurance-JB1VGGJM.html" TargetMode="External"/><Relationship Id="rId14" Type="http://schemas.openxmlformats.org/officeDocument/2006/relationships/hyperlink" Target="https://www.u-paris2.fr/fr/l3-economie-gestion-parcours-economie-de-lentreprise-et-des-marches" TargetMode="External"/><Relationship Id="rId56" Type="http://schemas.openxmlformats.org/officeDocument/2006/relationships/hyperlink" Target="https://dauphine.psl.eu/formations/masters/economie-finance/m1" TargetMode="External"/><Relationship Id="rId317" Type="http://schemas.openxmlformats.org/officeDocument/2006/relationships/hyperlink" Target="https://formations.pantheonsorbonne.fr/fr/catalogue-des-formations/formations-courtes-qualifiantes-FCQ/formations-courtes-qualifiantes-gestion-finance-KCAJ6O0B/finances-publiques-KCQB53W8.html" TargetMode="External"/><Relationship Id="rId359" Type="http://schemas.openxmlformats.org/officeDocument/2006/relationships/hyperlink" Target="https://formations.pantheonsorbonne.fr/fr/catalogue-des-formations/master-M/master-finance-KBURFSFN/master-parcours-finance-de-marche-et-gestion-des-risques-KBURGH10.html" TargetMode="External"/><Relationship Id="rId98" Type="http://schemas.openxmlformats.org/officeDocument/2006/relationships/hyperlink" Target="https://www.cyu.fr/master-mathematiques-parcours-mathematiques-appliquees-a-lingenierie-financiere" TargetMode="External"/><Relationship Id="rId121" Type="http://schemas.openxmlformats.org/officeDocument/2006/relationships/hyperlink" Target="https://formations.univ-rennes1.fr/master-mention-economie-sociale-et-solidaire-parcours-finances-solidaires-et-gestion-des" TargetMode="External"/><Relationship Id="rId163" Type="http://schemas.openxmlformats.org/officeDocument/2006/relationships/hyperlink" Target="https://formations.parisnanterre.fr/fr/rechercher-des-formations/master-lmd-05/monnaie-banque-finance-assurance-master-JWQG6ODI/gestion-des-actifs-JX3B8XHA.html" TargetMode="External"/><Relationship Id="rId219" Type="http://schemas.openxmlformats.org/officeDocument/2006/relationships/hyperlink" Target="https://www.iae-eiffel.fr/formation/creteil/master-gestion-de-portefeuille" TargetMode="External"/><Relationship Id="rId370" Type="http://schemas.openxmlformats.org/officeDocument/2006/relationships/hyperlink" Target="https://formation-assurances.esaassurance.com/formation/bachelor-charge-de-clientele-assurance-banque-et-immobilier-a-distance/" TargetMode="External"/><Relationship Id="rId426" Type="http://schemas.openxmlformats.org/officeDocument/2006/relationships/hyperlink" Target="https://formations.u-bordeaux.fr/" TargetMode="External"/><Relationship Id="rId230" Type="http://schemas.openxmlformats.org/officeDocument/2006/relationships/hyperlink" Target="https://iae.uca.fr/formation/licence-gestion" TargetMode="External"/><Relationship Id="rId25" Type="http://schemas.openxmlformats.org/officeDocument/2006/relationships/hyperlink" Target="https://dauphine.psl.eu/formations/magisteres/banque-finance-assurance" TargetMode="External"/><Relationship Id="rId67" Type="http://schemas.openxmlformats.org/officeDocument/2006/relationships/hyperlink" Target="https://dauphine.psl.eu/formations/masters/economie-finance/m2-energie-finance-carbone" TargetMode="External"/><Relationship Id="rId272" Type="http://schemas.openxmlformats.org/officeDocument/2006/relationships/hyperlink" Target="https://formations.umontpellier.fr/fr/formations/master-XB/master-monnaie-banque-finance-assurance-IVS5EBZE/ingenierie-financiere-mention-mbfa-KJL3U4OP.html" TargetMode="External"/><Relationship Id="rId328" Type="http://schemas.openxmlformats.org/officeDocument/2006/relationships/hyperlink" Target="https://formations.pantheonsorbonne.fr/fr/catalogue-des-formations/master-M/master-monnaie-banque-finance-assurance-KBUT5XXF.html" TargetMode="External"/><Relationship Id="rId132" Type="http://schemas.openxmlformats.org/officeDocument/2006/relationships/hyperlink" Target="https://formations.univ-rennes1.fr/master-mention-finance-parcours-tresorerie" TargetMode="External"/><Relationship Id="rId174" Type="http://schemas.openxmlformats.org/officeDocument/2006/relationships/hyperlink" Target="https://formations.parisnanterre.fr/fr/rechercher-des-formations/master-lmd-05/monnaie-banque-finance-assurance-master-JWQG6ODI/operations-de-marche-et-regulation-des-risques-omerr-apprentissage-K2X3996L.html" TargetMode="External"/><Relationship Id="rId381" Type="http://schemas.openxmlformats.org/officeDocument/2006/relationships/hyperlink" Target="https://uniform.unicaen.fr/catalogue/formation/master/7016-master-droit-des-assurances-p.-assurances-de-personnes-et-dommage-corporel?s=&amp;r=&amp;domaine=DEG" TargetMode="External"/><Relationship Id="rId241" Type="http://schemas.openxmlformats.org/officeDocument/2006/relationships/hyperlink" Target="http://odf.univ-paris13.fr/fr/offre-de-formation/feuilleter-le-catalogue-1/droit-economie-gestion-DEG/master-lmd-XB/master-mention-monnaie-banque-finance-assurance-parcours-conformite-et-gestion-des-risques-en-apprentissage-program-ep6bgr2-116-2-2.html" TargetMode="External"/><Relationship Id="rId437" Type="http://schemas.openxmlformats.org/officeDocument/2006/relationships/hyperlink" Target="https://iae.univ-lyon3.fr/master-2-charge-d-affaires-entreprises-en-banque-alternance-3" TargetMode="External"/><Relationship Id="rId36" Type="http://schemas.openxmlformats.org/officeDocument/2006/relationships/hyperlink" Target="https://dauphine.psl.eu/formations/masters/finance/m2-banque-investissement-et-de-marches" TargetMode="External"/><Relationship Id="rId283" Type="http://schemas.openxmlformats.org/officeDocument/2006/relationships/hyperlink" Target="https://formations.umontpellier.fr/fr/formations/diplome-universite-niv-form-bac-UA/diplome-d-universite-banque-et-assurance-hnesbqfw.html" TargetMode="External"/><Relationship Id="rId339" Type="http://schemas.openxmlformats.org/officeDocument/2006/relationships/hyperlink" Target="https://formations.pantheonsorbonne.fr/fr/catalogue-des-formations/master-M/master-monnaie-banque-finance-assurance-KBUT5XXF/master-parcours-finance-responsable-information-et-communication-fric-KBUT6RJW.html" TargetMode="External"/><Relationship Id="rId78" Type="http://schemas.openxmlformats.org/officeDocument/2006/relationships/hyperlink" Target="https://dauphine.psl.eu/formations/masters/economie-finance/2e-annee-de-master-parcours-international" TargetMode="External"/><Relationship Id="rId101" Type="http://schemas.openxmlformats.org/officeDocument/2006/relationships/hyperlink" Target="https://www.univ-lyon2.fr/licence-professionnelle-charge-de-clientele-en-alternance" TargetMode="External"/><Relationship Id="rId143" Type="http://schemas.openxmlformats.org/officeDocument/2006/relationships/hyperlink" Target="https://formations.univ-rennes1.fr/master-mention-monnaie-banque-finance-assurance-parcours-finance-data" TargetMode="External"/><Relationship Id="rId185" Type="http://schemas.openxmlformats.org/officeDocument/2006/relationships/hyperlink" Target="https://formations.parisnanterre.fr/fr/rechercher-des-formations/master-lmd-05/statistique-et-economie-du-risque-master-JWQGWBXR/isefar-gestion-du-risque-JX3BUUMA.html" TargetMode="External"/><Relationship Id="rId350" Type="http://schemas.openxmlformats.org/officeDocument/2006/relationships/hyperlink" Target="https://formations.pantheonsorbonne.fr/fr/catalogue-des-formations/master-M/master-finances-publiques-KBURKG2L/master-parcours-droit-et-gestion-financiere-des-collectivites-publiques-KBURL6UP.html" TargetMode="External"/><Relationship Id="rId406" Type="http://schemas.openxmlformats.org/officeDocument/2006/relationships/hyperlink" Target="https://iae.univ-lyon3.fr/master-2-charge-d-affaires-entreprises-en-banque-alternance-3" TargetMode="External"/><Relationship Id="rId9" Type="http://schemas.openxmlformats.org/officeDocument/2006/relationships/hyperlink" Target="https://www.u-paris2.fr/fr/formations/offre-de-formation/master-droit-des-assurances-parcours-assurances" TargetMode="External"/><Relationship Id="rId210" Type="http://schemas.openxmlformats.org/officeDocument/2006/relationships/hyperlink" Target="https://iaetours.fr/version-francaise/formations/etudiants-apprentis/master" TargetMode="External"/><Relationship Id="rId392" Type="http://schemas.openxmlformats.org/officeDocument/2006/relationships/hyperlink" Target="https://formations.univ-amu.fr/fr/master/5BFI" TargetMode="External"/><Relationship Id="rId448" Type="http://schemas.openxmlformats.org/officeDocument/2006/relationships/hyperlink" Target="https://formations.univ-larochelle.fr/master-droit-assurances" TargetMode="External"/><Relationship Id="rId252" Type="http://schemas.openxmlformats.org/officeDocument/2006/relationships/hyperlink" Target="https://formations.univ-poitiers.fr/fr/index/master-XB/master-XB/master-actuariat-JAHVOJJG/parcours-sarads-statistique-et-actuariat-JAI7RF2J.html" TargetMode="External"/><Relationship Id="rId294" Type="http://schemas.openxmlformats.org/officeDocument/2006/relationships/hyperlink" Target="https://executive-education.dauphine.psl.eu/formations/executive-master-diplome-universite/evaluation-financement-transmission-entreprise" TargetMode="External"/><Relationship Id="rId308" Type="http://schemas.openxmlformats.org/officeDocument/2006/relationships/hyperlink" Target="https://executive-education.dauphine.psl.eu/formations/certificat/extra-financiere-durable" TargetMode="External"/><Relationship Id="rId47" Type="http://schemas.openxmlformats.org/officeDocument/2006/relationships/hyperlink" Target="https://dauphine.psl.eu/en/training/masters-degrees/finance/m2-research-in-finance" TargetMode="External"/><Relationship Id="rId89" Type="http://schemas.openxmlformats.org/officeDocument/2006/relationships/hyperlink" Target="https://dauphine.psl.eu/formations/masters/droit/m2-droit-du-patrimoine-professionnel" TargetMode="External"/><Relationship Id="rId112" Type="http://schemas.openxmlformats.org/officeDocument/2006/relationships/hyperlink" Target="https://formations.univ-rennes1.fr/master-mention-droit-des-affaires-parcours-ingenierie-societaire-et-patrimoniale-isp" TargetMode="External"/><Relationship Id="rId154" Type="http://schemas.openxmlformats.org/officeDocument/2006/relationships/hyperlink" Target="https://www.universite-paris-saclay.fr/en/education/master/finance" TargetMode="External"/><Relationship Id="rId361" Type="http://schemas.openxmlformats.org/officeDocument/2006/relationships/hyperlink" Target="https://formations.pantheonsorbonne.fr/fr/catalogue-des-formations/master-M/master-finance-KBURFSFN/master-parcours-ingenierie-financiere-KBURHUUM.html" TargetMode="External"/><Relationship Id="rId196" Type="http://schemas.openxmlformats.org/officeDocument/2006/relationships/hyperlink" Target="https://formations.parisnanterre.fr/fr/rechercher-des-formations/master-lmd-05/finance-master-JWQFBTP2/manager-en-assurance-apprentissage-K48D3JWD.html" TargetMode="External"/><Relationship Id="rId417" Type="http://schemas.openxmlformats.org/officeDocument/2006/relationships/hyperlink" Target="https://formations.u-bordeaux.fr/" TargetMode="External"/><Relationship Id="rId16" Type="http://schemas.openxmlformats.org/officeDocument/2006/relationships/hyperlink" Target="https://www.u-paris2.fr/fr/formations/offre-de-formation/certificat-de-droit-bancaire-et-financier" TargetMode="External"/><Relationship Id="rId221" Type="http://schemas.openxmlformats.org/officeDocument/2006/relationships/hyperlink" Target="https://www.iae-eiffel.fr/formation/creteil/master-ingenierie-financiere" TargetMode="External"/><Relationship Id="rId263" Type="http://schemas.openxmlformats.org/officeDocument/2006/relationships/hyperlink" Target="https://formations.umontpellier.fr/fr/formations/master-XB/master-monnaie-banque-finance-assurance-IVS5EBZE/analyse-des-risques-de-marches-mention-mbfa-IVS5EW52.html" TargetMode="External"/><Relationship Id="rId319" Type="http://schemas.openxmlformats.org/officeDocument/2006/relationships/hyperlink" Target="https://www.iae-paris.com/fr/executive-master-finance" TargetMode="External"/><Relationship Id="rId58" Type="http://schemas.openxmlformats.org/officeDocument/2006/relationships/hyperlink" Target="https://dauphine.psl.eu/formations/masters/economie-finance/m1" TargetMode="External"/><Relationship Id="rId123" Type="http://schemas.openxmlformats.org/officeDocument/2006/relationships/hyperlink" Target="https://formations.univ-rennes1.fr/annee/master-2-formation-continue-credit-management" TargetMode="External"/><Relationship Id="rId330" Type="http://schemas.openxmlformats.org/officeDocument/2006/relationships/hyperlink" Target="https://formations.pantheonsorbonne.fr/fr/catalogue-des-formations/master-M/master-monnaie-banque-finance-assurance-KBUT5XXF.html" TargetMode="External"/><Relationship Id="rId165" Type="http://schemas.openxmlformats.org/officeDocument/2006/relationships/hyperlink" Target="https://formations.parisnanterre.fr/fr/rechercher-des-formations/master-lmd-05/monnaie-banque-finance-assurance-master-JWQG6ODI/gestion-des-actifs-JX3B8XHA.html" TargetMode="External"/><Relationship Id="rId372" Type="http://schemas.openxmlformats.org/officeDocument/2006/relationships/hyperlink" Target="https://formation-assurances.esaassurance.com/formation/manager-des-risques-et-des-assurances-de-lentreprise-a-distance/" TargetMode="External"/><Relationship Id="rId428" Type="http://schemas.openxmlformats.org/officeDocument/2006/relationships/hyperlink" Target="https://formations.u-bordeaux.fr/" TargetMode="External"/><Relationship Id="rId232" Type="http://schemas.openxmlformats.org/officeDocument/2006/relationships/hyperlink" Target="https://iae.uca.fr/formation/master/master-finance" TargetMode="External"/><Relationship Id="rId274" Type="http://schemas.openxmlformats.org/officeDocument/2006/relationships/hyperlink" Target="https://formations.umontpellier.fr/fr/formations/diplome-universite-niv-form-bac-2-UC/diplome-d-universite-finance-verte-K9LD7WSE.html" TargetMode="External"/><Relationship Id="rId27" Type="http://schemas.openxmlformats.org/officeDocument/2006/relationships/hyperlink" Target="https://dauphine.psl.eu/formations/magisteres/banque-finance-assurance" TargetMode="External"/><Relationship Id="rId69" Type="http://schemas.openxmlformats.org/officeDocument/2006/relationships/hyperlink" Target="https://dauphine.psl.eu/formations/masters/economie-finance/m2-energie-finance-carbone" TargetMode="External"/><Relationship Id="rId134" Type="http://schemas.openxmlformats.org/officeDocument/2006/relationships/hyperlink" Target="https://www.igr.univ-rennes1.fr/fr/formation/master-analyse-strategie-financiere/" TargetMode="External"/><Relationship Id="rId80" Type="http://schemas.openxmlformats.org/officeDocument/2006/relationships/hyperlink" Target="https://dauphine.psl.eu/formations/masters/economie-finance/2e-annee-de-master-parcours-international" TargetMode="External"/><Relationship Id="rId176" Type="http://schemas.openxmlformats.org/officeDocument/2006/relationships/hyperlink" Target="https://formations.parisnanterre.fr/fr/rechercher-des-formations/licence-professionnelle-23/assurance-banque-finance-supports-operationnels-lp-K10CYOZA/back-office-bancaire-bob-K10CYOPZ.html" TargetMode="External"/><Relationship Id="rId341" Type="http://schemas.openxmlformats.org/officeDocument/2006/relationships/hyperlink" Target="https://formations.pantheonsorbonne.fr/fr/catalogue-des-formations/master-M/master-monnaie-banque-finance-assurance-KBUT5XXF/master-parcours-controle-des-risques-bancaires-et-conformite-apprentissage-contrat-pro-KBUT75QG.html" TargetMode="External"/><Relationship Id="rId383" Type="http://schemas.openxmlformats.org/officeDocument/2006/relationships/hyperlink" Target="https://uniform.unicaen.fr/catalogue/formation/master/6976-master-monnaie--banque--finance--assurance-p.-charges-d-affaires-entreprises-et-institutions?s=&amp;r=&amp;domaine=DEG" TargetMode="External"/><Relationship Id="rId439" Type="http://schemas.openxmlformats.org/officeDocument/2006/relationships/hyperlink" Target="https://iae.univ-lyon3.fr/formation-ifrs-certificat-managers-ifrs" TargetMode="External"/><Relationship Id="rId201" Type="http://schemas.openxmlformats.org/officeDocument/2006/relationships/hyperlink" Target="https://www.grenoble-iae.fr/menu-principal/formations/alternance/m2-banque-finance-en-alternance--46576.kjsp?RH=1464163127445" TargetMode="External"/><Relationship Id="rId243" Type="http://schemas.openxmlformats.org/officeDocument/2006/relationships/hyperlink" Target="http://odf.univ-paris13.fr/fr/offre-de-formation/feuilleter-le-catalogue-1/droit-economie-gestion-DEG/master-lmd-XB/master-mention-monnaie-banque-finance-assurance-parcours-developpement-economique-et-finance-internationale-soutenable-defis-program-ep6fir" TargetMode="External"/><Relationship Id="rId285" Type="http://schemas.openxmlformats.org/officeDocument/2006/relationships/hyperlink" Target="https://formations.umontpellier.fr/fr/formations/licence-professionnelle-DP/licence-professionnelle-assurance-banque-finance-charge-de-clientele-ME210/conseiller-commercial-sur-le-marche-des-particuliers-option-assurance-PR609.html" TargetMode="External"/><Relationship Id="rId450" Type="http://schemas.openxmlformats.org/officeDocument/2006/relationships/table" Target="../tables/table4.xml"/><Relationship Id="rId38" Type="http://schemas.openxmlformats.org/officeDocument/2006/relationships/hyperlink" Target="https://dauphine.psl.eu/formations/masters/finance/m2-finance-entreprises-et-marches-tunis" TargetMode="External"/><Relationship Id="rId103" Type="http://schemas.openxmlformats.org/officeDocument/2006/relationships/hyperlink" Target="https://www.univ-lyon2.fr/master-1-monnaie-banque-finance-assurance-charge-daffaires-professionnels-et-conseiller-patrimonial" TargetMode="External"/><Relationship Id="rId310" Type="http://schemas.openxmlformats.org/officeDocument/2006/relationships/hyperlink" Target="https://executive-education.dauphine.psl.eu/formations/certificat/extra-financiere-durable" TargetMode="External"/><Relationship Id="rId91" Type="http://schemas.openxmlformats.org/officeDocument/2006/relationships/hyperlink" Target="https://www.cyu.fr/licence-assurance-banque-finance-charge-de-clientele-conseiller-de-clientele-de-particuliers-multicanal" TargetMode="External"/><Relationship Id="rId145" Type="http://schemas.openxmlformats.org/officeDocument/2006/relationships/hyperlink" Target="https://formations.univ-rennes1.fr/master-mention-monnaie-banque-finance-assurance-parcours-carrieres-bancaires" TargetMode="External"/><Relationship Id="rId187" Type="http://schemas.openxmlformats.org/officeDocument/2006/relationships/hyperlink" Target="https://formations.parisnanterre.fr/fr/rechercher-des-formations/master-lmd-05/statistique-et-economie-du-risque-master-JWQGWBXR/isefar-gestion-du-risque-JX3BUUMA.html" TargetMode="External"/><Relationship Id="rId352" Type="http://schemas.openxmlformats.org/officeDocument/2006/relationships/hyperlink" Target="https://formations.pantheonsorbonne.fr/fr/catalogue-des-formations/master-M/master-finances-publiques-KBURKG2L/master-parcours-droit-des-finances-publiques-KBURKG8N.html" TargetMode="External"/><Relationship Id="rId394" Type="http://schemas.openxmlformats.org/officeDocument/2006/relationships/hyperlink" Target="https://formations.univ-amu.fr/fr/master/5BFI/PRBFI5AB" TargetMode="External"/><Relationship Id="rId408" Type="http://schemas.openxmlformats.org/officeDocument/2006/relationships/hyperlink" Target="https://iae.univ-lyon3.fr/master-gestion-de-patrimoine-4" TargetMode="External"/><Relationship Id="rId212" Type="http://schemas.openxmlformats.org/officeDocument/2006/relationships/hyperlink" Target="https://www.iae-eiffel.fr/formation/creteil/master-gestion-de-patrimoine" TargetMode="External"/><Relationship Id="rId254" Type="http://schemas.openxmlformats.org/officeDocument/2006/relationships/hyperlink" Target="https://formations.univ-poitiers.fr/fr/index/master-XB/master-XB/master-actuariat-JAHVOJJG/parcours-sarads-statistique-et-actuariat-JAI7RF2J.html" TargetMode="External"/><Relationship Id="rId49" Type="http://schemas.openxmlformats.org/officeDocument/2006/relationships/hyperlink" Target="https://dauphine.psl.eu/formations/masters/finance/m1-finance-entreprises-et-marches-tunis" TargetMode="External"/><Relationship Id="rId114" Type="http://schemas.openxmlformats.org/officeDocument/2006/relationships/hyperlink" Target="https://formations.univ-rennes1.fr/licence-mention-gestion-parcours-finance-et-controle-de-gestion-fcg" TargetMode="External"/><Relationship Id="rId296" Type="http://schemas.openxmlformats.org/officeDocument/2006/relationships/hyperlink" Target="https://executive-education.dauphine.psl.eu/formations/executive-master-diplome-universite/finance-pilotage-performance" TargetMode="External"/><Relationship Id="rId60" Type="http://schemas.openxmlformats.org/officeDocument/2006/relationships/hyperlink" Target="https://dauphine.psl.eu/formations/masters/economie-finance/m1" TargetMode="External"/><Relationship Id="rId156" Type="http://schemas.openxmlformats.org/officeDocument/2006/relationships/hyperlink" Target="https://www.universite-paris-saclay.fr/en/education/master/finance/m2-risk-and-asset-management" TargetMode="External"/><Relationship Id="rId198" Type="http://schemas.openxmlformats.org/officeDocument/2006/relationships/hyperlink" Target="https://www.grenoble-iae.fr/menu-principal/formations/licences/licences-professionnelles/licence-professionnelle-assurance-banque-finance-charge-de-clientele-46747.kjsp?RH=1506073211598" TargetMode="External"/><Relationship Id="rId321" Type="http://schemas.openxmlformats.org/officeDocument/2006/relationships/hyperlink" Target="https://www.ifgexecutive.com/product/formation-finance-executive-mba-online/" TargetMode="External"/><Relationship Id="rId363" Type="http://schemas.openxmlformats.org/officeDocument/2006/relationships/hyperlink" Target="https://formations.pantheonsorbonne.fr/fr/catalogue-des-formations/master-M/master-finance-KBURFSFN/master-parcours-tresorerie-d-entreprise-apprentissage-KBURJANL.html" TargetMode="External"/><Relationship Id="rId419" Type="http://schemas.openxmlformats.org/officeDocument/2006/relationships/hyperlink" Target="https://formations.u-bordeaux.fr/" TargetMode="External"/><Relationship Id="rId223" Type="http://schemas.openxmlformats.org/officeDocument/2006/relationships/hyperlink" Target="https://www.iae-eiffel.fr/formation/marne-la-vallee/master-banque-chargee-daffaires" TargetMode="External"/><Relationship Id="rId430" Type="http://schemas.openxmlformats.org/officeDocument/2006/relationships/hyperlink" Target="https://formations.u-bordeaux.fr/" TargetMode="External"/><Relationship Id="rId18" Type="http://schemas.openxmlformats.org/officeDocument/2006/relationships/hyperlink" Target="https://www.u-paris2.fr/fr/formations/offre-de-formation/magistere-banque-finance" TargetMode="External"/><Relationship Id="rId265" Type="http://schemas.openxmlformats.org/officeDocument/2006/relationships/hyperlink" Target="https://formations.umontpellier.fr/fr/formations/master-XB/master-monnaie-banque-finance-assurance-IVS5EBZE/analyse-des-risques-bancaires-mention-mbfa-IVS5F6W7.html" TargetMode="External"/><Relationship Id="rId50" Type="http://schemas.openxmlformats.org/officeDocument/2006/relationships/hyperlink" Target="https://dauphine.psl.eu/formations/masters/gestion-de-patrimoine/m1/formation" TargetMode="External"/><Relationship Id="rId104" Type="http://schemas.openxmlformats.org/officeDocument/2006/relationships/hyperlink" Target="https://www.univ-lyon2.fr/master-2-monnaie-banque-finance-assurance-charge-daffaires-professionnels-et-conseiller-patrimonial" TargetMode="External"/><Relationship Id="rId125" Type="http://schemas.openxmlformats.org/officeDocument/2006/relationships/hyperlink" Target="https://www.igr.univ-rennes1.fr/fr/formation/master-finance-etudes-recherche/" TargetMode="External"/><Relationship Id="rId146" Type="http://schemas.openxmlformats.org/officeDocument/2006/relationships/hyperlink" Target="https://formations.univ-rennes1.fr/annee/master-2-carrieres-bancaires" TargetMode="External"/><Relationship Id="rId167" Type="http://schemas.openxmlformats.org/officeDocument/2006/relationships/hyperlink" Target="https://formations.parisnanterre.fr/fr/rechercher-des-formations/master-lmd-05/monnaie-banque-finance-assurance-master-JWQG6ODI/management-du-risque-et-de-l-innovation-en-assurance-apprentissage-JX3B9NC4.html" TargetMode="External"/><Relationship Id="rId188" Type="http://schemas.openxmlformats.org/officeDocument/2006/relationships/hyperlink" Target="https://formations.parisnanterre.fr/fr/rechercher-des-formations/master-lmd-05/statistique-et-economie-du-risque-master-JWQGWBXR/isefar-statistique-du-risque-JX3BTYC6.html" TargetMode="External"/><Relationship Id="rId311" Type="http://schemas.openxmlformats.org/officeDocument/2006/relationships/hyperlink" Target="https://executive-education.dauphine.psl.eu/formations/certificat/digitalisation-finance" TargetMode="External"/><Relationship Id="rId332" Type="http://schemas.openxmlformats.org/officeDocument/2006/relationships/hyperlink" Target="https://formations.pantheonsorbonne.fr/fr/catalogue-des-formations/master-M/master-monnaie-banque-finance-assurance-KBUT5XXF/master-parcours-finance-responsable-information-et-communication-fric-KBUT6RJW.html" TargetMode="External"/><Relationship Id="rId353" Type="http://schemas.openxmlformats.org/officeDocument/2006/relationships/hyperlink" Target="https://formations.pantheonsorbonne.fr/fr/catalogue-des-formations/master-M/master-finances-publiques-KBURKG2L/master-parcours-droit-des-finances-publiques-KBURKG8N.html" TargetMode="External"/><Relationship Id="rId374" Type="http://schemas.openxmlformats.org/officeDocument/2006/relationships/hyperlink" Target="https://formation-assurances.esaassurance.com/formation/bachelor-charge-de-clientele-assurance-banque-et-immobilier-en-formation-professionnelle-continue-en-presentiel/" TargetMode="External"/><Relationship Id="rId395" Type="http://schemas.openxmlformats.org/officeDocument/2006/relationships/hyperlink" Target="https://formations.univ-amu.fr/fr/master/5BFI/PRBFI5AA" TargetMode="External"/><Relationship Id="rId409" Type="http://schemas.openxmlformats.org/officeDocument/2006/relationships/hyperlink" Target="https://iae.univ-lyon3.fr/master-gestion-de-patrimoine-4" TargetMode="External"/><Relationship Id="rId71" Type="http://schemas.openxmlformats.org/officeDocument/2006/relationships/hyperlink" Target="https://dauphine.psl.eu/formations/masters/economie-finance/m2-energie-finance-carbone" TargetMode="External"/><Relationship Id="rId92" Type="http://schemas.openxmlformats.org/officeDocument/2006/relationships/hyperlink" Target="https://www.cyu.fr/master-1-finance" TargetMode="External"/><Relationship Id="rId213" Type="http://schemas.openxmlformats.org/officeDocument/2006/relationships/hyperlink" Target="https://www.iae-eiffel.fr/formation/creteil/master-gestion-de-patrimoine" TargetMode="External"/><Relationship Id="rId234" Type="http://schemas.openxmlformats.org/officeDocument/2006/relationships/hyperlink" Target="https://iae.uca.fr/formation/master/master-monnaie-banque-finance-assurance" TargetMode="External"/><Relationship Id="rId420" Type="http://schemas.openxmlformats.org/officeDocument/2006/relationships/hyperlink" Target="https://formations.u-bordeaux.fr/" TargetMode="External"/><Relationship Id="rId2" Type="http://schemas.openxmlformats.org/officeDocument/2006/relationships/hyperlink" Target="https://www.sciencespo.fr/ecole-de-droit/fr/formations/droit-finance" TargetMode="External"/><Relationship Id="rId29" Type="http://schemas.openxmlformats.org/officeDocument/2006/relationships/hyperlink" Target="https://dauphine.psl.eu/formations/masters/finance" TargetMode="External"/><Relationship Id="rId255" Type="http://schemas.openxmlformats.org/officeDocument/2006/relationships/hyperlink" Target="https://formations.univ-poitiers.fr/fr/index/master-XB/master-XB/master-finance-JBI3ES4M/parcours-finance-et-ingenierie-financiere-JBI3HJNH.html" TargetMode="External"/><Relationship Id="rId276" Type="http://schemas.openxmlformats.org/officeDocument/2006/relationships/hyperlink" Target="https://formations.umontpellier.fr/fr/formations/diplome-universite-niv-form-bac-2-UC/diplome-d-universite-finance-verte-K9LD7WSE.html" TargetMode="External"/><Relationship Id="rId297" Type="http://schemas.openxmlformats.org/officeDocument/2006/relationships/hyperlink" Target="https://executive-education.dauphine.psl.eu/formations/executive-master-diplome-universite/finance-quantitative-gestion-risques" TargetMode="External"/><Relationship Id="rId441" Type="http://schemas.openxmlformats.org/officeDocument/2006/relationships/hyperlink" Target="https://iae.univ-lyon3.fr/certificat-conseil-en-finance-et-controle-des-tpe-pme-formation-continue-2" TargetMode="External"/><Relationship Id="rId40" Type="http://schemas.openxmlformats.org/officeDocument/2006/relationships/hyperlink" Target="https://dauphine.psl.eu/formations/masters/finance/m2-financial-markets" TargetMode="External"/><Relationship Id="rId115" Type="http://schemas.openxmlformats.org/officeDocument/2006/relationships/hyperlink" Target="https://formations.univ-rennes1.fr/licence-professionnelle-mention-assurance-banque-finance-parcours-charge-de-clientele-expert?studentstatus=113" TargetMode="External"/><Relationship Id="rId136" Type="http://schemas.openxmlformats.org/officeDocument/2006/relationships/hyperlink" Target="https://www.igr.univ-rennes1.fr/fr/formation/master-analyse-strategie-financiere/" TargetMode="External"/><Relationship Id="rId157" Type="http://schemas.openxmlformats.org/officeDocument/2006/relationships/hyperlink" Target="https://www.universite-paris-saclay.fr/en/education/master/finance/m2-risk-and-asset-management" TargetMode="External"/><Relationship Id="rId178" Type="http://schemas.openxmlformats.org/officeDocument/2006/relationships/hyperlink" Target="https://formations.parisnanterre.fr/fr/rechercher-des-formations/licence-professionnelle-23/assurance-banque-finance-supports-operationnels-lp-K10CYOZA/conseiller-souscripteur-gestionnaire-en-assurance-csga-K10CYOW5.html" TargetMode="External"/><Relationship Id="rId301" Type="http://schemas.openxmlformats.org/officeDocument/2006/relationships/hyperlink" Target="https://retraite-prevoyance.dauphine.fr/" TargetMode="External"/><Relationship Id="rId322" Type="http://schemas.openxmlformats.org/officeDocument/2006/relationships/hyperlink" Target="https://www.ifgexecutive.com/product/formation-finance-executive-mba-online/" TargetMode="External"/><Relationship Id="rId343" Type="http://schemas.openxmlformats.org/officeDocument/2006/relationships/hyperlink" Target="https://formations.pantheonsorbonne.fr/fr/catalogue-des-formations/master-M/master-finance-KBURFSFN/master-parcours-finance-et-asset-management-KBURHD2Y.html" TargetMode="External"/><Relationship Id="rId364" Type="http://schemas.openxmlformats.org/officeDocument/2006/relationships/hyperlink" Target="https://formations.pantheonsorbonne.fr/fr/catalogue-des-formations/master-M/master-econometrie-statistiques-KBURDRPJ.html" TargetMode="External"/><Relationship Id="rId61" Type="http://schemas.openxmlformats.org/officeDocument/2006/relationships/hyperlink" Target="https://dauphine.psl.eu/formations/masters/economie-finance/m2-energie-finance-carbone" TargetMode="External"/><Relationship Id="rId82" Type="http://schemas.openxmlformats.org/officeDocument/2006/relationships/hyperlink" Target="https://dauphine.psl.eu/formations/masters/economie-finance/2e-annee-de-master-parcours-international" TargetMode="External"/><Relationship Id="rId199" Type="http://schemas.openxmlformats.org/officeDocument/2006/relationships/hyperlink" Target="https://www.grenoble-iae.fr/menu-principal/formations/masters/master-1re-annee-m1/m1-finance-46482.kjsp?RH=1464163127445" TargetMode="External"/><Relationship Id="rId203" Type="http://schemas.openxmlformats.org/officeDocument/2006/relationships/hyperlink" Target="https://www.grenoble-iae.fr/menu-principal/formations/masters/master-2e-annee-m2/m2-finance-quantitative-46580.kjsp?RH=1464163127445" TargetMode="External"/><Relationship Id="rId385" Type="http://schemas.openxmlformats.org/officeDocument/2006/relationships/hyperlink" Target="https://uniform.unicaen.fr/catalogue/formation/master/7127-master-monnaie--banque--finance--assurance-p.-responsable-de-clientele-professionnels-et-agriculteurs?s=&amp;r=&amp;domaine=DEG" TargetMode="External"/><Relationship Id="rId19" Type="http://schemas.openxmlformats.org/officeDocument/2006/relationships/hyperlink" Target="https://www.u-paris2.fr/fr/formations/offre-de-formation/magistere-banque-finance" TargetMode="External"/><Relationship Id="rId224" Type="http://schemas.openxmlformats.org/officeDocument/2006/relationships/hyperlink" Target="https://www.iae-eiffel.fr/formation/marne-la-vallee/master-banque-chargee-daffaires" TargetMode="External"/><Relationship Id="rId245" Type="http://schemas.openxmlformats.org/officeDocument/2006/relationships/hyperlink" Target="http://odf.univ-paris13.fr/fr/offre-de-formation/feuilleter-le-catalogue-1/droit-economie-gestion-DEG/master-lmd-XB/master-mention-monnaie-banque-finance-assurance-parcours-ingenierie-financiere-et-modelisation-program-ep6fim-116-2-2.html" TargetMode="External"/><Relationship Id="rId266" Type="http://schemas.openxmlformats.org/officeDocument/2006/relationships/hyperlink" Target="https://formations.umontpellier.fr/fr/formations/master-XB/master-monnaie-banque-finance-assurance-IVS5EBZE/analyse-des-risques-bancaires-mention-mbfa-IVS5F6W7.html" TargetMode="External"/><Relationship Id="rId287" Type="http://schemas.openxmlformats.org/officeDocument/2006/relationships/hyperlink" Target="https://www.u-paris2.fr/fr/formations/offre-de-formation/master-2-droit-des-assurances-formation-continue" TargetMode="External"/><Relationship Id="rId410" Type="http://schemas.openxmlformats.org/officeDocument/2006/relationships/hyperlink" Target="https://iae.univ-lyon3.fr/master-gestion-de-patrimoine-4" TargetMode="External"/><Relationship Id="rId431" Type="http://schemas.openxmlformats.org/officeDocument/2006/relationships/hyperlink" Target="https://iae-aix.univ-amu.fr/fr/programmes/organisation-msc/msc2/msc-2-management-specialite-international-finance" TargetMode="External"/><Relationship Id="rId30" Type="http://schemas.openxmlformats.org/officeDocument/2006/relationships/hyperlink" Target="https://dauphine.psl.eu/formations/masters/finance/m1-alternance" TargetMode="External"/><Relationship Id="rId105" Type="http://schemas.openxmlformats.org/officeDocument/2006/relationships/hyperlink" Target="https://www.univ-lyon2.fr/master-2-monnaie-banque-finance-assurance-charge-daffaires-professionnels-et-conseiller-patrimonial" TargetMode="External"/><Relationship Id="rId126" Type="http://schemas.openxmlformats.org/officeDocument/2006/relationships/hyperlink" Target="https://www.igr.univ-rennes1.fr/fr/formation/master-finance-etudes-recherche/" TargetMode="External"/><Relationship Id="rId147" Type="http://schemas.openxmlformats.org/officeDocument/2006/relationships/hyperlink" Target="https://eco.univ-rennes1.fr/master-mention-monnaie-banque-finance-assurance" TargetMode="External"/><Relationship Id="rId168" Type="http://schemas.openxmlformats.org/officeDocument/2006/relationships/hyperlink" Target="https://formations.parisnanterre.fr/fr/rechercher-des-formations/master-lmd-05/monnaie-banque-finance-assurance-master-JWQG6ODI/management-du-risque-et-de-l-innovation-en-assurance-apprentissage-JX3B9NC4.html" TargetMode="External"/><Relationship Id="rId312" Type="http://schemas.openxmlformats.org/officeDocument/2006/relationships/hyperlink" Target="https://executive-education.dauphine.psl.eu/formations/certificat/formation-ir-basics-communication-financiere-relations-investisseurs" TargetMode="External"/><Relationship Id="rId333" Type="http://schemas.openxmlformats.org/officeDocument/2006/relationships/hyperlink" Target="https://formations.pantheonsorbonne.fr/fr/catalogue-des-formations/master-M/master-monnaie-banque-finance-assurance-KBUT5XXF/master-parcours-finance-responsable-information-et-communication-fric-KBUT6RJW.html" TargetMode="External"/><Relationship Id="rId354" Type="http://schemas.openxmlformats.org/officeDocument/2006/relationships/hyperlink" Target="https://formations.pantheonsorbonne.fr/fr/catalogue-des-formations/master-M/master-finances-publiques-KBURKG2L/master-parcours-droit-des-finances-publiques-KBURKG8N.html" TargetMode="External"/><Relationship Id="rId51" Type="http://schemas.openxmlformats.org/officeDocument/2006/relationships/hyperlink" Target="https://dauphine.psl.eu/formations/masters/gestion-de-patrimoine/m1/formation" TargetMode="External"/><Relationship Id="rId72" Type="http://schemas.openxmlformats.org/officeDocument/2006/relationships/hyperlink" Target="https://dauphine.psl.eu/formations/masters/economie-finance/m2-energie-finance-carbone" TargetMode="External"/><Relationship Id="rId93" Type="http://schemas.openxmlformats.org/officeDocument/2006/relationships/hyperlink" Target="https://www.cyu.fr/master-1-finance" TargetMode="External"/><Relationship Id="rId189" Type="http://schemas.openxmlformats.org/officeDocument/2006/relationships/hyperlink" Target="https://formations.parisnanterre.fr/fr/rechercher-des-formations/master-lmd-05/finance-master-JWQFBTP2/finance-d-entreprise-apprentissage-JX3AVULL.html" TargetMode="External"/><Relationship Id="rId375" Type="http://schemas.openxmlformats.org/officeDocument/2006/relationships/hyperlink" Target="https://formations.univ-poitiers.fr/fr/index/master-XB/master-XB/master-actuariat-JAHVOJJG/parcours-sarads-statistique-et-actuariat-JAI7RF2J.html?search-keywords=master+sarads" TargetMode="External"/><Relationship Id="rId396" Type="http://schemas.openxmlformats.org/officeDocument/2006/relationships/hyperlink" Target="https://formations.univ-amu.fr/fr/master/5BFI/PRBFI5AC" TargetMode="External"/><Relationship Id="rId3" Type="http://schemas.openxmlformats.org/officeDocument/2006/relationships/hyperlink" Target="https://www.sciencespo.fr/ecole-de-droit/fr/formations/droit-finance" TargetMode="External"/><Relationship Id="rId214" Type="http://schemas.openxmlformats.org/officeDocument/2006/relationships/hyperlink" Target="https://www.iae-eiffel.fr/formation/creteil/master-gestion-de-patrimoine-m2-uniquement-partiellement-en-e-learning" TargetMode="External"/><Relationship Id="rId235" Type="http://schemas.openxmlformats.org/officeDocument/2006/relationships/hyperlink" Target="https://iae.uca.fr/formation/master/master-monnaie-banque-finance-assurance" TargetMode="External"/><Relationship Id="rId256" Type="http://schemas.openxmlformats.org/officeDocument/2006/relationships/hyperlink" Target="https://formations.univ-poitiers.fr/fr/index/master-XB/master-XB/master-finance-JBI3ES4M/parcours-gestion-fiscale-JC6C8UIP.html" TargetMode="External"/><Relationship Id="rId277" Type="http://schemas.openxmlformats.org/officeDocument/2006/relationships/hyperlink" Target="https://formations.umontpellier.fr/fr/formations/diplome-universite-niv-form-bac-2-UC/diplome-d-universite-finance-verte-K9LD7WSE.html" TargetMode="External"/><Relationship Id="rId298" Type="http://schemas.openxmlformats.org/officeDocument/2006/relationships/hyperlink" Target="https://executive-education.dauphine.psl.eu/formations/executive-master-diplome-universite/marches-capitaux-ifc-europlace" TargetMode="External"/><Relationship Id="rId400" Type="http://schemas.openxmlformats.org/officeDocument/2006/relationships/hyperlink" Target="https://formations.univ-amu.fr/fr/DE2/UBCF" TargetMode="External"/><Relationship Id="rId421" Type="http://schemas.openxmlformats.org/officeDocument/2006/relationships/hyperlink" Target="https://formations.u-bordeaux.fr/" TargetMode="External"/><Relationship Id="rId442" Type="http://schemas.openxmlformats.org/officeDocument/2006/relationships/hyperlink" Target="https://formations.univ-poitiers.fr/fr/index/master-XB/master-XB/master-finance-JBI3ES4M.html" TargetMode="External"/><Relationship Id="rId116" Type="http://schemas.openxmlformats.org/officeDocument/2006/relationships/hyperlink" Target="https://formations.univ-rennes1.fr/licence-professionnelle-mention-assurance-banque-finance-parcours-chargee-de-clientele-particuliers" TargetMode="External"/><Relationship Id="rId137" Type="http://schemas.openxmlformats.org/officeDocument/2006/relationships/hyperlink" Target="https://www.igr.univ-rennes1.fr/fr/formation/master-analyse-strategie-financiere/" TargetMode="External"/><Relationship Id="rId158" Type="http://schemas.openxmlformats.org/officeDocument/2006/relationships/hyperlink" Target="https://www.universite-paris-saclay.fr/en/education/master/finance/m2-strategy-engineering-and-financial-innovation" TargetMode="External"/><Relationship Id="rId302" Type="http://schemas.openxmlformats.org/officeDocument/2006/relationships/hyperlink" Target="https://executive-education.dauphine.psl.eu/formations/certificat/extra-financiere-durable" TargetMode="External"/><Relationship Id="rId323" Type="http://schemas.openxmlformats.org/officeDocument/2006/relationships/hyperlink" Target="https://www.ifgexecutive.com/product/formation-finance-executive-mba-online/" TargetMode="External"/><Relationship Id="rId344" Type="http://schemas.openxmlformats.org/officeDocument/2006/relationships/hyperlink" Target="https://formations.pantheonsorbonne.fr/fr/catalogue-des-formations/master-M/master-finance-KBURFSFN/master-parcours-finance-et-asset-management-KBURHD2Y.html" TargetMode="External"/><Relationship Id="rId20" Type="http://schemas.openxmlformats.org/officeDocument/2006/relationships/hyperlink" Target="https://www.u-paris2.fr/fr/formations/offre-de-formation/magistere-banque-finance" TargetMode="External"/><Relationship Id="rId41" Type="http://schemas.openxmlformats.org/officeDocument/2006/relationships/hyperlink" Target="https://dauphine.psl.eu/formations/masters/finance/m2-gestion-actifs-asset-management" TargetMode="External"/><Relationship Id="rId62" Type="http://schemas.openxmlformats.org/officeDocument/2006/relationships/hyperlink" Target="https://dauphine.psl.eu/formations/masters/economie-finance/m2-energie-finance-carbone" TargetMode="External"/><Relationship Id="rId83" Type="http://schemas.openxmlformats.org/officeDocument/2006/relationships/hyperlink" Target="https://dauphine.psl.eu/formations/masters/economie-finance/2e-annee-de-master-parcours-international" TargetMode="External"/><Relationship Id="rId179" Type="http://schemas.openxmlformats.org/officeDocument/2006/relationships/hyperlink" Target="https://formations.parisnanterre.fr/fr/rechercher-des-formations/licence-professionnelle-23/assurance-banque-finance-charge-de-clientele-lp-JWRTZ4KB/banque-charge-e-de-clientele-particuliers-ccpar-JX3CBUWJ.html" TargetMode="External"/><Relationship Id="rId365" Type="http://schemas.openxmlformats.org/officeDocument/2006/relationships/hyperlink" Target="https://formations.pantheonsorbonne.fr/fr/catalogue-des-formations/master-M/master-sciences-economiques-et-sociales-KBUS90N2/master-parcours-cadres-de-la-mutualite-des-assurances-et-de-la-prevoyance-KBUS90UL.html" TargetMode="External"/><Relationship Id="rId386" Type="http://schemas.openxmlformats.org/officeDocument/2006/relationships/hyperlink" Target="https://iaam-facdedroit.univ-amu.fr/fr/%3Cnolink%3E/m2-droit-assurances" TargetMode="External"/><Relationship Id="rId190" Type="http://schemas.openxmlformats.org/officeDocument/2006/relationships/hyperlink" Target="https://formations.parisnanterre.fr/fr/rechercher-des-formations/master-lmd-05/finance-master-JWQFBTP2/finance-d-entreprise-apprentissage-JX3AVULL.html" TargetMode="External"/><Relationship Id="rId204" Type="http://schemas.openxmlformats.org/officeDocument/2006/relationships/hyperlink" Target="https://www.grenoble-iae.fr/menu-principal/formations/masters/master-2e-annee-m2/m2-finance-quantitative-46580.kjsp?RH=1464163127445" TargetMode="External"/><Relationship Id="rId225" Type="http://schemas.openxmlformats.org/officeDocument/2006/relationships/hyperlink" Target="https://www.iae-eiffel.fr/formation/marne-la-vallee/master-banque-chargee-daffaires" TargetMode="External"/><Relationship Id="rId246" Type="http://schemas.openxmlformats.org/officeDocument/2006/relationships/hyperlink" Target="http://odf.univ-paris13.fr/fr/offre-de-formation/feuilleter-le-catalogue-1/droit-economie-gestion-DEG/master-lmd-XB/master-mention-monnaie-banque-finance-assurance-parcours-ingenierie-financiere-et-modelisation-program-ep6fim-116-2-2.html" TargetMode="External"/><Relationship Id="rId267" Type="http://schemas.openxmlformats.org/officeDocument/2006/relationships/hyperlink" Target="https://formations.umontpellier.fr/fr/formations/master-XB/master-monnaie-banque-finance-assurance-IVS5EBZE/systeme-d-information-economique-et-financier-mention-mbfa-IVS5FPYQ.html" TargetMode="External"/><Relationship Id="rId288" Type="http://schemas.openxmlformats.org/officeDocument/2006/relationships/hyperlink" Target="https://cfp.u-paris2.fr/fr/formations/offre-de-formation/diplome-duniversite-responsable-conformite-compliance-officer" TargetMode="External"/><Relationship Id="rId411" Type="http://schemas.openxmlformats.org/officeDocument/2006/relationships/hyperlink" Target="https://formations.u-bordeaux.fr/" TargetMode="External"/><Relationship Id="rId432" Type="http://schemas.openxmlformats.org/officeDocument/2006/relationships/hyperlink" Target="https://iae.univ-lyon3.fr/master-audit-financier" TargetMode="External"/><Relationship Id="rId106" Type="http://schemas.openxmlformats.org/officeDocument/2006/relationships/hyperlink" Target="https://www.univ-lyon2.fr/master-2-monnaie-banque-finance-assurance-banque-et-finance-formation-initiale-1" TargetMode="External"/><Relationship Id="rId127" Type="http://schemas.openxmlformats.org/officeDocument/2006/relationships/hyperlink" Target="https://www.igr.univ-rennes1.fr/fr/formation/master-finance-etudes-recherche/" TargetMode="External"/><Relationship Id="rId313" Type="http://schemas.openxmlformats.org/officeDocument/2006/relationships/hyperlink" Target="https://executive-education.dauphine.psl.eu/formations/master/gestion-patrimoine" TargetMode="External"/><Relationship Id="rId10" Type="http://schemas.openxmlformats.org/officeDocument/2006/relationships/hyperlink" Target="https://www.u-paris2.fr/fr/formations/offre-de-formation/master-droit-des-assurances-parcours-assurances" TargetMode="External"/><Relationship Id="rId31" Type="http://schemas.openxmlformats.org/officeDocument/2006/relationships/hyperlink" Target="https://dauphine.psl.eu/formations/masters/finance/m2-assurance-et-gestion-du-risque" TargetMode="External"/><Relationship Id="rId52" Type="http://schemas.openxmlformats.org/officeDocument/2006/relationships/hyperlink" Target="https://dauphine.psl.eu/formations/masters/gestion-de-patrimoine/m2" TargetMode="External"/><Relationship Id="rId73" Type="http://schemas.openxmlformats.org/officeDocument/2006/relationships/hyperlink" Target="https://dauphine.psl.eu/formations/masters/economie-finance/m2-energie-finance-carbone" TargetMode="External"/><Relationship Id="rId94" Type="http://schemas.openxmlformats.org/officeDocument/2006/relationships/hyperlink" Target="https://www.cyu.fr/master-1-finance" TargetMode="External"/><Relationship Id="rId148" Type="http://schemas.openxmlformats.org/officeDocument/2006/relationships/hyperlink" Target="https://formations.univ-rennes1.fr/annee/master-1-ingenierie-economique-et-financiere" TargetMode="External"/><Relationship Id="rId169" Type="http://schemas.openxmlformats.org/officeDocument/2006/relationships/hyperlink" Target="https://formations.parisnanterre.fr/fr/rechercher-des-formations/master-lmd-05/monnaie-banque-finance-assurance-master-JWQG6ODI/management-du-risque-et-de-l-innovation-en-assurance-apprentissage-JX3B9NC4.html" TargetMode="External"/><Relationship Id="rId334" Type="http://schemas.openxmlformats.org/officeDocument/2006/relationships/hyperlink" Target="https://formations.pantheonsorbonne.fr/fr/catalogue-des-formations/master-M/master-monnaie-banque-finance-assurance-KBUT5XXF/master-parcours-finance-responsable-information-et-communication-fric-KBUT6RJW.html" TargetMode="External"/><Relationship Id="rId355" Type="http://schemas.openxmlformats.org/officeDocument/2006/relationships/hyperlink" Target="https://formations.pantheonsorbonne.fr/fr/catalogue-des-formations/master-M/master-finances-publiques-KBURKG2L/master-parcours-droit-des-finances-publiques-KBURKG8N.html" TargetMode="External"/><Relationship Id="rId376" Type="http://schemas.openxmlformats.org/officeDocument/2006/relationships/hyperlink" Target="https://www.exchange-college.com/programme/bachelor-1-et-2-finance-banque-assurance" TargetMode="External"/><Relationship Id="rId397" Type="http://schemas.openxmlformats.org/officeDocument/2006/relationships/hyperlink" Target="https://formations.univ-amu.fr/fr/master/5DBF/PRDBF5AA" TargetMode="External"/><Relationship Id="rId4" Type="http://schemas.openxmlformats.org/officeDocument/2006/relationships/hyperlink" Target="https://www.sciencespo.fr/ecole-de-droit/fr/formations/droit-finance" TargetMode="External"/><Relationship Id="rId180" Type="http://schemas.openxmlformats.org/officeDocument/2006/relationships/hyperlink" Target="https://formations.parisnanterre.fr/fr/rechercher-des-formations/master-lmd-05/statistique-et-economie-du-risque-master-JWQGWBXR/isefar-gestion-du-risque-JX3BUUMA.html" TargetMode="External"/><Relationship Id="rId215" Type="http://schemas.openxmlformats.org/officeDocument/2006/relationships/hyperlink" Target="https://www.iae-eiffel.fr/formation/creteil/master-gestion-de-patrimoine" TargetMode="External"/><Relationship Id="rId236" Type="http://schemas.openxmlformats.org/officeDocument/2006/relationships/hyperlink" Target="http://odf.univ-paris13.fr/fr/offre-de-formation/feuilleter-le-catalogue-1/droit-economie-gestion-DEG/licence-professionnelle-DP/licence-professionnelle-mention-assurance-banque-finance-charge-de-clientele-parcours-assurances-en-apprentissage-program-pl6c" TargetMode="External"/><Relationship Id="rId257" Type="http://schemas.openxmlformats.org/officeDocument/2006/relationships/hyperlink" Target="https://formations.univ-poitiers.fr/fr/index/master-XB/master-XB/master-droit-des-assurances-JAMIB61R.html" TargetMode="External"/><Relationship Id="rId278" Type="http://schemas.openxmlformats.org/officeDocument/2006/relationships/hyperlink" Target="https://formations.umontpellier.fr/fr/formations/diplome-universite-niv-form-bac-2-UC/diplome-d-universite-finance-verte-K9LD7WSE.html" TargetMode="External"/><Relationship Id="rId401" Type="http://schemas.openxmlformats.org/officeDocument/2006/relationships/hyperlink" Target="https://formations.univ-amu.fr/fr/DE2/UDBG" TargetMode="External"/><Relationship Id="rId422" Type="http://schemas.openxmlformats.org/officeDocument/2006/relationships/hyperlink" Target="https://economie.u-bordeaux.fr/content/download/115599/866501/version/2/file/MAGEFI%201_2021-2022.pdf" TargetMode="External"/><Relationship Id="rId443" Type="http://schemas.openxmlformats.org/officeDocument/2006/relationships/hyperlink" Target="https://formations.univ-poitiers.fr/fr/index/master-XB/master-XB/master-finance-JBI3ES4M/parcours-finance-et-ingenierie-financiere-JBI3HJNH.html" TargetMode="External"/><Relationship Id="rId303" Type="http://schemas.openxmlformats.org/officeDocument/2006/relationships/hyperlink" Target="https://executive-education.dauphine.psl.eu/formations/certificat/extra-financiere-durable" TargetMode="External"/><Relationship Id="rId42" Type="http://schemas.openxmlformats.org/officeDocument/2006/relationships/hyperlink" Target="https://dauphine.psl.eu/formations/masters/finance/m2-gestion-actifs-asset-management" TargetMode="External"/><Relationship Id="rId84" Type="http://schemas.openxmlformats.org/officeDocument/2006/relationships/hyperlink" Target="https://dauphine.psl.eu/formations/masters/mathematiques-et-applications/m2-actuariat" TargetMode="External"/><Relationship Id="rId138" Type="http://schemas.openxmlformats.org/officeDocument/2006/relationships/hyperlink" Target="https://formations.univ-rennes1.fr/annee/master-1-finance-dentreprise" TargetMode="External"/><Relationship Id="rId345" Type="http://schemas.openxmlformats.org/officeDocument/2006/relationships/hyperlink" Target="https://formations.pantheonsorbonne.fr/fr/catalogue-des-formations/master-M/master-finance-KBURFSFN/master-parcours-finance-et-asset-management-KBURHD2Y.html" TargetMode="External"/><Relationship Id="rId387" Type="http://schemas.openxmlformats.org/officeDocument/2006/relationships/hyperlink" Target="https://formations.univ-amu.fr/fr/licence/3BEG/PRBEG3AA" TargetMode="External"/><Relationship Id="rId191" Type="http://schemas.openxmlformats.org/officeDocument/2006/relationships/hyperlink" Target="https://formations.parisnanterre.fr/fr/rechercher-des-formations/master-lmd-05/finance-master-JWQFBTP2/finance-d-entreprise-apprentissage-JX3AVULL.html" TargetMode="External"/><Relationship Id="rId205" Type="http://schemas.openxmlformats.org/officeDocument/2006/relationships/hyperlink" Target="https://iaetours.fr/version-francaise/formations/etudiants-apprentis/licence" TargetMode="External"/><Relationship Id="rId247" Type="http://schemas.openxmlformats.org/officeDocument/2006/relationships/hyperlink" Target="http://odf.univ-paris13.fr/fr/offre-de-formation/feuilleter-le-catalogue-1/droit-economie-gestion-DEG/master-lmd-XB/master-mention-monnaie-banque-finance-assurance-parcours-ingenierie-financiere-et-modelisation-program-ep6fim-116-2-2.html" TargetMode="External"/><Relationship Id="rId412" Type="http://schemas.openxmlformats.org/officeDocument/2006/relationships/hyperlink" Target="https://formations.u-bordeaux.fr/" TargetMode="External"/><Relationship Id="rId107" Type="http://schemas.openxmlformats.org/officeDocument/2006/relationships/hyperlink" Target="https://www.univ-lyon2.fr/master-2-monnaie-banque-finance-assurance-evaluation-et-transmission-d-entreprises-1" TargetMode="External"/><Relationship Id="rId289" Type="http://schemas.openxmlformats.org/officeDocument/2006/relationships/hyperlink" Target="https://executive-education.dauphine.psl.eu/formations/mba/assurance-chea" TargetMode="External"/><Relationship Id="rId11" Type="http://schemas.openxmlformats.org/officeDocument/2006/relationships/hyperlink" Target="https://www.u-paris2.fr/fr/formations/offre-de-formation/master-droit-europeen-parcours-droit-europeen-du-marche-et-de-la" TargetMode="External"/><Relationship Id="rId53" Type="http://schemas.openxmlformats.org/officeDocument/2006/relationships/hyperlink" Target="https://dauphine.psl.eu/formations/masters/gestion-de-patrimoine/m1/formation" TargetMode="External"/><Relationship Id="rId149" Type="http://schemas.openxmlformats.org/officeDocument/2006/relationships/hyperlink" Target="https://formations.univ-rennes1.fr/annee/master-2-ingenierie-economique-et-financiere" TargetMode="External"/><Relationship Id="rId314" Type="http://schemas.openxmlformats.org/officeDocument/2006/relationships/hyperlink" Target="https://dauphine.psl.eu/formations/diplome-universitaire-chartered-financial-analyst" TargetMode="External"/><Relationship Id="rId356" Type="http://schemas.openxmlformats.org/officeDocument/2006/relationships/hyperlink" Target="https://formations.pantheonsorbonne.fr/fr/catalogue-des-formations/master-M/master-finances-publiques-KBURKG2L/master-parcours-droit-des-finances-publiques-KBURKG8N.html" TargetMode="External"/><Relationship Id="rId398" Type="http://schemas.openxmlformats.org/officeDocument/2006/relationships/hyperlink" Target="https://formations.univ-amu.fr/fr/master/5DBF/PRDBF5AB" TargetMode="External"/><Relationship Id="rId95" Type="http://schemas.openxmlformats.org/officeDocument/2006/relationships/hyperlink" Target="https://www.cyu.fr/master-1-finance" TargetMode="External"/><Relationship Id="rId160" Type="http://schemas.openxmlformats.org/officeDocument/2006/relationships/hyperlink" Target="https://formations.parisnanterre.fr/fr/rechercher-des-formations/master-lmd-05/monnaie-banque-finance-assurance-master-JWQG6ODI/banque-monnaie-marches-JX3B8LQD.html" TargetMode="External"/><Relationship Id="rId216" Type="http://schemas.openxmlformats.org/officeDocument/2006/relationships/hyperlink" Target="https://www.iae-eiffel.fr/formation/creteil/master-gestion-de-patrimoine" TargetMode="External"/><Relationship Id="rId423" Type="http://schemas.openxmlformats.org/officeDocument/2006/relationships/hyperlink" Target="https://economie.u-bordeaux.fr/content/download/115840/868417/version/1/file/MAGEFI%202_2021-2022.pdf" TargetMode="External"/><Relationship Id="rId258" Type="http://schemas.openxmlformats.org/officeDocument/2006/relationships/hyperlink" Target="https://formations.univ-poitiers.fr/fr/index/master-XB/master-XB/master-droit-des-assurances-JAMIB61R.html" TargetMode="External"/><Relationship Id="rId22" Type="http://schemas.openxmlformats.org/officeDocument/2006/relationships/hyperlink" Target="https://www.u-paris2.fr/fr/formations/offre-de-formation/magistere-banque-finance" TargetMode="External"/><Relationship Id="rId64" Type="http://schemas.openxmlformats.org/officeDocument/2006/relationships/hyperlink" Target="https://dauphine.psl.eu/formations/masters/economie-finance/m2-energie-finance-carbone" TargetMode="External"/><Relationship Id="rId118" Type="http://schemas.openxmlformats.org/officeDocument/2006/relationships/hyperlink" Target="https://formations.univ-rennes1.fr/master-mention-economie-sociale-et-solidaire-parcours-finances-solidaires-et-gestion-des" TargetMode="External"/><Relationship Id="rId325" Type="http://schemas.openxmlformats.org/officeDocument/2006/relationships/hyperlink" Target="https://formations.univ-rennes1.fr/diplome-duniversite-gestion-comptable-et-financiere-de-lentreprise-gcfe" TargetMode="External"/><Relationship Id="rId367" Type="http://schemas.openxmlformats.org/officeDocument/2006/relationships/hyperlink" Target="https://formations.pantheonsorbonne.fr/fr/catalogue-des-formations/licence-L/licence-gestion-KBTEJ29X/licence-gestion-finance-KBTELCO2.html" TargetMode="External"/><Relationship Id="rId171" Type="http://schemas.openxmlformats.org/officeDocument/2006/relationships/hyperlink" Target="https://formations.parisnanterre.fr/fr/rechercher-des-formations/master-lmd-05/monnaie-banque-finance-assurance-master-JWQG6ODI/conseiller-clientele-professionnels-ccpro-apprenissage-K2X38BAB.html" TargetMode="External"/><Relationship Id="rId227" Type="http://schemas.openxmlformats.org/officeDocument/2006/relationships/hyperlink" Target="https://www.iae-eiffel.fr/formation/marne-la-vallee/master-banque-chargee-daffaires" TargetMode="External"/><Relationship Id="rId269" Type="http://schemas.openxmlformats.org/officeDocument/2006/relationships/hyperlink" Target="https://formations.umontpellier.fr/fr/formations/master-XB/master-monnaie-banque-finance-assurance-IVS5EBZE/actuariat-mention-mbfa-IVS5G1FD.html" TargetMode="External"/><Relationship Id="rId434" Type="http://schemas.openxmlformats.org/officeDocument/2006/relationships/hyperlink" Target="https://bourgenbresse.univ-lyon3.fr/licence-professionnelle-commerce-en-banque-assurance-bourg-en-bresse-1" TargetMode="External"/><Relationship Id="rId33" Type="http://schemas.openxmlformats.org/officeDocument/2006/relationships/hyperlink" Target="https://dauphine.psl.eu/formations/masters/finance/m2-banque-et-finance" TargetMode="External"/><Relationship Id="rId129" Type="http://schemas.openxmlformats.org/officeDocument/2006/relationships/hyperlink" Target="https://formations.univ-rennes1.fr/master-mention-finance-parcours-audit-et-gestion-des-risques-agdr" TargetMode="External"/><Relationship Id="rId280" Type="http://schemas.openxmlformats.org/officeDocument/2006/relationships/hyperlink" Target="https://formations.umontpellier.fr/fr/formations/diplome-universite-niv-form-bac-2-UC/diplome-d-universite-finance-verte-K9LD7WSE.html" TargetMode="External"/><Relationship Id="rId336" Type="http://schemas.openxmlformats.org/officeDocument/2006/relationships/hyperlink" Target="https://formations.pantheonsorbonne.fr/fr/catalogue-des-formations/master-M/master-monnaie-banque-finance-assurance-KBUT5XXF/master-parcours-finance-responsable-information-et-communication-fric-KBUT6RJW.html" TargetMode="External"/><Relationship Id="rId75" Type="http://schemas.openxmlformats.org/officeDocument/2006/relationships/hyperlink" Target="https://dauphine.psl.eu/formations/masters/economie-finance/m2-ingenierie-economique-et-financiere" TargetMode="External"/><Relationship Id="rId140" Type="http://schemas.openxmlformats.org/officeDocument/2006/relationships/hyperlink" Target="https://eco.univ-rennes1.fr/master-mention-monnaie-banque-finance-assurance" TargetMode="External"/><Relationship Id="rId182" Type="http://schemas.openxmlformats.org/officeDocument/2006/relationships/hyperlink" Target="https://formations.parisnanterre.fr/fr/rechercher-des-formations/master-lmd-05/statistique-et-economie-du-risque-master-JWQGWBXR/isefar-gestion-du-risque-JX3BUUMA.html" TargetMode="External"/><Relationship Id="rId378" Type="http://schemas.openxmlformats.org/officeDocument/2006/relationships/hyperlink" Target="https://www.exchange-college.com/programme/mastere-1-2-gestion-de-patrimoine" TargetMode="External"/><Relationship Id="rId403" Type="http://schemas.openxmlformats.org/officeDocument/2006/relationships/hyperlink" Target="https://facdedroit.univ-lyon3.fr/master-droit-et-ingenierie-financiere-2" TargetMode="External"/><Relationship Id="rId6" Type="http://schemas.openxmlformats.org/officeDocument/2006/relationships/hyperlink" Target="https://www.sciencespo.fr/ecole-de-droit/fr/formations/droit-finance" TargetMode="External"/><Relationship Id="rId238" Type="http://schemas.openxmlformats.org/officeDocument/2006/relationships/hyperlink" Target="http://odf.univ-paris13.fr/fr/offre-de-formation/feuilleter-le-catalogue-1/droit-economie-gestion-DEG/master-lmd-XB/master-mention-controle-de-gestion-et-audit-organisationnel-parcours-controle-de-gestion-et-finance-d-entreprise-program-ep6cdg-116-2-2.htm" TargetMode="External"/><Relationship Id="rId445" Type="http://schemas.openxmlformats.org/officeDocument/2006/relationships/hyperlink" Target="https://www.esc-clermont.fr/en/programme/master-in-international-business-finance-entreprise/" TargetMode="External"/><Relationship Id="rId291" Type="http://schemas.openxmlformats.org/officeDocument/2006/relationships/hyperlink" Target="https://executive-education.dauphine.psl.eu/formations/executive-master-diplome-universite/asset-management-gestion-actifs" TargetMode="External"/><Relationship Id="rId305" Type="http://schemas.openxmlformats.org/officeDocument/2006/relationships/hyperlink" Target="https://executive-education.dauphine.psl.eu/formations/certificat/extra-financiere-durable" TargetMode="External"/><Relationship Id="rId347" Type="http://schemas.openxmlformats.org/officeDocument/2006/relationships/hyperlink" Target="https://formations.pantheonsorbonne.fr/fr/catalogue-des-formations/master-M/master-finances-publiques-KBURKG2L/master-parcours-droit-et-gestion-financiere-des-collectivites-publiques-KBURL6UP.html" TargetMode="External"/><Relationship Id="rId44" Type="http://schemas.openxmlformats.org/officeDocument/2006/relationships/hyperlink" Target="https://dauphine.psl.eu/formations/masters/finance/m2-management-financier-de-entreprise" TargetMode="External"/><Relationship Id="rId86" Type="http://schemas.openxmlformats.org/officeDocument/2006/relationships/hyperlink" Target="https://dauphine.psl.eu/formations/masters/mathematiques-et-applications/m2-mathematiques-assurance-economie-et-finance" TargetMode="External"/><Relationship Id="rId151" Type="http://schemas.openxmlformats.org/officeDocument/2006/relationships/hyperlink" Target="https://formations.univ-rennes1.fr/master-mention-monnaie-banque-finance-assurance-parcours-conseils-en-gestion-de-patrimoine" TargetMode="External"/><Relationship Id="rId389" Type="http://schemas.openxmlformats.org/officeDocument/2006/relationships/hyperlink" Target="https://formations.univ-amu.fr/fr/licence/3BEG/PRBEG3AA" TargetMode="External"/><Relationship Id="rId193" Type="http://schemas.openxmlformats.org/officeDocument/2006/relationships/hyperlink" Target="https://formations.parisnanterre.fr/fr/rechercher-des-formations/master-lmd-05/finance-master-JWQFBTP2/management-de-l-immobilier-apprentissage-JX3AYDZQ.html" TargetMode="External"/><Relationship Id="rId207" Type="http://schemas.openxmlformats.org/officeDocument/2006/relationships/hyperlink" Target="https://iaetours.fr/version-francaise/formations/etudiants-apprentis/master" TargetMode="External"/><Relationship Id="rId249" Type="http://schemas.openxmlformats.org/officeDocument/2006/relationships/hyperlink" Target="http://odf.univ-paris13.fr/fr/offre-de-formation/feuilleter-le-catalogue-1/droit-economie-gestion-DEG/master-lmd-XB/master-mention-monnaie-banque-finance-assurance-parcours-risque-assurance-decision-program-ep6dra-116-2-2.html" TargetMode="External"/><Relationship Id="rId414" Type="http://schemas.openxmlformats.org/officeDocument/2006/relationships/hyperlink" Target="https://formations.u-bordeaux.fr/" TargetMode="External"/><Relationship Id="rId13" Type="http://schemas.openxmlformats.org/officeDocument/2006/relationships/hyperlink" Target="https://www.u-paris2.fr/fr/formations/offre-de-formation/cursus-de-master-en-ingenierie-economie-finance-quantitative-et" TargetMode="External"/><Relationship Id="rId109" Type="http://schemas.openxmlformats.org/officeDocument/2006/relationships/hyperlink" Target="https://www.univ-lyon2.fr/master-2-monnaie-banque-finance-assurance-management-des-operations-de-marche-en-alternance-1" TargetMode="External"/><Relationship Id="rId260" Type="http://schemas.openxmlformats.org/officeDocument/2006/relationships/hyperlink" Target="https://formations.univ-poitiers.fr/fr/index/master-XB/master-XB/master-monnaie-banque-finance-assurance-JB1VGGJM.html" TargetMode="External"/><Relationship Id="rId316" Type="http://schemas.openxmlformats.org/officeDocument/2006/relationships/hyperlink" Target="https://formations.pantheonsorbonne.fr/fr/catalogue-des-formations/formations-courtes-qualifiantes-FCQ/formations-courtes-qualifiantes-gestion-finance-KCAJ6O0B/finance-pour-non-financiers-KCQB4IET.html" TargetMode="External"/><Relationship Id="rId55" Type="http://schemas.openxmlformats.org/officeDocument/2006/relationships/hyperlink" Target="https://dauphine.psl.eu/formations/masters/economie-finance/m1" TargetMode="External"/><Relationship Id="rId97" Type="http://schemas.openxmlformats.org/officeDocument/2006/relationships/hyperlink" Target="https://www.cyu.fr/master-finance-gestion-des-risques-financiers" TargetMode="External"/><Relationship Id="rId120" Type="http://schemas.openxmlformats.org/officeDocument/2006/relationships/hyperlink" Target="https://formations.univ-rennes1.fr/master-mention-economie-sociale-et-solidaire-parcours-finances-solidaires-et-gestion-des" TargetMode="External"/><Relationship Id="rId358" Type="http://schemas.openxmlformats.org/officeDocument/2006/relationships/hyperlink" Target="https://formations.pantheonsorbonne.fr/fr/catalogue-des-formations/master-M/master-finance-KBURFSFN/master-parcours-finance-parcours-banque-en-apprentissage-KJ1ORJUO.html" TargetMode="External"/><Relationship Id="rId162" Type="http://schemas.openxmlformats.org/officeDocument/2006/relationships/hyperlink" Target="https://formations.parisnanterre.fr/fr/rechercher-des-formations/master-lmd-05/monnaie-banque-finance-assurance-master-JWQG6ODI/banque-monnaie-marches-JX3B8LQD.html" TargetMode="External"/><Relationship Id="rId218" Type="http://schemas.openxmlformats.org/officeDocument/2006/relationships/hyperlink" Target="https://www.iae-eiffel.fr/formation/creteil/master-gestion-de-portefeuille" TargetMode="External"/><Relationship Id="rId425" Type="http://schemas.openxmlformats.org/officeDocument/2006/relationships/hyperlink" Target="https://formations.u-bordeaux.fr/" TargetMode="External"/><Relationship Id="rId271" Type="http://schemas.openxmlformats.org/officeDocument/2006/relationships/hyperlink" Target="https://formations.umontpellier.fr/fr/formations/master-XB/master-monnaie-banque-finance-assurance-IVS5EBZE/ingenierie-financiere-mention-mbfa-KJL3U4OP.html" TargetMode="External"/><Relationship Id="rId24" Type="http://schemas.openxmlformats.org/officeDocument/2006/relationships/hyperlink" Target="https://www.u-paris2.fr/fr/formations/offre-de-formation/master-2-droit-bancaire-et-financier" TargetMode="External"/><Relationship Id="rId66" Type="http://schemas.openxmlformats.org/officeDocument/2006/relationships/hyperlink" Target="https://dauphine.psl.eu/formations/masters/economie-finance/m2-energie-finance-carbone" TargetMode="External"/><Relationship Id="rId131" Type="http://schemas.openxmlformats.org/officeDocument/2006/relationships/hyperlink" Target="https://formations.univ-rennes1.fr/master-mention-finance-parcours-tresorerie" TargetMode="External"/><Relationship Id="rId327" Type="http://schemas.openxmlformats.org/officeDocument/2006/relationships/hyperlink" Target="https://formations.pantheonsorbonne.fr/fr/catalogue-des-formations/master-M/master-monnaie-banque-finance-assurance-KBUT5XXF.html" TargetMode="External"/><Relationship Id="rId369" Type="http://schemas.openxmlformats.org/officeDocument/2006/relationships/hyperlink" Target="https://formation-assurances.esaassurance.com/formation/bts-assurance-en-alternance/" TargetMode="External"/><Relationship Id="rId173" Type="http://schemas.openxmlformats.org/officeDocument/2006/relationships/hyperlink" Target="https://formations.parisnanterre.fr/fr/rechercher-des-formations/master-lmd-05/monnaie-banque-finance-assurance-master-JWQG6ODI/operations-de-marche-et-regulation-des-risques-omerr-apprentissage-K2X3996L.html" TargetMode="External"/><Relationship Id="rId229" Type="http://schemas.openxmlformats.org/officeDocument/2006/relationships/hyperlink" Target="https://iae.uca.fr/formation/licence-gestion" TargetMode="External"/><Relationship Id="rId380" Type="http://schemas.openxmlformats.org/officeDocument/2006/relationships/hyperlink" Target="https://uniform.unicaen.fr/catalogue/formation/licences/7172-licence-gestion-parcours-banque-finance-assurance?s=&amp;r=&amp;domaine=DEG" TargetMode="External"/><Relationship Id="rId436" Type="http://schemas.openxmlformats.org/officeDocument/2006/relationships/hyperlink" Target="https://iae.univ-lyon3.fr/master-gestion-de-patrimoine-4" TargetMode="External"/><Relationship Id="rId240" Type="http://schemas.openxmlformats.org/officeDocument/2006/relationships/hyperlink" Target="http://odf.univ-paris13.fr/fr/offre-de-formation/feuilleter-le-catalogue-1/droit-economie-gestion-DEG/master-lmd-XB/master-mention-economie-de-l-entreprise-et-des-marches-parcours-management-de-l-innovation-financement-protection-valorisation-program-ep6m" TargetMode="External"/><Relationship Id="rId35" Type="http://schemas.openxmlformats.org/officeDocument/2006/relationships/hyperlink" Target="https://dauphine.psl.eu/formations/masters/finance/m2-audit-and-financial-advisory" TargetMode="External"/><Relationship Id="rId77" Type="http://schemas.openxmlformats.org/officeDocument/2006/relationships/hyperlink" Target="https://dauphine.psl.eu/formations/masters/economie-finance/2e-annee-de-master-parcours-international" TargetMode="External"/><Relationship Id="rId100" Type="http://schemas.openxmlformats.org/officeDocument/2006/relationships/hyperlink" Target="https://www.cyu.fr/licence-economie-1" TargetMode="External"/><Relationship Id="rId282" Type="http://schemas.openxmlformats.org/officeDocument/2006/relationships/hyperlink" Target="https://formations.umontpellier.fr/fr/formations/diplome-universite-niv-form-bac-2-UC/diplome-d-universite-finance-verte-K9LD7WSE.html" TargetMode="External"/><Relationship Id="rId338" Type="http://schemas.openxmlformats.org/officeDocument/2006/relationships/hyperlink" Target="https://formations.pantheonsorbonne.fr/fr/catalogue-des-formations/master-M/master-monnaie-banque-finance-assurance-KBUT5XXF/master-parcours-finance-responsable-information-et-communication-fric-KBUT6RJW.html" TargetMode="External"/><Relationship Id="rId8" Type="http://schemas.openxmlformats.org/officeDocument/2006/relationships/hyperlink" Target="https://www.u-paris2.fr/fr/formations/offre-de-formation/master-econometrie-statistique-parcours-ingenierie-statistique-et" TargetMode="External"/><Relationship Id="rId142" Type="http://schemas.openxmlformats.org/officeDocument/2006/relationships/hyperlink" Target="https://formations.univ-rennes1.fr/master-2-finance-data-ouverture-2022" TargetMode="External"/><Relationship Id="rId184" Type="http://schemas.openxmlformats.org/officeDocument/2006/relationships/hyperlink" Target="https://formations.parisnanterre.fr/fr/rechercher-des-formations/master-lmd-05/statistique-et-economie-du-risque-master-JWQGWBXR/isefar-gestion-du-risque-JX3BUUMA.html" TargetMode="External"/><Relationship Id="rId391" Type="http://schemas.openxmlformats.org/officeDocument/2006/relationships/hyperlink" Target="https://formations.univ-amu.fr/fr/LP/PWCF" TargetMode="External"/><Relationship Id="rId405" Type="http://schemas.openxmlformats.org/officeDocument/2006/relationships/hyperlink" Target="https://iae.univ-lyon3.fr/master-audit-financier" TargetMode="External"/><Relationship Id="rId447" Type="http://schemas.openxmlformats.org/officeDocument/2006/relationships/hyperlink" Target="https://formations.univ-larochelle.fr/licence-gestion" TargetMode="External"/><Relationship Id="rId251" Type="http://schemas.openxmlformats.org/officeDocument/2006/relationships/hyperlink" Target="http://odf.univ-paris13.fr/fr/offre-de-formation/feuilleter-le-catalogue-1/droit-economie-gestion-DEG/master-lmd-XB/master-mention-monnaie-banque-finance-assurance-parcours-risque-assurance-decision-program-ep6dra-116-2-2.html" TargetMode="External"/><Relationship Id="rId46" Type="http://schemas.openxmlformats.org/officeDocument/2006/relationships/hyperlink" Target="https://dauphine.psl.eu/en/training/masters-degrees/finance/m2-research-in-finance" TargetMode="External"/><Relationship Id="rId293" Type="http://schemas.openxmlformats.org/officeDocument/2006/relationships/hyperlink" Target="https://executive-education.dauphine.psl.eu/formations/executive-master-diplome-universite/banque-controle-regulation" TargetMode="External"/><Relationship Id="rId307" Type="http://schemas.openxmlformats.org/officeDocument/2006/relationships/hyperlink" Target="https://executive-education.dauphine.psl.eu/formations/certificat/extra-financiere-durable" TargetMode="External"/><Relationship Id="rId349" Type="http://schemas.openxmlformats.org/officeDocument/2006/relationships/hyperlink" Target="https://formations.pantheonsorbonne.fr/fr/catalogue-des-formations/master-M/master-finances-publiques-KBURKG2L/master-parcours-droit-et-gestion-financiere-des-collectivites-publiques-KBURL6UP.html" TargetMode="External"/><Relationship Id="rId88" Type="http://schemas.openxmlformats.org/officeDocument/2006/relationships/hyperlink" Target="https://dauphine.psl.eu/formations/masters/droit/m2-droit-et-regulation-des-marches" TargetMode="External"/><Relationship Id="rId111" Type="http://schemas.openxmlformats.org/officeDocument/2006/relationships/hyperlink" Target="https://formations.univ-rennes1.fr/master-mention-droit-des-affaires-parcours-ingenierie-societaire-et-patrimoniale-isp" TargetMode="External"/><Relationship Id="rId153" Type="http://schemas.openxmlformats.org/officeDocument/2006/relationships/hyperlink" Target="https://www.universite-paris-saclay.fr/finance/m2-strategie-ingenierie-et-innovation-financiere" TargetMode="External"/><Relationship Id="rId195" Type="http://schemas.openxmlformats.org/officeDocument/2006/relationships/hyperlink" Target="https://formations.parisnanterre.fr/fr/rechercher-des-formations/master-lmd-05/finance-master-JWQFBTP2/manager-en-assurance-apprentissage-K48D3JWD.html" TargetMode="External"/><Relationship Id="rId209" Type="http://schemas.openxmlformats.org/officeDocument/2006/relationships/hyperlink" Target="https://iaetours.fr/version-francaise/formations/etudiants-apprentis/master" TargetMode="External"/><Relationship Id="rId360" Type="http://schemas.openxmlformats.org/officeDocument/2006/relationships/hyperlink" Target="https://formations.pantheonsorbonne.fr/fr/catalogue-des-formations/master-M/master-finance-KBURFSFN/master-parcours-gestion-financiere-et-fiscalite-KBURHNSV.html" TargetMode="External"/><Relationship Id="rId416" Type="http://schemas.openxmlformats.org/officeDocument/2006/relationships/hyperlink" Target="https://formations.u-bordeaux.fr/" TargetMode="External"/><Relationship Id="rId220" Type="http://schemas.openxmlformats.org/officeDocument/2006/relationships/hyperlink" Target="https://www.iae-eiffel.fr/formation/creteil/master-ingenierie-financiere" TargetMode="External"/><Relationship Id="rId15" Type="http://schemas.openxmlformats.org/officeDocument/2006/relationships/hyperlink" Target="https://www.u-paris2.fr/fr/l3-economie-gestion-parcours-monnaie-et-finance-3272l" TargetMode="External"/><Relationship Id="rId57" Type="http://schemas.openxmlformats.org/officeDocument/2006/relationships/hyperlink" Target="https://dauphine.psl.eu/formations/masters/economie-finance/m1" TargetMode="External"/><Relationship Id="rId262" Type="http://schemas.openxmlformats.org/officeDocument/2006/relationships/hyperlink" Target="https://formations.umontpellier.fr/fr/formations/master-XB/master-monnaie-banque-finance-assurance-IVS5EBZE/analyse-des-risques-de-marches-mention-mbfa-IVS5EW52.html" TargetMode="External"/><Relationship Id="rId318" Type="http://schemas.openxmlformats.org/officeDocument/2006/relationships/hyperlink" Target="https://formations.pantheonsorbonne.fr/fr/catalogue-des-formations/master-M/master-finance-KBURFSFN/master-parcours-management-financier-formation-continue-KBURIQF5.html" TargetMode="External"/><Relationship Id="rId99" Type="http://schemas.openxmlformats.org/officeDocument/2006/relationships/hyperlink" Target="https://www.cyu.fr/master-mathematiques-parcours-mathematiques-appliquees-a-lingenierie-financiere" TargetMode="External"/><Relationship Id="rId122" Type="http://schemas.openxmlformats.org/officeDocument/2006/relationships/hyperlink" Target="https://formations.univ-rennes1.fr/master-1-finance" TargetMode="External"/><Relationship Id="rId164" Type="http://schemas.openxmlformats.org/officeDocument/2006/relationships/hyperlink" Target="https://formations.parisnanterre.fr/fr/rechercher-des-formations/master-lmd-05/monnaie-banque-finance-assurance-master-JWQG6ODI/gestion-des-actifs-JX3B8XHA.html" TargetMode="External"/><Relationship Id="rId371" Type="http://schemas.openxmlformats.org/officeDocument/2006/relationships/hyperlink" Target="https://formation-assurances.esaassurance.com/formation/bachelor-chargee-de-clienteles-en-assurance-banque-option-gestion-dactifs-et-de-patrimoine-immobiliers/" TargetMode="External"/><Relationship Id="rId427" Type="http://schemas.openxmlformats.org/officeDocument/2006/relationships/hyperlink" Target="https://formations.u-bordeaux.fr/" TargetMode="External"/><Relationship Id="rId26" Type="http://schemas.openxmlformats.org/officeDocument/2006/relationships/hyperlink" Target="https://dauphine.psl.eu/formations/magisteres/banque-finance-assurance" TargetMode="External"/><Relationship Id="rId231" Type="http://schemas.openxmlformats.org/officeDocument/2006/relationships/hyperlink" Target="https://iae.uca.fr/formation/licence-gestion/l3-gestion-parcours-comptabilite-controle-audit-en-alternance" TargetMode="External"/><Relationship Id="rId273" Type="http://schemas.openxmlformats.org/officeDocument/2006/relationships/hyperlink" Target="https://formations.umontpellier.fr/fr/formations/diplome-universite-niv-form-bac-2-UC/diplome-d-universite-finance-verte-K9LD7WSE.html" TargetMode="External"/><Relationship Id="rId329" Type="http://schemas.openxmlformats.org/officeDocument/2006/relationships/hyperlink" Target="https://formations.pantheonsorbonne.fr/fr/catalogue-des-formations/master-M/master-monnaie-banque-finance-assurance-KBUT5XXF.html" TargetMode="External"/><Relationship Id="rId68" Type="http://schemas.openxmlformats.org/officeDocument/2006/relationships/hyperlink" Target="https://dauphine.psl.eu/formations/masters/economie-finance/m2-energie-finance-carbone" TargetMode="External"/><Relationship Id="rId133" Type="http://schemas.openxmlformats.org/officeDocument/2006/relationships/hyperlink" Target="https://www.igr.univ-rennes1.fr/fr/formation/master-analyse-strategie-financiere/" TargetMode="External"/><Relationship Id="rId175" Type="http://schemas.openxmlformats.org/officeDocument/2006/relationships/hyperlink" Target="https://formations.parisnanterre.fr/fr/rechercher-des-formations/master-lmd-05/monnaie-banque-finance-assurance-master-JWQG6ODI/operations-de-marche-et-regulation-des-risques-omerr-apprentissage-K2X3996L.html" TargetMode="External"/><Relationship Id="rId340" Type="http://schemas.openxmlformats.org/officeDocument/2006/relationships/hyperlink" Target="https://formations.pantheonsorbonne.fr/fr/catalogue-des-formations/master-M/master-monnaie-banque-finance-assurance-KBUT5XXF/master-parcours-finance-responsable-information-et-communication-fric-KBUT6RJW.html" TargetMode="External"/><Relationship Id="rId200" Type="http://schemas.openxmlformats.org/officeDocument/2006/relationships/hyperlink" Target="https://www.grenoble-iae.fr/menu-principal/formations/masters/master-2e-annee-m2/m2-advances-in-finance-and-accounting-46575.kjsp?RH=1464163742223" TargetMode="External"/><Relationship Id="rId382" Type="http://schemas.openxmlformats.org/officeDocument/2006/relationships/hyperlink" Target="https://uniform.unicaen.fr/catalogue/formation/master/7077-master-gestion-de-patrimoine?s=&amp;r=&amp;domaine=DEG" TargetMode="External"/><Relationship Id="rId438" Type="http://schemas.openxmlformats.org/officeDocument/2006/relationships/hyperlink" Target="https://iae.univ-lyon3.fr/master-2-conformite-bancaire-et-controle-interne-des-risques-alternance-3" TargetMode="External"/><Relationship Id="rId242" Type="http://schemas.openxmlformats.org/officeDocument/2006/relationships/hyperlink" Target="http://odf.univ-paris13.fr/fr/offre-de-formation/feuilleter-le-catalogue-1/droit-economie-gestion-DEG/master-lmd-XB/master-mention-monnaie-banque-finance-assurance-parcours-developpement-economique-et-finance-internationale-soutenable-defis-program-ep6fir" TargetMode="External"/><Relationship Id="rId284" Type="http://schemas.openxmlformats.org/officeDocument/2006/relationships/hyperlink" Target="https://formations.umontpellier.fr/fr/formations/licence-XA/licence-gestion-hnes9tzv/l3-comptabilite-finance-hnesd24h.html" TargetMode="External"/><Relationship Id="rId37" Type="http://schemas.openxmlformats.org/officeDocument/2006/relationships/hyperlink" Target="https://dauphine.psl.eu/formations/masters/finance/m2-finance-entreprise-et-ingenierie-financiere" TargetMode="External"/><Relationship Id="rId79" Type="http://schemas.openxmlformats.org/officeDocument/2006/relationships/hyperlink" Target="https://dauphine.psl.eu/formations/masters/economie-finance/2e-annee-de-master-parcours-international" TargetMode="External"/><Relationship Id="rId102" Type="http://schemas.openxmlformats.org/officeDocument/2006/relationships/hyperlink" Target="https://www.univ-lyon2.fr/master-1-monnaie-banque-finance-assurance-1" TargetMode="External"/><Relationship Id="rId144" Type="http://schemas.openxmlformats.org/officeDocument/2006/relationships/hyperlink" Target="https://formations.univ-rennes1.fr/master-mention-monnaie-banque-finance-assurance-parcours-finance-data" TargetMode="External"/><Relationship Id="rId90" Type="http://schemas.openxmlformats.org/officeDocument/2006/relationships/hyperlink" Target="https://dauphine.psl.eu/formations/masters/informatique/m2-informatique-pour-la-finance" TargetMode="External"/><Relationship Id="rId186" Type="http://schemas.openxmlformats.org/officeDocument/2006/relationships/hyperlink" Target="https://formations.parisnanterre.fr/fr/rechercher-des-formations/master-lmd-05/statistique-et-economie-du-risque-master-JWQGWBXR/isefar-gestion-du-risque-JX3BUUMA.html" TargetMode="External"/><Relationship Id="rId351" Type="http://schemas.openxmlformats.org/officeDocument/2006/relationships/hyperlink" Target="https://formations.pantheonsorbonne.fr/fr/catalogue-des-formations/master-M/master-finances-publiques-KBURKG2L/master-parcours-droit-et-gestion-financiere-des-collectivites-publiques-KBURL6UP.html" TargetMode="External"/><Relationship Id="rId393" Type="http://schemas.openxmlformats.org/officeDocument/2006/relationships/hyperlink" Target="https://formations.univ-amu.fr/fr/master/5BFI/PRBFI5AA" TargetMode="External"/><Relationship Id="rId407" Type="http://schemas.openxmlformats.org/officeDocument/2006/relationships/hyperlink" Target="https://iae.univ-lyon3.fr/master-2-conformite-bancaire-et-controle-interne-des-risques-alternance-3" TargetMode="External"/><Relationship Id="rId449" Type="http://schemas.openxmlformats.org/officeDocument/2006/relationships/vmlDrawing" Target="../drawings/vmlDrawing4.vml"/><Relationship Id="rId211" Type="http://schemas.openxmlformats.org/officeDocument/2006/relationships/hyperlink" Target="https://iaetours.fr/version-francaise/formations/etudiants-apprentis/master" TargetMode="External"/><Relationship Id="rId253" Type="http://schemas.openxmlformats.org/officeDocument/2006/relationships/hyperlink" Target="https://formations.univ-poitiers.fr/fr/index/master-XB/master-XB/master-actuariat-JAHVOJJG/parcours-sarads-statistique-et-actuariat-JAI7RF2J.html" TargetMode="External"/><Relationship Id="rId295" Type="http://schemas.openxmlformats.org/officeDocument/2006/relationships/hyperlink" Target="https://www.emg2ap.fr/" TargetMode="External"/><Relationship Id="rId309" Type="http://schemas.openxmlformats.org/officeDocument/2006/relationships/hyperlink" Target="https://executive-education.dauphine.psl.eu/formations/certificat/extra-financiere-durable" TargetMode="External"/><Relationship Id="rId48" Type="http://schemas.openxmlformats.org/officeDocument/2006/relationships/hyperlink" Target="https://dauphine.psl.eu/formations/masters/finance/m1-financial-markets/admissions" TargetMode="External"/><Relationship Id="rId113" Type="http://schemas.openxmlformats.org/officeDocument/2006/relationships/hyperlink" Target="https://formations.univ-rennes1.fr/licence-mention-gestion-parcours-finance-et-controle-de-gestion-fcg" TargetMode="External"/><Relationship Id="rId320" Type="http://schemas.openxmlformats.org/officeDocument/2006/relationships/hyperlink" Target="https://www.ifgexecutive.com/product/formation-finance-executive-mba-online/" TargetMode="External"/><Relationship Id="rId155" Type="http://schemas.openxmlformats.org/officeDocument/2006/relationships/hyperlink" Target="https://www.universite-paris-saclay.fr/en/education/master/finance/m2-banque-finance" TargetMode="External"/><Relationship Id="rId197" Type="http://schemas.openxmlformats.org/officeDocument/2006/relationships/hyperlink" Target="https://formations.parisnanterre.fr/fr/rechercher-des-formations/master-lmd-05/finance-master-JWQFBTP2/manager-en-assurance-apprentissage-K48D3JWD.html" TargetMode="External"/><Relationship Id="rId362" Type="http://schemas.openxmlformats.org/officeDocument/2006/relationships/hyperlink" Target="https://formations.pantheonsorbonne.fr/fr/catalogue-des-formations/master-M/master-finance-KBURFSFN/master-parcours-management-financier-en-apprentissage-KBURI5PU.html" TargetMode="External"/><Relationship Id="rId418" Type="http://schemas.openxmlformats.org/officeDocument/2006/relationships/hyperlink" Target="https://formations.u-bordeaux.fr/" TargetMode="External"/><Relationship Id="rId222" Type="http://schemas.openxmlformats.org/officeDocument/2006/relationships/hyperlink" Target="https://www.iae-eiffel.fr/formation/marne-la-vallee/master-banque-chargee-daffaires" TargetMode="External"/><Relationship Id="rId264" Type="http://schemas.openxmlformats.org/officeDocument/2006/relationships/hyperlink" Target="https://formations.umontpellier.fr/fr/formations/master-XB/master-monnaie-banque-finance-assurance-IVS5EBZE/analyse-des-risques-de-marches-mention-mbfa-IVS5EW52.html" TargetMode="External"/><Relationship Id="rId17" Type="http://schemas.openxmlformats.org/officeDocument/2006/relationships/hyperlink" Target="https://www.u-paris2.fr/fr/formations/offre-de-formation/llm-droit-bancaire-et-financier" TargetMode="External"/><Relationship Id="rId59" Type="http://schemas.openxmlformats.org/officeDocument/2006/relationships/hyperlink" Target="https://dauphine.psl.eu/formations/masters/economie-finance/m1" TargetMode="External"/><Relationship Id="rId124" Type="http://schemas.openxmlformats.org/officeDocument/2006/relationships/hyperlink" Target="https://formations.univ-rennes1.fr/master-mention-finance-parcours-credit-management" TargetMode="External"/><Relationship Id="rId70" Type="http://schemas.openxmlformats.org/officeDocument/2006/relationships/hyperlink" Target="https://dauphine.psl.eu/formations/masters/economie-finance/m2-energie-finance-carbone" TargetMode="External"/><Relationship Id="rId166" Type="http://schemas.openxmlformats.org/officeDocument/2006/relationships/hyperlink" Target="https://formations.parisnanterre.fr/fr/rechercher-des-formations/master-lmd-05/monnaie-banque-finance-assurance-master-JWQG6ODI/gestion-des-actifs-JX3B8XHA.html" TargetMode="External"/><Relationship Id="rId331" Type="http://schemas.openxmlformats.org/officeDocument/2006/relationships/hyperlink" Target="https://formations.pantheonsorbonne.fr/fr/catalogue-des-formations/master-M/master-monnaie-banque-finance-assurance-KBUT5XXF/master-parcours-financial-economics-KBUT80D2.html" TargetMode="External"/><Relationship Id="rId373" Type="http://schemas.openxmlformats.org/officeDocument/2006/relationships/hyperlink" Target="https://formation-assurances.esaassurance.com/formation/expert-en-ingenierie-patrimoniale-a-distance/" TargetMode="External"/><Relationship Id="rId429" Type="http://schemas.openxmlformats.org/officeDocument/2006/relationships/hyperlink" Target="https://formations.u-bordeaux.fr/" TargetMode="External"/><Relationship Id="rId1" Type="http://schemas.openxmlformats.org/officeDocument/2006/relationships/hyperlink" Target="https://www.sciencespo.fr/ecole-de-droit/fr/formations/droit-finance" TargetMode="External"/><Relationship Id="rId233" Type="http://schemas.openxmlformats.org/officeDocument/2006/relationships/hyperlink" Target="https://iae.uca.fr/formation/master/master-gestion-patrimoine" TargetMode="External"/><Relationship Id="rId440" Type="http://schemas.openxmlformats.org/officeDocument/2006/relationships/hyperlink" Target="https://iae.univ-lyon3.fr/certificat-mener-un-diagnostic-financier-et-une-analyse-de-rentabilite" TargetMode="External"/><Relationship Id="rId28" Type="http://schemas.openxmlformats.org/officeDocument/2006/relationships/hyperlink" Target="https://dauphine.psl.eu/formations/masters/finance" TargetMode="External"/><Relationship Id="rId275" Type="http://schemas.openxmlformats.org/officeDocument/2006/relationships/hyperlink" Target="https://formations.umontpellier.fr/fr/formations/diplome-universite-niv-form-bac-2-UC/diplome-d-universite-finance-verte-K9LD7WSE.html" TargetMode="External"/><Relationship Id="rId300" Type="http://schemas.openxmlformats.org/officeDocument/2006/relationships/hyperlink" Target="https://executive-education.dauphine.psl.eu/formations/executive-master-diplome-universite/compliance-conformite" TargetMode="External"/><Relationship Id="rId81" Type="http://schemas.openxmlformats.org/officeDocument/2006/relationships/hyperlink" Target="https://dauphine.psl.eu/formations/masters/economie-finance/2e-annee-de-master-parcours-international" TargetMode="External"/><Relationship Id="rId135" Type="http://schemas.openxmlformats.org/officeDocument/2006/relationships/hyperlink" Target="https://www.igr.univ-rennes1.fr/fr/formation/master-analyse-strategie-financiere/" TargetMode="External"/><Relationship Id="rId177" Type="http://schemas.openxmlformats.org/officeDocument/2006/relationships/hyperlink" Target="https://formations.parisnanterre.fr/fr/rechercher-des-formations/licence-professionnelle-23/assurance-banque-finance-supports-operationnels-lp-K10CYOZA/metiers-de-l-e-assurance-et-des-services-associes-eass-K10CYOSY.html" TargetMode="External"/><Relationship Id="rId342" Type="http://schemas.openxmlformats.org/officeDocument/2006/relationships/hyperlink" Target="https://formations.pantheonsorbonne.fr/fr/catalogue-des-formations/master-M/master-monnaie-banque-finance-assurance-KBUT5XXF/master-parcours-finance-technology-data-KBUT7IZ4.html" TargetMode="External"/><Relationship Id="rId384" Type="http://schemas.openxmlformats.org/officeDocument/2006/relationships/hyperlink" Target="https://uniform.unicaen.fr/catalogue/formation/master/7159-master-monnaie--banque--finance--assurance-p.-gestion-d-actifs--controle-des-risques-et-conformite?s=&amp;r=&amp;domaine=DEG" TargetMode="External"/><Relationship Id="rId202" Type="http://schemas.openxmlformats.org/officeDocument/2006/relationships/hyperlink" Target="https://www.grenoble-iae.fr/menu-principal/formations/masters/master-2e-annee-m2/m2-finance-d-entreprise-et-gestion-des-risques-46579.kjsp?RH=1464163127445" TargetMode="External"/><Relationship Id="rId244" Type="http://schemas.openxmlformats.org/officeDocument/2006/relationships/hyperlink" Target="http://odf.univ-paris13.fr/fr/offre-de-formation/feuilleter-le-catalogue-1/droit-economie-gestion-DEG/master-lmd-XB/master-mention-monnaie-banque-finance-assurance-parcours-developpement-economique-et-finance-internationale-soutenable-defis-program-ep6fir" TargetMode="External"/><Relationship Id="rId39" Type="http://schemas.openxmlformats.org/officeDocument/2006/relationships/hyperlink" Target="https://dauphine.psl.eu/formations/masters/finance/m2-financial-markets" TargetMode="External"/><Relationship Id="rId286" Type="http://schemas.openxmlformats.org/officeDocument/2006/relationships/hyperlink" Target="https://www.u-paris2.fr/fr/formations/offre-de-formation/master-2-droit-des-affaires-parcours-droit-et-fiscalite-de-lentreprise" TargetMode="External"/><Relationship Id="rId451"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C23"/>
  </sheetPr>
  <dimension ref="A1:P73"/>
  <sheetViews>
    <sheetView tabSelected="1" zoomScaleNormal="100" workbookViewId="0">
      <selection activeCell="C2" sqref="C2:D5"/>
    </sheetView>
  </sheetViews>
  <sheetFormatPr baseColWidth="10" defaultColWidth="10.44140625" defaultRowHeight="14.4" x14ac:dyDescent="0.3"/>
  <cols>
    <col min="3" max="3" width="15.5546875" customWidth="1"/>
    <col min="4" max="4" width="152.6640625" customWidth="1"/>
  </cols>
  <sheetData>
    <row r="1" spans="1:4" x14ac:dyDescent="0.3">
      <c r="A1" s="8"/>
    </row>
    <row r="2" spans="1:4" ht="14.25" customHeight="1" x14ac:dyDescent="0.3">
      <c r="B2" s="9" t="s">
        <v>0</v>
      </c>
      <c r="C2" s="7" t="s">
        <v>1</v>
      </c>
      <c r="D2" s="7"/>
    </row>
    <row r="3" spans="1:4" x14ac:dyDescent="0.3">
      <c r="C3" s="7"/>
      <c r="D3" s="7"/>
    </row>
    <row r="4" spans="1:4" x14ac:dyDescent="0.3">
      <c r="C4" s="7"/>
      <c r="D4" s="7"/>
    </row>
    <row r="5" spans="1:4" ht="118.05" customHeight="1" x14ac:dyDescent="0.3">
      <c r="C5" s="7"/>
      <c r="D5" s="7"/>
    </row>
    <row r="6" spans="1:4" ht="17.55" customHeight="1" x14ac:dyDescent="0.3"/>
    <row r="7" spans="1:4" ht="14.55" customHeight="1" x14ac:dyDescent="0.3">
      <c r="C7" s="10" t="s">
        <v>2</v>
      </c>
      <c r="D7" s="11"/>
    </row>
    <row r="9" spans="1:4" ht="14.55" customHeight="1" x14ac:dyDescent="0.3">
      <c r="B9" s="6" t="s">
        <v>3</v>
      </c>
      <c r="C9" s="6"/>
    </row>
    <row r="11" spans="1:4" x14ac:dyDescent="0.3">
      <c r="C11" s="12" t="s">
        <v>4</v>
      </c>
      <c r="D11" s="13" t="s">
        <v>5</v>
      </c>
    </row>
    <row r="12" spans="1:4" ht="19.5" customHeight="1" x14ac:dyDescent="0.3">
      <c r="C12" s="14" t="s">
        <v>6</v>
      </c>
      <c r="D12" s="15" t="s">
        <v>7</v>
      </c>
    </row>
    <row r="13" spans="1:4" ht="19.05" customHeight="1" x14ac:dyDescent="0.3">
      <c r="C13" s="16" t="s">
        <v>8</v>
      </c>
      <c r="D13" s="15" t="s">
        <v>9</v>
      </c>
    </row>
    <row r="14" spans="1:4" ht="19.95" customHeight="1" x14ac:dyDescent="0.3">
      <c r="C14" s="17" t="s">
        <v>10</v>
      </c>
      <c r="D14" s="15" t="s">
        <v>11</v>
      </c>
    </row>
    <row r="15" spans="1:4" ht="19.5" customHeight="1" x14ac:dyDescent="0.3">
      <c r="C15" s="16" t="s">
        <v>12</v>
      </c>
      <c r="D15" s="15" t="s">
        <v>13</v>
      </c>
    </row>
    <row r="16" spans="1:4" ht="17.55" customHeight="1" x14ac:dyDescent="0.3">
      <c r="C16" s="16" t="s">
        <v>14</v>
      </c>
      <c r="D16" s="15" t="s">
        <v>15</v>
      </c>
    </row>
    <row r="17" spans="2:16" ht="18" customHeight="1" x14ac:dyDescent="0.3">
      <c r="C17" s="17" t="s">
        <v>16</v>
      </c>
      <c r="D17" s="15" t="s">
        <v>17</v>
      </c>
    </row>
    <row r="18" spans="2:16" ht="19.05" customHeight="1" x14ac:dyDescent="0.3">
      <c r="C18" s="14" t="s">
        <v>18</v>
      </c>
      <c r="D18" s="15" t="s">
        <v>19</v>
      </c>
    </row>
    <row r="19" spans="2:16" ht="19.05" customHeight="1" x14ac:dyDescent="0.3">
      <c r="C19" s="16" t="s">
        <v>20</v>
      </c>
      <c r="D19" s="15" t="s">
        <v>21</v>
      </c>
    </row>
    <row r="20" spans="2:16" ht="27.6" x14ac:dyDescent="0.3">
      <c r="C20" s="18" t="s">
        <v>22</v>
      </c>
      <c r="D20" s="15" t="s">
        <v>23</v>
      </c>
    </row>
    <row r="21" spans="2:16" ht="21" customHeight="1" x14ac:dyDescent="0.3">
      <c r="C21" s="16" t="s">
        <v>24</v>
      </c>
      <c r="D21" s="15" t="s">
        <v>25</v>
      </c>
    </row>
    <row r="22" spans="2:16" ht="27.6" x14ac:dyDescent="0.3">
      <c r="C22" s="17" t="s">
        <v>26</v>
      </c>
      <c r="D22" s="15" t="s">
        <v>27</v>
      </c>
    </row>
    <row r="23" spans="2:16" x14ac:dyDescent="0.3">
      <c r="C23" s="16" t="s">
        <v>28</v>
      </c>
      <c r="D23" s="19" t="s">
        <v>29</v>
      </c>
    </row>
    <row r="24" spans="2:16" x14ac:dyDescent="0.3">
      <c r="C24" s="16" t="s">
        <v>30</v>
      </c>
      <c r="D24" s="19" t="s">
        <v>31</v>
      </c>
    </row>
    <row r="26" spans="2:16" x14ac:dyDescent="0.3">
      <c r="B26" s="5" t="s">
        <v>32</v>
      </c>
      <c r="C26" s="5"/>
      <c r="D26" s="5"/>
    </row>
    <row r="28" spans="2:16" x14ac:dyDescent="0.3">
      <c r="B28" s="15" t="s">
        <v>33</v>
      </c>
      <c r="C28" s="20"/>
      <c r="D28" s="20"/>
    </row>
    <row r="29" spans="2:16" x14ac:dyDescent="0.3">
      <c r="B29" s="20"/>
      <c r="C29" s="20"/>
      <c r="D29" s="20"/>
    </row>
    <row r="30" spans="2:16" ht="36.450000000000003" customHeight="1" x14ac:dyDescent="0.3">
      <c r="B30" s="4" t="s">
        <v>34</v>
      </c>
      <c r="C30" s="4"/>
      <c r="D30" s="4"/>
      <c r="E30" s="21"/>
      <c r="F30" s="21"/>
      <c r="G30" s="21"/>
      <c r="H30" s="21"/>
      <c r="I30" s="21"/>
      <c r="J30" s="21"/>
      <c r="K30" s="21"/>
      <c r="L30" s="21"/>
      <c r="M30" s="21"/>
      <c r="N30" s="21"/>
      <c r="O30" s="21"/>
      <c r="P30" s="21"/>
    </row>
    <row r="31" spans="2:16" x14ac:dyDescent="0.3">
      <c r="B31" s="20"/>
      <c r="C31" s="20"/>
      <c r="D31" s="20"/>
    </row>
    <row r="32" spans="2:16" ht="19.05" customHeight="1" x14ac:dyDescent="0.3">
      <c r="B32" s="22" t="s">
        <v>35</v>
      </c>
      <c r="C32" s="20"/>
      <c r="D32" s="20"/>
    </row>
    <row r="33" spans="2:4" ht="19.05" customHeight="1" x14ac:dyDescent="0.3">
      <c r="B33" s="22"/>
      <c r="C33" s="3" t="s">
        <v>36</v>
      </c>
      <c r="D33" s="3"/>
    </row>
    <row r="34" spans="2:4" ht="22.95" customHeight="1" x14ac:dyDescent="0.3">
      <c r="B34" s="22"/>
      <c r="C34" s="3"/>
      <c r="D34" s="3"/>
    </row>
    <row r="35" spans="2:4" ht="13.05" customHeight="1" x14ac:dyDescent="0.3">
      <c r="B35" s="22"/>
      <c r="C35" s="23"/>
      <c r="D35" s="23"/>
    </row>
    <row r="36" spans="2:4" ht="19.05" customHeight="1" x14ac:dyDescent="0.3">
      <c r="B36" s="22"/>
      <c r="C36" s="3" t="s">
        <v>37</v>
      </c>
      <c r="D36" s="3"/>
    </row>
    <row r="37" spans="2:4" ht="19.05" customHeight="1" x14ac:dyDescent="0.3">
      <c r="B37" s="22"/>
      <c r="C37" s="3"/>
      <c r="D37" s="3"/>
    </row>
    <row r="38" spans="2:4" ht="11.55" customHeight="1" x14ac:dyDescent="0.35">
      <c r="B38" s="24"/>
    </row>
    <row r="39" spans="2:4" ht="19.05" customHeight="1" x14ac:dyDescent="0.35">
      <c r="B39" s="24"/>
      <c r="C39" s="3" t="s">
        <v>38</v>
      </c>
      <c r="D39" s="3"/>
    </row>
    <row r="40" spans="2:4" ht="19.05" customHeight="1" x14ac:dyDescent="0.35">
      <c r="B40" s="24"/>
      <c r="C40" s="3"/>
      <c r="D40" s="3"/>
    </row>
    <row r="41" spans="2:4" ht="19.05" customHeight="1" x14ac:dyDescent="0.35">
      <c r="B41" s="24"/>
      <c r="C41" s="3"/>
      <c r="D41" s="3"/>
    </row>
    <row r="42" spans="2:4" ht="19.05" customHeight="1" x14ac:dyDescent="0.35">
      <c r="B42" s="24"/>
    </row>
    <row r="43" spans="2:4" ht="31.95" customHeight="1" x14ac:dyDescent="0.3">
      <c r="B43" s="2" t="s">
        <v>39</v>
      </c>
      <c r="C43" s="2"/>
      <c r="D43" s="2"/>
    </row>
    <row r="45" spans="2:4" x14ac:dyDescent="0.3">
      <c r="B45" s="5" t="s">
        <v>40</v>
      </c>
      <c r="C45" s="5"/>
      <c r="D45" s="5"/>
    </row>
    <row r="47" spans="2:4" ht="27.45" customHeight="1" x14ac:dyDescent="0.3">
      <c r="C47" s="1" t="s">
        <v>41</v>
      </c>
      <c r="D47" s="1"/>
    </row>
    <row r="48" spans="2:4" x14ac:dyDescent="0.3">
      <c r="C48" s="1"/>
      <c r="D48" s="1"/>
    </row>
    <row r="50" spans="2:4" x14ac:dyDescent="0.3">
      <c r="B50" s="5" t="s">
        <v>42</v>
      </c>
      <c r="C50" s="5"/>
      <c r="D50" s="5"/>
    </row>
    <row r="51" spans="2:4" ht="3.45" customHeight="1" x14ac:dyDescent="0.3"/>
    <row r="52" spans="2:4" ht="42.45" customHeight="1" x14ac:dyDescent="0.3">
      <c r="B52" s="1" t="s">
        <v>43</v>
      </c>
      <c r="C52" s="1"/>
      <c r="D52" s="1"/>
    </row>
    <row r="53" spans="2:4" ht="3.45" customHeight="1" x14ac:dyDescent="0.3"/>
    <row r="54" spans="2:4" ht="27.45" customHeight="1" x14ac:dyDescent="0.3">
      <c r="B54" s="1" t="s">
        <v>44</v>
      </c>
      <c r="C54" s="1"/>
      <c r="D54" s="1"/>
    </row>
    <row r="55" spans="2:4" ht="4.5" customHeight="1" x14ac:dyDescent="0.3">
      <c r="B55" s="25"/>
      <c r="C55" s="25"/>
      <c r="D55" s="25"/>
    </row>
    <row r="56" spans="2:4" ht="15" customHeight="1" x14ac:dyDescent="0.3">
      <c r="B56" s="1" t="s">
        <v>45</v>
      </c>
      <c r="C56" s="1"/>
      <c r="D56" s="1"/>
    </row>
    <row r="57" spans="2:4" ht="3.45" customHeight="1" x14ac:dyDescent="0.3"/>
    <row r="58" spans="2:4" ht="28.05" customHeight="1" x14ac:dyDescent="0.3">
      <c r="B58" s="1" t="s">
        <v>46</v>
      </c>
      <c r="C58" s="1"/>
      <c r="D58" s="1"/>
    </row>
    <row r="59" spans="2:4" ht="5.55" customHeight="1" x14ac:dyDescent="0.3">
      <c r="B59" s="25"/>
      <c r="C59" s="25"/>
      <c r="D59" s="25"/>
    </row>
    <row r="60" spans="2:4" ht="28.05" customHeight="1" x14ac:dyDescent="0.3">
      <c r="B60" s="1" t="s">
        <v>47</v>
      </c>
      <c r="C60" s="1"/>
      <c r="D60" s="1"/>
    </row>
    <row r="61" spans="2:4" ht="3" customHeight="1" x14ac:dyDescent="0.3"/>
    <row r="62" spans="2:4" ht="28.95" customHeight="1" x14ac:dyDescent="0.3">
      <c r="B62" s="1" t="s">
        <v>48</v>
      </c>
      <c r="C62" s="1"/>
      <c r="D62" s="1"/>
    </row>
    <row r="63" spans="2:4" ht="3" customHeight="1" x14ac:dyDescent="0.3"/>
    <row r="64" spans="2:4" ht="14.25" customHeight="1" x14ac:dyDescent="0.3">
      <c r="B64" s="1" t="s">
        <v>49</v>
      </c>
      <c r="C64" s="1"/>
      <c r="D64" s="1"/>
    </row>
    <row r="65" spans="2:4" ht="14.25" customHeight="1" x14ac:dyDescent="0.3">
      <c r="B65" s="1" t="s">
        <v>50</v>
      </c>
      <c r="C65" s="1"/>
      <c r="D65" s="1"/>
    </row>
    <row r="66" spans="2:4" ht="14.25" customHeight="1" x14ac:dyDescent="0.3">
      <c r="B66" s="1" t="s">
        <v>51</v>
      </c>
      <c r="C66" s="1"/>
      <c r="D66" s="1"/>
    </row>
    <row r="67" spans="2:4" ht="14.25" customHeight="1" x14ac:dyDescent="0.3">
      <c r="B67" s="1" t="s">
        <v>52</v>
      </c>
      <c r="C67" s="1"/>
      <c r="D67" s="1"/>
    </row>
    <row r="68" spans="2:4" ht="4.05" customHeight="1" x14ac:dyDescent="0.3"/>
    <row r="69" spans="2:4" ht="83.55" customHeight="1" x14ac:dyDescent="0.3">
      <c r="B69" s="1" t="s">
        <v>53</v>
      </c>
      <c r="C69" s="1"/>
      <c r="D69" s="1"/>
    </row>
    <row r="70" spans="2:4" ht="4.05" customHeight="1" x14ac:dyDescent="0.3"/>
    <row r="71" spans="2:4" ht="14.25" customHeight="1" x14ac:dyDescent="0.3">
      <c r="B71" s="1" t="s">
        <v>54</v>
      </c>
      <c r="C71" s="1"/>
      <c r="D71" s="1"/>
    </row>
    <row r="72" spans="2:4" ht="3" customHeight="1" x14ac:dyDescent="0.3"/>
    <row r="73" spans="2:4" ht="14.25" customHeight="1" x14ac:dyDescent="0.3">
      <c r="B73" s="1" t="s">
        <v>55</v>
      </c>
      <c r="C73" s="1"/>
      <c r="D73" s="1"/>
    </row>
  </sheetData>
  <mergeCells count="24">
    <mergeCell ref="B67:D67"/>
    <mergeCell ref="B69:D69"/>
    <mergeCell ref="B71:D71"/>
    <mergeCell ref="B73:D73"/>
    <mergeCell ref="B60:D60"/>
    <mergeCell ref="B62:D62"/>
    <mergeCell ref="B64:D64"/>
    <mergeCell ref="B65:D65"/>
    <mergeCell ref="B66:D66"/>
    <mergeCell ref="B50:D50"/>
    <mergeCell ref="B52:D52"/>
    <mergeCell ref="B54:D54"/>
    <mergeCell ref="B56:D56"/>
    <mergeCell ref="B58:D58"/>
    <mergeCell ref="C36:D37"/>
    <mergeCell ref="C39:D41"/>
    <mergeCell ref="B43:D43"/>
    <mergeCell ref="B45:D45"/>
    <mergeCell ref="C47:D48"/>
    <mergeCell ref="C2:D5"/>
    <mergeCell ref="B9:C9"/>
    <mergeCell ref="B26:D26"/>
    <mergeCell ref="B30:D30"/>
    <mergeCell ref="C33:D34"/>
  </mergeCells>
  <hyperlinks>
    <hyperlink ref="C12" location="Ingé!A1" display="Ingé" xr:uid="{00000000-0004-0000-0000-000000000000}"/>
    <hyperlink ref="C13" location="TCD_Ingé!A1" display="TCD_Ingé" xr:uid="{00000000-0004-0000-0000-000001000000}"/>
    <hyperlink ref="C14" location="Management!A1" display="Management" xr:uid="{00000000-0004-0000-0000-000002000000}"/>
    <hyperlink ref="C15" location="TCD_Mgmt!A1" display="TCD_Mgmt" xr:uid="{00000000-0004-0000-0000-000003000000}"/>
    <hyperlink ref="C16" location="Organisme!A1" display="Organisme" xr:uid="{00000000-0004-0000-0000-000004000000}"/>
    <hyperlink ref="C17" location="TCD_Orga!A1" display="TCD_Orga" xr:uid="{00000000-0004-0000-0000-000005000000}"/>
    <hyperlink ref="C18" location="Univ!A1" display="Univ" xr:uid="{00000000-0004-0000-0000-000006000000}"/>
    <hyperlink ref="C19" location="TCD_Univ!A1" display="TCD_Univ" xr:uid="{00000000-0004-0000-0000-000007000000}"/>
    <hyperlink ref="C20" location="'Tableau de présentation'!A1" display="Tableau présentation'" xr:uid="{00000000-0004-0000-0000-000008000000}"/>
    <hyperlink ref="C21" location="'%_Prèz'!A1" display="Présentation %" xr:uid="{00000000-0004-0000-0000-000009000000}"/>
    <hyperlink ref="C22" location="Sous_tableaux!A1" display="Tableaux synthèse" xr:uid="{00000000-0004-0000-0000-00000A000000}"/>
    <hyperlink ref="C23" location="Graphs!A1" display="Graphs_Form" xr:uid="{00000000-0004-0000-0000-00000B000000}"/>
    <hyperlink ref="C24" location="Graphs_Cours!A1" display="Graphs_Cours" xr:uid="{00000000-0004-0000-0000-00000C000000}"/>
  </hyperlinks>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5FF"/>
  </sheetPr>
  <dimension ref="A1:AH90"/>
  <sheetViews>
    <sheetView zoomScale="98" zoomScaleNormal="98" workbookViewId="0">
      <pane ySplit="1" topLeftCell="A2" activePane="bottomLeft" state="frozen"/>
      <selection pane="bottomLeft"/>
    </sheetView>
  </sheetViews>
  <sheetFormatPr baseColWidth="10" defaultColWidth="8.77734375" defaultRowHeight="14.4" x14ac:dyDescent="0.3"/>
  <cols>
    <col min="1" max="1" width="35.21875" customWidth="1"/>
    <col min="2" max="2" width="13" customWidth="1"/>
    <col min="3" max="3" width="10.88671875" customWidth="1"/>
    <col min="4" max="5" width="10.33203125" customWidth="1"/>
    <col min="6" max="6" width="11.44140625" customWidth="1"/>
    <col min="7" max="7" width="9.88671875" customWidth="1"/>
    <col min="8" max="8" width="10.88671875" customWidth="1"/>
    <col min="9" max="10" width="9.88671875" customWidth="1"/>
    <col min="11" max="11" width="12.44140625" customWidth="1"/>
    <col min="12" max="12" width="11.77734375" customWidth="1"/>
    <col min="13" max="13" width="9.5546875" customWidth="1"/>
    <col min="14" max="14" width="9.77734375" customWidth="1"/>
    <col min="15" max="16" width="10.5546875" customWidth="1"/>
    <col min="18" max="18" width="10.21875" customWidth="1"/>
    <col min="19" max="19" width="10.5546875" customWidth="1"/>
    <col min="21" max="21" width="12.6640625" customWidth="1"/>
    <col min="22" max="22" width="10.88671875" customWidth="1"/>
    <col min="23" max="23" width="10.5546875" customWidth="1"/>
    <col min="24" max="24" width="13.6640625" customWidth="1"/>
    <col min="25" max="25" width="12.77734375" customWidth="1"/>
    <col min="26" max="26" width="13.6640625" customWidth="1"/>
    <col min="27" max="27" width="12.6640625" customWidth="1"/>
  </cols>
  <sheetData>
    <row r="1" spans="1:34" ht="58.5" customHeight="1" x14ac:dyDescent="0.3">
      <c r="B1" s="259" t="s">
        <v>240</v>
      </c>
      <c r="C1" s="259" t="s">
        <v>4574</v>
      </c>
      <c r="D1" s="259" t="s">
        <v>4575</v>
      </c>
      <c r="E1" s="259" t="s">
        <v>4576</v>
      </c>
      <c r="F1" s="259" t="s">
        <v>4577</v>
      </c>
      <c r="G1" s="259" t="s">
        <v>4578</v>
      </c>
      <c r="H1" s="259" t="s">
        <v>4579</v>
      </c>
      <c r="I1" s="259" t="s">
        <v>4580</v>
      </c>
      <c r="J1" s="259" t="s">
        <v>4581</v>
      </c>
      <c r="K1" s="259" t="s">
        <v>4582</v>
      </c>
      <c r="L1" s="259" t="s">
        <v>4583</v>
      </c>
      <c r="M1" s="260" t="s">
        <v>4584</v>
      </c>
      <c r="N1" s="260" t="s">
        <v>4585</v>
      </c>
      <c r="O1" s="260" t="s">
        <v>4586</v>
      </c>
      <c r="P1" s="260" t="s">
        <v>4587</v>
      </c>
      <c r="Q1" s="260" t="s">
        <v>4588</v>
      </c>
      <c r="R1" s="260" t="s">
        <v>4589</v>
      </c>
      <c r="S1" s="260" t="s">
        <v>4590</v>
      </c>
      <c r="T1" s="260" t="s">
        <v>4591</v>
      </c>
      <c r="U1" s="260" t="s">
        <v>4592</v>
      </c>
      <c r="V1" s="260" t="s">
        <v>4593</v>
      </c>
      <c r="W1" s="260" t="s">
        <v>4594</v>
      </c>
      <c r="X1" s="260" t="s">
        <v>4595</v>
      </c>
      <c r="Y1" s="260" t="s">
        <v>4596</v>
      </c>
      <c r="Z1" s="260" t="s">
        <v>4597</v>
      </c>
      <c r="AA1" s="260" t="s">
        <v>4598</v>
      </c>
    </row>
    <row r="2" spans="1:34" x14ac:dyDescent="0.3">
      <c r="A2" s="261" t="str">
        <f>TCD_Ingé!A4</f>
        <v>Ecole des Ponts Paris Tech (ENPC)</v>
      </c>
      <c r="B2" s="262">
        <f>TCD_Ingé!B4</f>
        <v>5</v>
      </c>
      <c r="C2" s="262">
        <f>IFERROR(VLOOKUP($A2,TCD_Ingé!$A$18:$C$26,2,FALSE()),0)</f>
        <v>1</v>
      </c>
      <c r="D2" s="262">
        <f>IFERROR(VLOOKUP($A2,TCD_Ingé!$A$18:$C$26,3,FALSE()),0)</f>
        <v>4</v>
      </c>
      <c r="E2" s="262"/>
      <c r="F2" s="262">
        <f>TCD_Ingé!B32</f>
        <v>1</v>
      </c>
      <c r="G2" s="262">
        <f>TCD_Ingé!C32</f>
        <v>4</v>
      </c>
      <c r="H2" s="262">
        <f>IFERROR(VLOOKUP($A2,TCD_Ingé!$A$46:$D$53,2,FALSE()),0)</f>
        <v>1</v>
      </c>
      <c r="I2" s="262">
        <f>IFERROR(VLOOKUP($A2,TCD_Ingé!$A$46:$D$53,3,FALSE()),0)</f>
        <v>3</v>
      </c>
      <c r="J2" s="262"/>
      <c r="K2" s="262">
        <f>VLOOKUP(A2,TCD_Ingé!$A$59:$B$68,2,FALSE())</f>
        <v>3</v>
      </c>
      <c r="L2" s="262">
        <f>VLOOKUP(A2,TCD_Ingé!$A$60:$C$68,3,FALSE())</f>
        <v>1</v>
      </c>
      <c r="M2" s="262">
        <f>IFERROR(VLOOKUP(A2,TCD_Ingé!$A$73:$B$81,2,FALSE()),0)</f>
        <v>15</v>
      </c>
      <c r="N2" s="262">
        <f>IFERROR(VLOOKUP(A2,TCD_Ingé!$A$87:$C$95,2,FALSE()),0)</f>
        <v>1</v>
      </c>
      <c r="O2" s="262">
        <f>IFERROR(VLOOKUP(A2,TCD_Ingé!$A$87:$C$95,3,FALSE()),0)</f>
        <v>14</v>
      </c>
      <c r="P2" s="262"/>
      <c r="Q2" s="262">
        <f>IFERROR(VLOOKUP(A2,TCD_Ingé!$A$100:$D$108,2,FALSE()),0)</f>
        <v>3</v>
      </c>
      <c r="R2" s="262">
        <f>IFERROR(VLOOKUP(A2,TCD_Ingé!$A$100:$D$108,3,FALSE()),0)</f>
        <v>0</v>
      </c>
      <c r="S2" s="262">
        <f>IFERROR(VLOOKUP(A2,TCD_Ingé!$A$100:$D$108,4,FALSE()),0)</f>
        <v>3</v>
      </c>
      <c r="T2" s="262">
        <f>IFERROR(VLOOKUP(A2,TCD_Ingé!$A$114:$F$122,2,FALSE()),0)</f>
        <v>4</v>
      </c>
      <c r="U2" s="262">
        <f>IFERROR(VLOOKUP(A2,TCD_Ingé!$A$114:$F$122,4,FALSE()),0)</f>
        <v>0</v>
      </c>
      <c r="V2" s="262">
        <f>IFERROR(VLOOKUP(A2,TCD_Ingé!$A$114:$F$122,5,FALSE()),0)</f>
        <v>11</v>
      </c>
      <c r="W2" s="262">
        <f>IFERROR(VLOOKUP(A2,TCD_Ingé!$A$114:$F$122,6,FALSE()),0)</f>
        <v>0</v>
      </c>
      <c r="X2" s="262">
        <f>IFERROR(VLOOKUP($A2,TCD_Ingé!$A$126:$B$129,2,FALSE()),0)</f>
        <v>0</v>
      </c>
      <c r="Y2" s="262">
        <f>IFERROR(VLOOKUP($A2,TCD_Ingé!$A$140:$B$148,2,FALSE()),0)</f>
        <v>15</v>
      </c>
      <c r="Z2" s="262">
        <f>IFERROR(VLOOKUP($A2,TCD_Ingé!$A$154:$B$162,2,FALSE()),0)</f>
        <v>0</v>
      </c>
      <c r="AA2" s="262">
        <f>IFERROR(VLOOKUP($A2,TCD_Ingé!$A$169:$B$171,2,FALSE()),0)</f>
        <v>1</v>
      </c>
    </row>
    <row r="3" spans="1:34" x14ac:dyDescent="0.3">
      <c r="A3" s="263" t="str">
        <f>TCD_Ingé!A5</f>
        <v>École Polytechnique (X)</v>
      </c>
      <c r="B3" s="264">
        <f>TCD_Ingé!B5</f>
        <v>3</v>
      </c>
      <c r="C3" s="264">
        <f>IFERROR(VLOOKUP(A3,TCD_Ingé!$A$18:$C$26,2,FALSE()),0)</f>
        <v>1</v>
      </c>
      <c r="D3" s="264">
        <f>IFERROR(VLOOKUP($A3,TCD_Ingé!$A$18:$C$26,3,FALSE()),0)</f>
        <v>2</v>
      </c>
      <c r="E3" s="264"/>
      <c r="F3" s="264">
        <f>TCD_Ingé!B33</f>
        <v>0</v>
      </c>
      <c r="G3" s="264">
        <f>TCD_Ingé!C33</f>
        <v>3</v>
      </c>
      <c r="H3" s="264">
        <f>IFERROR(VLOOKUP($A3,TCD_Ingé!$A$46:$D$53,2,FALSE()),0)</f>
        <v>1</v>
      </c>
      <c r="I3" s="264">
        <f>IFERROR(VLOOKUP($A3,TCD_Ingé!$A$46:$D$53,3,FALSE()),0)</f>
        <v>2</v>
      </c>
      <c r="J3" s="264"/>
      <c r="K3" s="264">
        <f>VLOOKUP(A3,TCD_Ingé!$A$59:$B$68,2,FALSE())</f>
        <v>2</v>
      </c>
      <c r="L3" s="264">
        <f>VLOOKUP(A3,TCD_Ingé!$A$60:$C$68,3,FALSE())</f>
        <v>1</v>
      </c>
      <c r="M3" s="264">
        <f>IFERROR(VLOOKUP(A3,TCD_Ingé!$A$73:$B$81,2,FALSE()),0)</f>
        <v>6</v>
      </c>
      <c r="N3" s="264">
        <f>IFERROR(VLOOKUP(A3,TCD_Ingé!$A$87:$C$95,2,FALSE()),0)</f>
        <v>3</v>
      </c>
      <c r="O3" s="264">
        <f>IFERROR(VLOOKUP(A3,TCD_Ingé!$A$87:$C$95,3,FALSE()),0)</f>
        <v>3</v>
      </c>
      <c r="P3" s="264"/>
      <c r="Q3" s="264">
        <f>IFERROR(VLOOKUP(A3,TCD_Ingé!$A$100:$D$108,2,FALSE()),0)</f>
        <v>2</v>
      </c>
      <c r="R3" s="264">
        <f>IFERROR(VLOOKUP(A3,TCD_Ingé!$A$100:$D$108,3,FALSE()),0)</f>
        <v>1</v>
      </c>
      <c r="S3" s="264">
        <f>IFERROR(VLOOKUP(A3,TCD_Ingé!$A$100:$D$108,4,FALSE()),0)</f>
        <v>2</v>
      </c>
      <c r="T3" s="264">
        <f>IFERROR(VLOOKUP(A3,TCD_Ingé!$A$114:$F$122,2,FALSE()),0)</f>
        <v>2</v>
      </c>
      <c r="U3" s="264">
        <f>IFERROR(VLOOKUP(A3,TCD_Ingé!$A$114:$F$122,4,FALSE()),0)</f>
        <v>3</v>
      </c>
      <c r="V3" s="264">
        <f>IFERROR(VLOOKUP(A3,TCD_Ingé!$A$114:$F$122,5,FALSE()),0)</f>
        <v>1</v>
      </c>
      <c r="W3" s="264">
        <f>IFERROR(VLOOKUP(A3,TCD_Ingé!$A$114:$F$122,6,FALSE()),0)</f>
        <v>0</v>
      </c>
      <c r="X3" s="264">
        <f>IFERROR(VLOOKUP($A3,TCD_Ingé!$A$126:$B$129,2,FALSE()),0)</f>
        <v>0</v>
      </c>
      <c r="Y3" s="264">
        <f>IFERROR(VLOOKUP($A3,TCD_Ingé!$A$140:$B$148,2,FALSE()),0)</f>
        <v>6</v>
      </c>
      <c r="Z3" s="264">
        <f>IFERROR(VLOOKUP($A3,TCD_Ingé!$A$154:$B$162,2,FALSE()),0)</f>
        <v>0</v>
      </c>
      <c r="AA3" s="264">
        <f>IFERROR(VLOOKUP($A3,TCD_Ingé!$A$169:$B$171,2,FALSE()),0)</f>
        <v>1</v>
      </c>
    </row>
    <row r="4" spans="1:34" x14ac:dyDescent="0.3">
      <c r="A4" s="263" t="str">
        <f>TCD_Ingé!A6</f>
        <v>ENSAE</v>
      </c>
      <c r="B4" s="264">
        <f>TCD_Ingé!B6</f>
        <v>2</v>
      </c>
      <c r="C4" s="264">
        <f>IFERROR(VLOOKUP(A4,TCD_Ingé!$A$18:$C$26,2,FALSE()),0)</f>
        <v>0</v>
      </c>
      <c r="D4" s="264">
        <f>IFERROR(VLOOKUP($A4,TCD_Ingé!$A$18:$C$26,3,FALSE()),0)</f>
        <v>2</v>
      </c>
      <c r="E4" s="264"/>
      <c r="F4" s="264">
        <f>TCD_Ingé!B34</f>
        <v>1</v>
      </c>
      <c r="G4" s="264">
        <f>TCD_Ingé!C34</f>
        <v>1</v>
      </c>
      <c r="H4" s="264">
        <f>IFERROR(VLOOKUP($A4,TCD_Ingé!$A$46:$D$53,2,FALSE()),0)</f>
        <v>0</v>
      </c>
      <c r="I4" s="264">
        <f>IFERROR(VLOOKUP($A4,TCD_Ingé!$A$46:$D$53,3,FALSE()),0)</f>
        <v>1</v>
      </c>
      <c r="J4" s="264"/>
      <c r="K4" s="264">
        <f>VLOOKUP(A4,TCD_Ingé!$A$59:$B$68,2,FALSE())</f>
        <v>1</v>
      </c>
      <c r="L4" s="264">
        <f>VLOOKUP(A4,TCD_Ingé!$A$60:$C$68,3,FALSE())</f>
        <v>0</v>
      </c>
      <c r="M4" s="264">
        <f>IFERROR(VLOOKUP(A4,TCD_Ingé!$A$73:$B$81,2,FALSE()),0)</f>
        <v>2</v>
      </c>
      <c r="N4" s="264">
        <f>IFERROR(VLOOKUP(A4,TCD_Ingé!$A$87:$C$95,2,FALSE()),0)</f>
        <v>0</v>
      </c>
      <c r="O4" s="264">
        <f>IFERROR(VLOOKUP(A4,TCD_Ingé!$A$87:$C$95,3,FALSE()),0)</f>
        <v>2</v>
      </c>
      <c r="P4" s="264"/>
      <c r="Q4" s="264">
        <f>IFERROR(VLOOKUP(A4,TCD_Ingé!$A$100:$D$108,2,FALSE()),0)</f>
        <v>1</v>
      </c>
      <c r="R4" s="264">
        <f>IFERROR(VLOOKUP(A4,TCD_Ingé!$A$100:$D$108,3,FALSE()),0)</f>
        <v>0</v>
      </c>
      <c r="S4" s="264">
        <f>IFERROR(VLOOKUP(A4,TCD_Ingé!$A$100:$D$108,4,FALSE()),0)</f>
        <v>1</v>
      </c>
      <c r="T4" s="264">
        <f>IFERROR(VLOOKUP(A4,TCD_Ingé!$A$114:$F$122,2,FALSE()),0)</f>
        <v>0</v>
      </c>
      <c r="U4" s="264">
        <f>IFERROR(VLOOKUP(A4,TCD_Ingé!$A$114:$F$122,4,FALSE()),0)</f>
        <v>0</v>
      </c>
      <c r="V4" s="264">
        <f>IFERROR(VLOOKUP(A4,TCD_Ingé!$A$114:$F$122,5,FALSE()),0)</f>
        <v>0</v>
      </c>
      <c r="W4" s="264">
        <f>IFERROR(VLOOKUP(A4,TCD_Ingé!$A$114:$F$122,6,FALSE()),0)</f>
        <v>2</v>
      </c>
      <c r="X4" s="264">
        <f>IFERROR(VLOOKUP($A4,TCD_Ingé!$A$126:$B$129,2,FALSE()),0)</f>
        <v>0</v>
      </c>
      <c r="Y4" s="264">
        <f>IFERROR(VLOOKUP($A4,TCD_Ingé!$A$140:$B$148,2,FALSE()),0)</f>
        <v>2</v>
      </c>
      <c r="Z4" s="264">
        <f>IFERROR(VLOOKUP($A4,TCD_Ingé!$A$154:$B$162,2,FALSE()),0)</f>
        <v>0</v>
      </c>
      <c r="AA4" s="264">
        <f>IFERROR(VLOOKUP($A4,TCD_Ingé!$A$169:$B$171,2,FALSE()),0)</f>
        <v>0</v>
      </c>
    </row>
    <row r="5" spans="1:34" x14ac:dyDescent="0.3">
      <c r="A5" s="263" t="str">
        <f>TCD_Ingé!A7</f>
        <v>ENSAE ENSAI</v>
      </c>
      <c r="B5" s="264">
        <f>TCD_Ingé!B7</f>
        <v>23</v>
      </c>
      <c r="C5" s="264">
        <f>IFERROR(VLOOKUP(A5,TCD_Ingé!$A$18:$C$26,2,FALSE()),0)</f>
        <v>23</v>
      </c>
      <c r="D5" s="264">
        <f>IFERROR(VLOOKUP($A5,TCD_Ingé!$A$18:$C$26,3,FALSE()),0)</f>
        <v>0</v>
      </c>
      <c r="E5" s="264"/>
      <c r="F5" s="264">
        <f>TCD_Ingé!B35</f>
        <v>22</v>
      </c>
      <c r="G5" s="264">
        <f>TCD_Ingé!C35</f>
        <v>1</v>
      </c>
      <c r="H5" s="264">
        <f>IFERROR(VLOOKUP($A5,TCD_Ingé!$A$46:$D$53,2,FALSE()),0)</f>
        <v>1</v>
      </c>
      <c r="I5" s="264">
        <f>IFERROR(VLOOKUP($A5,TCD_Ingé!$A$46:$D$53,3,FALSE()),0)</f>
        <v>0</v>
      </c>
      <c r="J5" s="264"/>
      <c r="K5" s="264">
        <f>VLOOKUP(A5,TCD_Ingé!$A$59:$B$68,2,FALSE())</f>
        <v>1</v>
      </c>
      <c r="L5" s="264">
        <f>VLOOKUP(A5,TCD_Ingé!$A$60:$C$68,3,FALSE())</f>
        <v>0</v>
      </c>
      <c r="M5" s="264">
        <f>IFERROR(VLOOKUP(A5,TCD_Ingé!$A$73:$B$81,2,FALSE()),0)</f>
        <v>1</v>
      </c>
      <c r="N5" s="264">
        <f>IFERROR(VLOOKUP(A5,TCD_Ingé!$A$87:$C$95,2,FALSE()),0)</f>
        <v>1</v>
      </c>
      <c r="O5" s="264">
        <f>IFERROR(VLOOKUP(A5,TCD_Ingé!$A$87:$C$95,3,FALSE()),0)</f>
        <v>0</v>
      </c>
      <c r="P5" s="264"/>
      <c r="Q5" s="265">
        <f>IFERROR(VLOOKUP(A5,TCD_Ingé!$A$100:$D$108,2,FALSE()),0)</f>
        <v>4.3478260869565202E-2</v>
      </c>
      <c r="R5" s="264">
        <f>IFERROR(VLOOKUP(A5,TCD_Ingé!$A$100:$D$108,3,FALSE()),0)</f>
        <v>0</v>
      </c>
      <c r="S5" s="264">
        <f>IFERROR(VLOOKUP(A5,TCD_Ingé!$A$100:$D$108,4,FALSE()),0)</f>
        <v>4.3478260869565202E-2</v>
      </c>
      <c r="T5" s="264">
        <f>IFERROR(VLOOKUP(A5,TCD_Ingé!$A$114:$F$122,2,FALSE()),0)</f>
        <v>0</v>
      </c>
      <c r="U5" s="264">
        <f>IFERROR(VLOOKUP(A5,TCD_Ingé!$A$114:$F$122,4,FALSE()),0)</f>
        <v>0</v>
      </c>
      <c r="V5" s="264">
        <f>IFERROR(VLOOKUP(A5,TCD_Ingé!$A$114:$F$122,5,FALSE()),0)</f>
        <v>1</v>
      </c>
      <c r="W5" s="264">
        <f>IFERROR(VLOOKUP(A5,TCD_Ingé!$A$114:$F$122,6,FALSE()),0)</f>
        <v>0</v>
      </c>
      <c r="X5" s="264">
        <f>IFERROR(VLOOKUP($A5,TCD_Ingé!$A$126:$B$129,2,FALSE()),0)</f>
        <v>0</v>
      </c>
      <c r="Y5" s="264">
        <f>IFERROR(VLOOKUP($A5,TCD_Ingé!$A$140:$B$148,2,FALSE()),0)</f>
        <v>1</v>
      </c>
      <c r="Z5" s="264">
        <f>IFERROR(VLOOKUP($A5,TCD_Ingé!$A$154:$B$162,2,FALSE()),0)</f>
        <v>0</v>
      </c>
      <c r="AA5" s="264">
        <f>IFERROR(VLOOKUP($A5,TCD_Ingé!$A$169:$B$171,2,FALSE()),0)</f>
        <v>0</v>
      </c>
    </row>
    <row r="6" spans="1:34" x14ac:dyDescent="0.3">
      <c r="A6" s="263" t="str">
        <f>TCD_Ingé!A8</f>
        <v>Ensimag Grenoble INP</v>
      </c>
      <c r="B6" s="264">
        <f>TCD_Ingé!B8</f>
        <v>2</v>
      </c>
      <c r="C6" s="264">
        <f>IFERROR(VLOOKUP(A6,TCD_Ingé!$A$18:$C$26,2,FALSE()),0)</f>
        <v>0</v>
      </c>
      <c r="D6" s="264">
        <f>IFERROR(VLOOKUP($A6,TCD_Ingé!$A$18:$C$26,3,FALSE()),0)</f>
        <v>2</v>
      </c>
      <c r="E6" s="264"/>
      <c r="F6" s="264">
        <f>TCD_Ingé!B36</f>
        <v>0</v>
      </c>
      <c r="G6" s="264">
        <f>TCD_Ingé!C36</f>
        <v>2</v>
      </c>
      <c r="H6" s="264">
        <f>IFERROR(VLOOKUP($A6,TCD_Ingé!$A$46:$D$53,2,FALSE()),0)</f>
        <v>0</v>
      </c>
      <c r="I6" s="264">
        <f>IFERROR(VLOOKUP($A6,TCD_Ingé!$A$46:$D$53,3,FALSE()),0)</f>
        <v>2</v>
      </c>
      <c r="J6" s="264"/>
      <c r="K6" s="264">
        <f>VLOOKUP(A6,TCD_Ingé!$A$59:$B$68,2,FALSE())</f>
        <v>2</v>
      </c>
      <c r="L6" s="264">
        <f>VLOOKUP(A6,TCD_Ingé!$A$60:$C$68,3,FALSE())</f>
        <v>0</v>
      </c>
      <c r="M6" s="264">
        <f>IFERROR(VLOOKUP(A6,TCD_Ingé!$A$73:$B$81,2,FALSE()),0)</f>
        <v>2</v>
      </c>
      <c r="N6" s="264">
        <f>IFERROR(VLOOKUP(A6,TCD_Ingé!$A$87:$C$95,2,FALSE()),0)</f>
        <v>0</v>
      </c>
      <c r="O6" s="264">
        <f>IFERROR(VLOOKUP(A6,TCD_Ingé!$A$87:$C$95,3,FALSE()),0)</f>
        <v>2</v>
      </c>
      <c r="P6" s="264"/>
      <c r="Q6" s="264">
        <f>IFERROR(VLOOKUP(A6,TCD_Ingé!$A$100:$D$108,2,FALSE()),0)</f>
        <v>1</v>
      </c>
      <c r="R6" s="264">
        <f>IFERROR(VLOOKUP(A6,TCD_Ingé!$A$100:$D$108,3,FALSE()),0)</f>
        <v>1</v>
      </c>
      <c r="S6" s="264">
        <f>IFERROR(VLOOKUP(A6,TCD_Ingé!$A$100:$D$108,4,FALSE()),0)</f>
        <v>1</v>
      </c>
      <c r="T6" s="264">
        <f>IFERROR(VLOOKUP(A6,TCD_Ingé!$A$114:$F$122,2,FALSE()),0)</f>
        <v>0</v>
      </c>
      <c r="U6" s="264">
        <f>IFERROR(VLOOKUP(A6,TCD_Ingé!$A$114:$F$122,4,FALSE()),0)</f>
        <v>0</v>
      </c>
      <c r="V6" s="264">
        <f>IFERROR(VLOOKUP(A6,TCD_Ingé!$A$114:$F$122,5,FALSE()),0)</f>
        <v>2</v>
      </c>
      <c r="W6" s="264">
        <f>IFERROR(VLOOKUP(A6,TCD_Ingé!$A$114:$F$122,6,FALSE()),0)</f>
        <v>0</v>
      </c>
      <c r="X6" s="264">
        <f>IFERROR(VLOOKUP($A6,TCD_Ingé!$A$126:$B$129,2,FALSE()),0)</f>
        <v>2</v>
      </c>
      <c r="Y6" s="264">
        <f>IFERROR(VLOOKUP($A6,TCD_Ingé!$A$140:$B$148,2,FALSE()),0)</f>
        <v>0</v>
      </c>
      <c r="Z6" s="264">
        <f>IFERROR(VLOOKUP($A6,TCD_Ingé!$A$154:$B$162,2,FALSE()),0)</f>
        <v>0</v>
      </c>
      <c r="AA6" s="264">
        <f>IFERROR(VLOOKUP($A6,TCD_Ingé!$A$169:$B$171,2,FALSE()),0)</f>
        <v>0</v>
      </c>
    </row>
    <row r="7" spans="1:34" x14ac:dyDescent="0.3">
      <c r="A7" s="263" t="str">
        <f>TCD_Ingé!A9</f>
        <v>INSA Rennes &amp; IGR</v>
      </c>
      <c r="B7" s="264">
        <f>TCD_Ingé!B9</f>
        <v>2</v>
      </c>
      <c r="C7" s="264">
        <f>IFERROR(VLOOKUP(A7,TCD_Ingé!$A$18:$C$26,2,FALSE()),0)</f>
        <v>0</v>
      </c>
      <c r="D7" s="264">
        <f>IFERROR(VLOOKUP($A7,TCD_Ingé!$A$18:$C$26,3,FALSE()),0)</f>
        <v>2</v>
      </c>
      <c r="E7" s="264"/>
      <c r="F7" s="264">
        <f>TCD_Ingé!B37</f>
        <v>2</v>
      </c>
      <c r="G7" s="264">
        <f>TCD_Ingé!C37</f>
        <v>0</v>
      </c>
      <c r="H7" s="264">
        <f>IFERROR(VLOOKUP($A7,TCD_Ingé!$A$46:$D$53,2,FALSE()),0)</f>
        <v>0</v>
      </c>
      <c r="I7" s="264">
        <f>IFERROR(VLOOKUP($A7,TCD_Ingé!$A$46:$D$53,3,FALSE()),0)</f>
        <v>0</v>
      </c>
      <c r="J7" s="264"/>
      <c r="K7" s="264">
        <f>IFERROR(VLOOKUP(A7,TCD_Ingé!$A$59:$B$68,2,FALSE()),0)</f>
        <v>0</v>
      </c>
      <c r="L7" s="264">
        <f>IFERROR(VLOOKUP(A7,TCD_Ingé!$A$60:$C$68,3,FALSE()),0)</f>
        <v>0</v>
      </c>
      <c r="M7" s="264">
        <f>IFERROR(VLOOKUP(A7,TCD_Ingé!$A$73:$B$81,2,FALSE()),0)</f>
        <v>0</v>
      </c>
      <c r="N7" s="264">
        <f>IFERROR(VLOOKUP(A7,TCD_Ingé!$A$87:$C$95,2,FALSE()),0)</f>
        <v>0</v>
      </c>
      <c r="O7" s="264">
        <f>IFERROR(VLOOKUP(A7,TCD_Ingé!$A$87:$C$95,3,FALSE()),0)</f>
        <v>0</v>
      </c>
      <c r="P7" s="264"/>
      <c r="Q7" s="264">
        <f>IFERROR(VLOOKUP(A7,TCD_Ingé!$A$100:$D$108,2,FALSE()),0)</f>
        <v>0</v>
      </c>
      <c r="R7" s="264">
        <f>IFERROR(VLOOKUP(A7,TCD_Ingé!$A$100:$D$108,3,FALSE()),0)</f>
        <v>0</v>
      </c>
      <c r="S7" s="264">
        <f>IFERROR(VLOOKUP(A7,TCD_Ingé!$A$100:$D$108,4,FALSE()),0)</f>
        <v>0</v>
      </c>
      <c r="T7" s="264">
        <f>IFERROR(VLOOKUP(A7,TCD_Ingé!$A$114:$F$122,2,FALSE()),0)</f>
        <v>0</v>
      </c>
      <c r="U7" s="264">
        <f>IFERROR(VLOOKUP(A7,TCD_Ingé!$A$114:$F$122,4,FALSE()),0)</f>
        <v>0</v>
      </c>
      <c r="V7" s="264">
        <f>IFERROR(VLOOKUP(A7,TCD_Ingé!$A$114:$F$122,5,FALSE()),0)</f>
        <v>0</v>
      </c>
      <c r="W7" s="264">
        <f>IFERROR(VLOOKUP(A7,TCD_Ingé!$A$114:$F$122,6,FALSE()),0)</f>
        <v>0</v>
      </c>
      <c r="X7" s="264">
        <f>IFERROR(VLOOKUP($A7,TCD_Ingé!$A$126:$B$129,2,FALSE()),0)</f>
        <v>0</v>
      </c>
      <c r="Y7" s="264">
        <f>IFERROR(VLOOKUP($A7,TCD_Ingé!$A$140:$B$148,2,FALSE()),0)</f>
        <v>0</v>
      </c>
      <c r="Z7" s="264">
        <f>IFERROR(VLOOKUP($A7,TCD_Ingé!$A$154:$B$162,2,FALSE()),0)</f>
        <v>0</v>
      </c>
      <c r="AA7" s="264">
        <f>IFERROR(VLOOKUP($A7,TCD_Ingé!$A$169:$B$171,2,FALSE()),0)</f>
        <v>0</v>
      </c>
    </row>
    <row r="8" spans="1:34" x14ac:dyDescent="0.3">
      <c r="A8" s="263" t="str">
        <f>TCD_Ingé!A10</f>
        <v>Institut Polytechnique</v>
      </c>
      <c r="B8" s="264">
        <f>TCD_Ingé!B10</f>
        <v>2</v>
      </c>
      <c r="C8" s="264">
        <f>IFERROR(VLOOKUP(A8,TCD_Ingé!$A$18:$C$26,2,FALSE()),0)</f>
        <v>0</v>
      </c>
      <c r="D8" s="264">
        <f>IFERROR(VLOOKUP($A8,TCD_Ingé!$A$18:$C$26,3,FALSE()),0)</f>
        <v>2</v>
      </c>
      <c r="E8" s="264"/>
      <c r="F8" s="264">
        <f>TCD_Ingé!B38</f>
        <v>1</v>
      </c>
      <c r="G8" s="264">
        <f>TCD_Ingé!C38</f>
        <v>1</v>
      </c>
      <c r="H8" s="264">
        <f>IFERROR(VLOOKUP($A8,TCD_Ingé!$A$46:$D$53,2,FALSE()),0)</f>
        <v>0</v>
      </c>
      <c r="I8" s="264">
        <f>IFERROR(VLOOKUP($A8,TCD_Ingé!$A$46:$D$53,3,FALSE()),0)</f>
        <v>1</v>
      </c>
      <c r="J8" s="264"/>
      <c r="K8" s="264">
        <f>VLOOKUP(A8,TCD_Ingé!$A$59:$B$68,2,FALSE())</f>
        <v>1</v>
      </c>
      <c r="L8" s="264">
        <f>VLOOKUP(A8,TCD_Ingé!$A$60:$C$68,3,FALSE())</f>
        <v>0</v>
      </c>
      <c r="M8" s="264">
        <f>IFERROR(VLOOKUP(A8,TCD_Ingé!$A$73:$B$81,2,FALSE()),0)</f>
        <v>2</v>
      </c>
      <c r="N8" s="264">
        <f>IFERROR(VLOOKUP(A8,TCD_Ingé!$A$87:$C$95,2,FALSE()),0)</f>
        <v>0</v>
      </c>
      <c r="O8" s="264">
        <f>IFERROR(VLOOKUP(A8,TCD_Ingé!$A$87:$C$95,3,FALSE()),0)</f>
        <v>2</v>
      </c>
      <c r="P8" s="264"/>
      <c r="Q8" s="264">
        <f>IFERROR(VLOOKUP(A8,TCD_Ingé!$A$100:$D$108,2,FALSE()),0)</f>
        <v>1</v>
      </c>
      <c r="R8" s="264">
        <f>IFERROR(VLOOKUP(A8,TCD_Ingé!$A$100:$D$108,3,FALSE()),0)</f>
        <v>0</v>
      </c>
      <c r="S8" s="264">
        <f>IFERROR(VLOOKUP(A8,TCD_Ingé!$A$100:$D$108,4,FALSE()),0)</f>
        <v>1</v>
      </c>
      <c r="T8" s="264">
        <f>IFERROR(VLOOKUP(A8,TCD_Ingé!$A$114:$F$122,2,FALSE()),0)</f>
        <v>0</v>
      </c>
      <c r="U8" s="264">
        <f>IFERROR(VLOOKUP(A8,TCD_Ingé!$A$114:$F$122,4,FALSE()),0)</f>
        <v>2</v>
      </c>
      <c r="V8" s="264">
        <f>IFERROR(VLOOKUP(A8,TCD_Ingé!$A$114:$F$122,5,FALSE()),0)</f>
        <v>0</v>
      </c>
      <c r="W8" s="264">
        <f>IFERROR(VLOOKUP(A8,TCD_Ingé!$A$114:$F$122,6,FALSE()),0)</f>
        <v>0</v>
      </c>
      <c r="X8" s="264">
        <f>IFERROR(VLOOKUP($A8,TCD_Ingé!$A$126:$B$129,2,FALSE()),0)</f>
        <v>0</v>
      </c>
      <c r="Y8" s="264">
        <f>IFERROR(VLOOKUP($A8,TCD_Ingé!$A$140:$B$148,2,FALSE()),0)</f>
        <v>2</v>
      </c>
      <c r="Z8" s="264">
        <f>IFERROR(VLOOKUP($A8,TCD_Ingé!$A$154:$B$162,2,FALSE()),0)</f>
        <v>0</v>
      </c>
      <c r="AA8" s="264">
        <f>IFERROR(VLOOKUP($A8,TCD_Ingé!$A$169:$B$171,2,FALSE()),0)</f>
        <v>0</v>
      </c>
    </row>
    <row r="9" spans="1:34" x14ac:dyDescent="0.3">
      <c r="A9" s="263" t="str">
        <f>TCD_Ingé!A11</f>
        <v>Télécom ParisTech</v>
      </c>
      <c r="B9" s="264">
        <f>TCD_Ingé!B11</f>
        <v>2</v>
      </c>
      <c r="C9" s="264">
        <f>IFERROR(VLOOKUP(A9,TCD_Ingé!$A$18:$C$26,2,FALSE()),0)</f>
        <v>2</v>
      </c>
      <c r="D9" s="264">
        <f>IFERROR(VLOOKUP($A9,TCD_Ingé!$A$18:$C$26,3,FALSE()),0)</f>
        <v>0</v>
      </c>
      <c r="E9" s="264"/>
      <c r="F9" s="264">
        <f>TCD_Ingé!B39</f>
        <v>1</v>
      </c>
      <c r="G9" s="264">
        <f>TCD_Ingé!C39</f>
        <v>1</v>
      </c>
      <c r="H9" s="264">
        <f>IFERROR(VLOOKUP($A9,TCD_Ingé!$A$46:$D$53,2,FALSE()),0)</f>
        <v>1</v>
      </c>
      <c r="I9" s="264">
        <f>IFERROR(VLOOKUP($A9,TCD_Ingé!$A$46:$D$53,3,FALSE()),0)</f>
        <v>0</v>
      </c>
      <c r="J9" s="264"/>
      <c r="K9" s="264">
        <f>VLOOKUP(A9,TCD_Ingé!$A$59:$B$68,2,FALSE())</f>
        <v>1</v>
      </c>
      <c r="L9" s="264">
        <f>VLOOKUP(A9,TCD_Ingé!$A$60:$C$68,3,FALSE())</f>
        <v>0</v>
      </c>
      <c r="M9" s="264">
        <f>IFERROR(VLOOKUP(A9,TCD_Ingé!$A$73:$B$81,2,FALSE()),0)</f>
        <v>1</v>
      </c>
      <c r="N9" s="264">
        <f>IFERROR(VLOOKUP(A9,TCD_Ingé!$A$87:$C$95,2,FALSE()),0)</f>
        <v>1</v>
      </c>
      <c r="O9" s="264">
        <f>IFERROR(VLOOKUP(A9,TCD_Ingé!$A$87:$C$95,3,FALSE()),0)</f>
        <v>0</v>
      </c>
      <c r="P9" s="264"/>
      <c r="Q9" s="264">
        <f>IFERROR(VLOOKUP(A9,TCD_Ingé!$A$100:$D$108,2,FALSE()),0)</f>
        <v>0.5</v>
      </c>
      <c r="R9" s="264">
        <f>IFERROR(VLOOKUP(A9,TCD_Ingé!$A$100:$D$108,3,FALSE()),0)</f>
        <v>0</v>
      </c>
      <c r="S9" s="264">
        <f>IFERROR(VLOOKUP(A9,TCD_Ingé!$A$100:$D$108,4,FALSE()),0)</f>
        <v>0.5</v>
      </c>
      <c r="T9" s="264">
        <f>IFERROR(VLOOKUP(A9,TCD_Ingé!$A$114:$F$122,2,FALSE()),0)</f>
        <v>0</v>
      </c>
      <c r="U9" s="264">
        <f>IFERROR(VLOOKUP(A9,TCD_Ingé!$A$114:$F$122,4,FALSE()),0)</f>
        <v>0</v>
      </c>
      <c r="V9" s="264">
        <f>IFERROR(VLOOKUP(A9,TCD_Ingé!$A$114:$F$122,5,FALSE()),0)</f>
        <v>1</v>
      </c>
      <c r="W9" s="264">
        <f>IFERROR(VLOOKUP(A9,TCD_Ingé!$A$114:$F$122,6,FALSE()),0)</f>
        <v>0</v>
      </c>
      <c r="X9" s="264">
        <f>IFERROR(VLOOKUP($A9,TCD_Ingé!$A$126:$B$129,2,FALSE()),0)</f>
        <v>0</v>
      </c>
      <c r="Y9" s="264">
        <f>IFERROR(VLOOKUP($A9,TCD_Ingé!$A$140:$B$148,2,FALSE()),0)</f>
        <v>1</v>
      </c>
      <c r="Z9" s="264">
        <f>IFERROR(VLOOKUP($A9,TCD_Ingé!$A$154:$B$162,2,FALSE()),0)</f>
        <v>0</v>
      </c>
      <c r="AA9" s="264">
        <f>IFERROR(VLOOKUP($A9,TCD_Ingé!$A$169:$B$171,2,FALSE()),0)</f>
        <v>0</v>
      </c>
    </row>
    <row r="10" spans="1:34" x14ac:dyDescent="0.3">
      <c r="A10" s="266" t="s">
        <v>4599</v>
      </c>
      <c r="B10" s="267">
        <f>SUM(B2:B9)</f>
        <v>41</v>
      </c>
      <c r="C10" s="267">
        <f>SUM(C2:C9)</f>
        <v>27</v>
      </c>
      <c r="D10" s="267">
        <f>SUM(D2:D9)</f>
        <v>14</v>
      </c>
      <c r="E10" s="267"/>
      <c r="F10" s="267">
        <f>SUM(F2:F9)</f>
        <v>28</v>
      </c>
      <c r="G10" s="267">
        <f>SUM(G2:G9)</f>
        <v>13</v>
      </c>
      <c r="H10" s="267">
        <f>SUM(H2:H9)</f>
        <v>4</v>
      </c>
      <c r="I10" s="267">
        <f>SUM(I2:I9)</f>
        <v>9</v>
      </c>
      <c r="J10" s="267"/>
      <c r="K10" s="267">
        <f>SUM(K2:K9)</f>
        <v>11</v>
      </c>
      <c r="L10" s="267">
        <f>SUM(L2:L9)</f>
        <v>2</v>
      </c>
      <c r="M10" s="267">
        <f>SUM(M2:M9)</f>
        <v>29</v>
      </c>
      <c r="N10" s="268">
        <f>SUM(N2:N9)</f>
        <v>6</v>
      </c>
      <c r="O10" s="268">
        <f>SUM(O2:O9)</f>
        <v>23</v>
      </c>
      <c r="P10" s="268"/>
      <c r="Q10" s="269" t="e">
        <f>GETPIVOTDATA("Moyenne de Nombre de cours",TCD_Ingé!$A$99)</f>
        <v>#REF!</v>
      </c>
      <c r="R10" s="270" t="e">
        <f>GETPIVOTDATA("Max de Nombre de cours",TCD_Ingé!$A$99)</f>
        <v>#REF!</v>
      </c>
      <c r="S10" s="268" t="e">
        <f>GETPIVOTDATA("Min de Nombre de cours",TCD_Ingé!$A$99)</f>
        <v>#REF!</v>
      </c>
      <c r="T10" s="268">
        <f t="shared" ref="T10:AA10" si="0">SUM(T2:T9)</f>
        <v>6</v>
      </c>
      <c r="U10" s="268">
        <f t="shared" si="0"/>
        <v>5</v>
      </c>
      <c r="V10" s="268">
        <f t="shared" si="0"/>
        <v>16</v>
      </c>
      <c r="W10" s="268">
        <f t="shared" si="0"/>
        <v>2</v>
      </c>
      <c r="X10" s="268">
        <f t="shared" si="0"/>
        <v>2</v>
      </c>
      <c r="Y10" s="268">
        <f t="shared" si="0"/>
        <v>27</v>
      </c>
      <c r="Z10" s="268">
        <f t="shared" si="0"/>
        <v>0</v>
      </c>
      <c r="AA10" s="268">
        <f t="shared" si="0"/>
        <v>2</v>
      </c>
    </row>
    <row r="11" spans="1:34" x14ac:dyDescent="0.3">
      <c r="A11" s="271" t="str">
        <f>TCD_Mgmt!A4</f>
        <v>ACCF &amp; HEC</v>
      </c>
      <c r="B11" s="272">
        <f>IFERROR(VLOOKUP($A11,TCD_Mgmt!$A$4:$B$26,2,FALSE()),0)</f>
        <v>1</v>
      </c>
      <c r="C11" s="272">
        <f>IFERROR(VLOOKUP($A11,TCD_Mgmt!$A$32:$E$54,2,FALSE()),0)</f>
        <v>1</v>
      </c>
      <c r="D11" s="272">
        <f>IFERROR(VLOOKUP($A11,TCD_Mgmt!$A$32:$E$54,3,FALSE()),0)</f>
        <v>0</v>
      </c>
      <c r="E11" s="272">
        <f>IFERROR(VLOOKUP($A11,TCD_Mgmt!$A$32:$E$54,4,FALSE()),0)</f>
        <v>0</v>
      </c>
      <c r="F11" s="272">
        <f>IFERROR(VLOOKUP($A11,TCD_Mgmt!$A$59:$C$82,2,FALSE()),0)</f>
        <v>1</v>
      </c>
      <c r="G11" s="272">
        <f>IFERROR(VLOOKUP($A11,TCD_Mgmt!$A$59:$C$82,3,FALSE()),0)</f>
        <v>0</v>
      </c>
      <c r="H11" s="272">
        <f>IFERROR(VLOOKUP($A11,TCD_Mgmt!$A$88:$D$107,2,FALSE()),0)</f>
        <v>0</v>
      </c>
      <c r="I11" s="272">
        <f>IFERROR(VLOOKUP($A11,TCD_Mgmt!$A$88:$D$107,3,FALSE()),0)</f>
        <v>0</v>
      </c>
      <c r="J11" s="272">
        <f>IFERROR(VLOOKUP($A11,TCD_Mgmt!$A$88:$D$107,4,FALSE()),0)</f>
        <v>0</v>
      </c>
      <c r="K11" s="272">
        <f>IFERROR(VLOOKUP($A11,TCD_Mgmt!$A$114:$C$133,2,FALSE()),0)</f>
        <v>0</v>
      </c>
      <c r="L11" s="272">
        <f>IFERROR(VLOOKUP($A11,TCD_Mgmt!$A$114:$C$133,3,FALSE()),0)</f>
        <v>0</v>
      </c>
      <c r="M11" s="272">
        <f>IFERROR(VLOOKUP($A11,TCD_Mgmt!$A$138:$B$159,2,FALSE()),0)</f>
        <v>0</v>
      </c>
      <c r="N11" s="273">
        <f>IFERROR(VLOOKUP($A11,TCD_Mgmt!$A$166:$D$188,2,FALSE()),0)</f>
        <v>0</v>
      </c>
      <c r="O11" s="273">
        <f>IFERROR(VLOOKUP($A11,TCD_Mgmt!$A$166:$D$188,3,FALSE()),0)</f>
        <v>0</v>
      </c>
      <c r="P11" s="273">
        <f>IFERROR(VLOOKUP($A11,TCD_Mgmt!$A$166:$D$188,4,FALSE()),0)</f>
        <v>0</v>
      </c>
      <c r="Q11" s="273">
        <f>IFERROR(VLOOKUP($A11,TCD_Mgmt!$A$193:$D$215,2,FALSE()),0)</f>
        <v>0</v>
      </c>
      <c r="R11" s="273">
        <f>IFERROR(VLOOKUP($A11,TCD_Mgmt!$A$193:$D$215,3,FALSE()),0)</f>
        <v>0</v>
      </c>
      <c r="S11" s="273">
        <f>IFERROR(VLOOKUP($A11,TCD_Mgmt!$A$193:$D$215,4,FALSE()),0)</f>
        <v>0</v>
      </c>
      <c r="T11" s="273">
        <f>IFERROR(VLOOKUP($A11,TCD_Mgmt!$A$221:$G$243,2,FALSE()),0)</f>
        <v>0</v>
      </c>
      <c r="U11" s="273">
        <f>IFERROR(VLOOKUP($A11,TCD_Mgmt!$A$221:$G$243,4,FALSE()),0)</f>
        <v>0</v>
      </c>
      <c r="V11" s="273">
        <f>IFERROR(VLOOKUP($A11,TCD_Mgmt!$A$221:$G$243,5,FALSE()),0)</f>
        <v>0</v>
      </c>
      <c r="W11" s="273">
        <f>IFERROR(VLOOKUP($A11,TCD_Mgmt!$A$221:$G$243,6,FALSE()),0)</f>
        <v>0</v>
      </c>
      <c r="X11" s="273">
        <f>IFERROR(VLOOKUP($A11,TCD_Mgmt!$A$248:$B$260,2,FALSE()),0)</f>
        <v>0</v>
      </c>
      <c r="Y11" s="273">
        <f>IFERROR(VLOOKUP($A11,TCD_Mgmt!$A$264:$B$287,2,FALSE()),0)</f>
        <v>0</v>
      </c>
      <c r="Z11" s="273">
        <f>IFERROR(VLOOKUP($A11,TCD_Mgmt!$A$291:$B$292,2,FALSE()),0)</f>
        <v>0</v>
      </c>
      <c r="AA11" s="273">
        <f>IFERROR(VLOOKUP($A11,TCD_Mgmt!$A$309:$B$322,2,FALSE()),0)</f>
        <v>0</v>
      </c>
      <c r="AB11" s="274"/>
      <c r="AC11" s="275"/>
      <c r="AD11" s="275"/>
      <c r="AE11" s="275"/>
      <c r="AF11" s="275"/>
      <c r="AG11" s="275"/>
      <c r="AH11" s="275"/>
    </row>
    <row r="12" spans="1:34" x14ac:dyDescent="0.3">
      <c r="A12" s="276" t="str">
        <f>TCD_Mgmt!A5</f>
        <v>Audencia</v>
      </c>
      <c r="B12" s="277">
        <f>IFERROR(VLOOKUP($A12,TCD_Mgmt!$A$4:$B$26,2,FALSE()),0)</f>
        <v>12</v>
      </c>
      <c r="C12" s="277">
        <f>IFERROR(VLOOKUP($A12,TCD_Mgmt!$A$32:$E$54,2,FALSE()),0)</f>
        <v>6</v>
      </c>
      <c r="D12" s="277">
        <f>IFERROR(VLOOKUP($A12,TCD_Mgmt!$A$32:$E$54,3,FALSE()),0)</f>
        <v>6</v>
      </c>
      <c r="E12" s="277">
        <f>IFERROR(VLOOKUP($A12,TCD_Mgmt!$A$32:$E$54,4,FALSE()),0)</f>
        <v>0</v>
      </c>
      <c r="F12" s="277">
        <f>IFERROR(VLOOKUP($A12,TCD_Mgmt!$A$59:$C$82,2,FALSE()),0)</f>
        <v>6</v>
      </c>
      <c r="G12" s="277">
        <f>IFERROR(VLOOKUP($A12,TCD_Mgmt!$A$59:$C$82,3,FALSE()),0)</f>
        <v>6</v>
      </c>
      <c r="H12" s="277">
        <f>IFERROR(VLOOKUP($A12,TCD_Mgmt!$A$88:$D$107,2,FALSE()),0)</f>
        <v>1</v>
      </c>
      <c r="I12" s="277">
        <f>IFERROR(VLOOKUP($A12,TCD_Mgmt!$A$88:$D$107,3,FALSE()),0)</f>
        <v>5</v>
      </c>
      <c r="J12" s="277">
        <f>IFERROR(VLOOKUP($A12,TCD_Mgmt!$A$88:$D$107,4,FALSE()),0)</f>
        <v>0</v>
      </c>
      <c r="K12" s="277">
        <f>IFERROR(VLOOKUP($A12,TCD_Mgmt!$A$114:$C$133,2,FALSE()),0)</f>
        <v>5</v>
      </c>
      <c r="L12" s="277">
        <f>IFERROR(VLOOKUP($A12,TCD_Mgmt!$A$114:$C$133,3,FALSE()),0)</f>
        <v>1</v>
      </c>
      <c r="M12" s="277">
        <f>IFERROR(VLOOKUP($A12,TCD_Mgmt!$A$138:$B$159,2,FALSE()),0)</f>
        <v>10</v>
      </c>
      <c r="N12" s="278">
        <f>IFERROR(VLOOKUP($A12,TCD_Mgmt!$A$166:$D$188,2,FALSE()),0)</f>
        <v>1</v>
      </c>
      <c r="O12" s="278">
        <f>IFERROR(VLOOKUP($A12,TCD_Mgmt!$A$166:$D$188,3,FALSE()),0)</f>
        <v>9</v>
      </c>
      <c r="P12" s="278">
        <f>IFERROR(VLOOKUP($A12,TCD_Mgmt!$A$166:$D$188,4,FALSE()),0)</f>
        <v>0</v>
      </c>
      <c r="Q12" s="278">
        <f>IFERROR(VLOOKUP(A12,TCD_Mgmt!$A$193:$D$215,2,FALSE()),0)</f>
        <v>0.83333333333333304</v>
      </c>
      <c r="R12" s="278">
        <f>IFERROR(VLOOKUP(A12,TCD_Mgmt!$A$193:$D$215,3,FALSE()),0)</f>
        <v>0</v>
      </c>
      <c r="S12" s="278">
        <f>IFERROR(VLOOKUP($A12,TCD_Mgmt!$A$193:$D$215,4,FALSE()),0)</f>
        <v>0.83333333333333304</v>
      </c>
      <c r="T12" s="278">
        <f>IFERROR(VLOOKUP($A12,TCD_Mgmt!$A$221:$G$243,2,FALSE()),0)</f>
        <v>0</v>
      </c>
      <c r="U12" s="278">
        <f>IFERROR(VLOOKUP($A12,TCD_Mgmt!$A$221:$G$243,4,FALSE()),0)</f>
        <v>9</v>
      </c>
      <c r="V12" s="278">
        <f>IFERROR(VLOOKUP($A12,TCD_Mgmt!$A$221:$G$243,5,FALSE()),0)</f>
        <v>1</v>
      </c>
      <c r="W12" s="278">
        <f>IFERROR(VLOOKUP($A12,TCD_Mgmt!$A$221:$G$243,6,FALSE()),0)</f>
        <v>0</v>
      </c>
      <c r="X12" s="278">
        <f>IFERROR(VLOOKUP($A12,TCD_Mgmt!$A$248:$B$260,2,FALSE()),0)</f>
        <v>0</v>
      </c>
      <c r="Y12" s="278">
        <f>IFERROR(VLOOKUP($A12,TCD_Mgmt!$A$264:$B$287,2,FALSE()),0)</f>
        <v>10</v>
      </c>
      <c r="Z12" s="278">
        <f>IFERROR(VLOOKUP($A12,TCD_Mgmt!$A$291:$B$292,2,FALSE()),0)</f>
        <v>0</v>
      </c>
      <c r="AA12" s="278">
        <f>IFERROR(VLOOKUP($A12,TCD_Mgmt!$A$309:$B$322,2,FALSE()),0)</f>
        <v>1</v>
      </c>
      <c r="AB12" s="275"/>
    </row>
    <row r="13" spans="1:34" x14ac:dyDescent="0.3">
      <c r="A13" s="276" t="str">
        <f>TCD_Mgmt!A6</f>
        <v>Burgundy School of Business (BSB)</v>
      </c>
      <c r="B13" s="277">
        <f>IFERROR(VLOOKUP($A13,TCD_Mgmt!$A$4:$B$26,2,FALSE()),0)</f>
        <v>4</v>
      </c>
      <c r="C13" s="277">
        <f>IFERROR(VLOOKUP($A13,TCD_Mgmt!$A$32:$E$54,2,FALSE()),0)</f>
        <v>0</v>
      </c>
      <c r="D13" s="277">
        <f>IFERROR(VLOOKUP($A13,TCD_Mgmt!$A$32:$E$54,3,FALSE()),0)</f>
        <v>4</v>
      </c>
      <c r="E13" s="277">
        <f>IFERROR(VLOOKUP($A13,TCD_Mgmt!$A$32:$E$54,4,FALSE()),0)</f>
        <v>0</v>
      </c>
      <c r="F13" s="277">
        <f>IFERROR(VLOOKUP($A13,TCD_Mgmt!$A$59:$C$82,2,FALSE()),0)</f>
        <v>2</v>
      </c>
      <c r="G13" s="277">
        <f>IFERROR(VLOOKUP($A13,TCD_Mgmt!$A$59:$C$82,3,FALSE()),0)</f>
        <v>2</v>
      </c>
      <c r="H13" s="277">
        <f>IFERROR(VLOOKUP($A13,TCD_Mgmt!$A$88:$D$107,2,FALSE()),0)</f>
        <v>0</v>
      </c>
      <c r="I13" s="277">
        <f>IFERROR(VLOOKUP($A13,TCD_Mgmt!$A$88:$D$107,3,FALSE()),0)</f>
        <v>2</v>
      </c>
      <c r="J13" s="277">
        <f>IFERROR(VLOOKUP($A13,TCD_Mgmt!$A$88:$D$107,4,FALSE()),0)</f>
        <v>0</v>
      </c>
      <c r="K13" s="277">
        <f>IFERROR(VLOOKUP($A13,TCD_Mgmt!$A$114:$C$133,2,FALSE()),0)</f>
        <v>1</v>
      </c>
      <c r="L13" s="277">
        <f>IFERROR(VLOOKUP($A13,TCD_Mgmt!$A$114:$C$133,3,FALSE()),0)</f>
        <v>1</v>
      </c>
      <c r="M13" s="277">
        <f>IFERROR(VLOOKUP($A13,TCD_Mgmt!$A$138:$B$159,2,FALSE()),0)</f>
        <v>13</v>
      </c>
      <c r="N13" s="278">
        <f>IFERROR(VLOOKUP($A13,TCD_Mgmt!$A$166:$D$188,2,FALSE()),0)</f>
        <v>0</v>
      </c>
      <c r="O13" s="278">
        <f>IFERROR(VLOOKUP($A13,TCD_Mgmt!$A$166:$D$188,3,FALSE()),0)</f>
        <v>13</v>
      </c>
      <c r="P13" s="278">
        <f>IFERROR(VLOOKUP($A13,TCD_Mgmt!$A$166:$D$188,4,FALSE()),0)</f>
        <v>0</v>
      </c>
      <c r="Q13" s="278">
        <f>IFERROR(VLOOKUP(A13,TCD_Mgmt!$A$193:$D$215,2,FALSE()),0)</f>
        <v>3.25</v>
      </c>
      <c r="R13" s="278">
        <f>IFERROR(VLOOKUP(A13,TCD_Mgmt!$A$193:$D$215,3,FALSE()),0)</f>
        <v>0</v>
      </c>
      <c r="S13" s="278">
        <f>IFERROR(VLOOKUP($A13,TCD_Mgmt!$A$193:$D$215,4,FALSE()),0)</f>
        <v>3.25</v>
      </c>
      <c r="T13" s="278">
        <f>IFERROR(VLOOKUP($A13,TCD_Mgmt!$A$221:$G$243,2,FALSE()),0)</f>
        <v>0</v>
      </c>
      <c r="U13" s="278">
        <f>IFERROR(VLOOKUP($A13,TCD_Mgmt!$A$221:$G$243,4,FALSE()),0)</f>
        <v>2</v>
      </c>
      <c r="V13" s="278">
        <f>IFERROR(VLOOKUP($A13,TCD_Mgmt!$A$221:$G$243,5,FALSE()),0)</f>
        <v>11</v>
      </c>
      <c r="W13" s="278">
        <f>IFERROR(VLOOKUP($A13,TCD_Mgmt!$A$221:$G$243,6,FALSE()),0)</f>
        <v>0</v>
      </c>
      <c r="X13" s="278">
        <f>IFERROR(VLOOKUP($A13,TCD_Mgmt!$A$248:$B$260,2,FALSE()),0)</f>
        <v>0</v>
      </c>
      <c r="Y13" s="278">
        <f>IFERROR(VLOOKUP($A13,TCD_Mgmt!$A$264:$B$287,2,FALSE()),0)</f>
        <v>13</v>
      </c>
      <c r="Z13" s="278">
        <f>IFERROR(VLOOKUP($A13,TCD_Mgmt!$A$291:$B$292,2,FALSE()),0)</f>
        <v>0</v>
      </c>
      <c r="AA13" s="278">
        <f>IFERROR(VLOOKUP($A13,TCD_Mgmt!$A$309:$B$322,2,FALSE()),0)</f>
        <v>1</v>
      </c>
    </row>
    <row r="14" spans="1:34" x14ac:dyDescent="0.3">
      <c r="A14" s="276" t="str">
        <f>TCD_Mgmt!A7</f>
        <v>EDHEC &amp; Mines ParisTech</v>
      </c>
      <c r="B14" s="277">
        <f>IFERROR(VLOOKUP($A14,TCD_Mgmt!$A$4:$B$26,2,FALSE()),0)</f>
        <v>2</v>
      </c>
      <c r="C14" s="277">
        <f>IFERROR(VLOOKUP($A14,TCD_Mgmt!$A$32:$E$54,2,FALSE()),0)</f>
        <v>0</v>
      </c>
      <c r="D14" s="277">
        <f>IFERROR(VLOOKUP($A14,TCD_Mgmt!$A$32:$E$54,3,FALSE()),0)</f>
        <v>2</v>
      </c>
      <c r="E14" s="277">
        <f>IFERROR(VLOOKUP($A14,TCD_Mgmt!$A$32:$E$54,4,FALSE()),0)</f>
        <v>0</v>
      </c>
      <c r="F14" s="277">
        <f>IFERROR(VLOOKUP($A14,TCD_Mgmt!$A$59:$C$82,2,FALSE()),0)</f>
        <v>0</v>
      </c>
      <c r="G14" s="277">
        <f>IFERROR(VLOOKUP($A14,TCD_Mgmt!$A$59:$C$82,3,FALSE()),0)</f>
        <v>2</v>
      </c>
      <c r="H14" s="277">
        <f>IFERROR(VLOOKUP($A14,TCD_Mgmt!$A$88:$D$107,2,FALSE()),0)</f>
        <v>0</v>
      </c>
      <c r="I14" s="277">
        <f>IFERROR(VLOOKUP($A14,TCD_Mgmt!$A$88:$D$107,3,FALSE()),0)</f>
        <v>2</v>
      </c>
      <c r="J14" s="277">
        <f>IFERROR(VLOOKUP($A14,TCD_Mgmt!$A$88:$D$107,4,FALSE()),0)</f>
        <v>0</v>
      </c>
      <c r="K14" s="277">
        <f>IFERROR(VLOOKUP($A14,TCD_Mgmt!$A$114:$C$133,2,FALSE()),0)</f>
        <v>0</v>
      </c>
      <c r="L14" s="277">
        <f>IFERROR(VLOOKUP($A14,TCD_Mgmt!$A$114:$C$133,3,FALSE()),0)</f>
        <v>2</v>
      </c>
      <c r="M14" s="277">
        <f>IFERROR(VLOOKUP($A14,TCD_Mgmt!$A$138:$B$159,2,FALSE()),0)</f>
        <v>16</v>
      </c>
      <c r="N14" s="278">
        <f>IFERROR(VLOOKUP($A14,TCD_Mgmt!$A$166:$D$188,2,FALSE()),0)</f>
        <v>0</v>
      </c>
      <c r="O14" s="278">
        <f>IFERROR(VLOOKUP($A14,TCD_Mgmt!$A$166:$D$188,3,FALSE()),0)</f>
        <v>16</v>
      </c>
      <c r="P14" s="278">
        <f>IFERROR(VLOOKUP($A14,TCD_Mgmt!$A$166:$D$188,4,FALSE()),0)</f>
        <v>0</v>
      </c>
      <c r="Q14" s="278">
        <f>IFERROR(VLOOKUP(A14,TCD_Mgmt!$A$193:$D$215,2,FALSE()),0)</f>
        <v>8</v>
      </c>
      <c r="R14" s="278">
        <f>IFERROR(VLOOKUP(A14,TCD_Mgmt!$A$193:$D$215,3,FALSE()),0)</f>
        <v>1</v>
      </c>
      <c r="S14" s="278">
        <f>IFERROR(VLOOKUP($A14,TCD_Mgmt!$A$193:$D$215,4,FALSE()),0)</f>
        <v>8</v>
      </c>
      <c r="T14" s="278">
        <f>IFERROR(VLOOKUP($A14,TCD_Mgmt!$A$221:$G$243,2,FALSE()),0)</f>
        <v>0</v>
      </c>
      <c r="U14" s="278">
        <f>IFERROR(VLOOKUP($A14,TCD_Mgmt!$A$221:$G$243,4,FALSE()),0)</f>
        <v>0</v>
      </c>
      <c r="V14" s="278">
        <f>IFERROR(VLOOKUP($A14,TCD_Mgmt!$A$221:$G$243,5,FALSE()),0)</f>
        <v>16</v>
      </c>
      <c r="W14" s="278">
        <f>IFERROR(VLOOKUP($A14,TCD_Mgmt!$A$221:$G$243,6,FALSE()),0)</f>
        <v>0</v>
      </c>
      <c r="X14" s="278">
        <f>IFERROR(VLOOKUP($A14,TCD_Mgmt!$A$248:$B$260,2,FALSE()),0)</f>
        <v>0</v>
      </c>
      <c r="Y14" s="278">
        <f>IFERROR(VLOOKUP($A14,TCD_Mgmt!$A$264:$B$287,2,FALSE()),0)</f>
        <v>16</v>
      </c>
      <c r="Z14" s="278">
        <f>IFERROR(VLOOKUP($A14,TCD_Mgmt!$A$291:$B$292,2,FALSE()),0)</f>
        <v>0</v>
      </c>
      <c r="AA14" s="278">
        <f>IFERROR(VLOOKUP($A14,TCD_Mgmt!$A$309:$B$322,2,FALSE()),0)</f>
        <v>2</v>
      </c>
    </row>
    <row r="15" spans="1:34" x14ac:dyDescent="0.3">
      <c r="A15" s="276" t="str">
        <f>TCD_Mgmt!A8</f>
        <v>EDHEC Business School</v>
      </c>
      <c r="B15" s="277">
        <f>IFERROR(VLOOKUP($A15,TCD_Mgmt!$A$4:$B$26,2,FALSE()),0)</f>
        <v>9</v>
      </c>
      <c r="C15" s="277">
        <f>IFERROR(VLOOKUP($A15,TCD_Mgmt!$A$32:$E$54,2,FALSE()),0)</f>
        <v>4</v>
      </c>
      <c r="D15" s="277">
        <f>IFERROR(VLOOKUP($A15,TCD_Mgmt!$A$32:$E$54,3,FALSE()),0)</f>
        <v>5</v>
      </c>
      <c r="E15" s="277">
        <f>IFERROR(VLOOKUP($A15,TCD_Mgmt!$A$32:$E$54,4,FALSE()),0)</f>
        <v>0</v>
      </c>
      <c r="F15" s="277">
        <f>IFERROR(VLOOKUP($A15,TCD_Mgmt!$A$59:$C$82,2,FALSE()),0)</f>
        <v>2</v>
      </c>
      <c r="G15" s="277">
        <f>IFERROR(VLOOKUP($A15,TCD_Mgmt!$A$59:$C$82,3,FALSE()),0)</f>
        <v>7</v>
      </c>
      <c r="H15" s="277">
        <f>IFERROR(VLOOKUP($A15,TCD_Mgmt!$A$88:$D$107,2,FALSE()),0)</f>
        <v>2</v>
      </c>
      <c r="I15" s="277">
        <f>IFERROR(VLOOKUP($A15,TCD_Mgmt!$A$88:$D$107,3,FALSE()),0)</f>
        <v>5</v>
      </c>
      <c r="J15" s="277">
        <f>IFERROR(VLOOKUP($A15,TCD_Mgmt!$A$88:$D$107,4,FALSE()),0)</f>
        <v>0</v>
      </c>
      <c r="K15" s="277">
        <f>IFERROR(VLOOKUP($A15,TCD_Mgmt!$A$114:$C$133,2,FALSE()),0)</f>
        <v>7</v>
      </c>
      <c r="L15" s="277">
        <f>IFERROR(VLOOKUP($A15,TCD_Mgmt!$A$114:$C$133,3,FALSE()),0)</f>
        <v>0</v>
      </c>
      <c r="M15" s="277">
        <f>IFERROR(VLOOKUP($A15,TCD_Mgmt!$A$138:$B$159,2,FALSE()),0)</f>
        <v>14</v>
      </c>
      <c r="N15" s="278">
        <f>IFERROR(VLOOKUP($A15,TCD_Mgmt!$A$166:$D$188,2,FALSE()),0)</f>
        <v>2</v>
      </c>
      <c r="O15" s="278">
        <f>IFERROR(VLOOKUP($A15,TCD_Mgmt!$A$166:$D$188,3,FALSE()),0)</f>
        <v>12</v>
      </c>
      <c r="P15" s="278">
        <f>IFERROR(VLOOKUP($A15,TCD_Mgmt!$A$166:$D$188,4,FALSE()),0)</f>
        <v>0</v>
      </c>
      <c r="Q15" s="278">
        <f>IFERROR(VLOOKUP(A15,TCD_Mgmt!$A$193:$D$215,2,FALSE()),0)</f>
        <v>1.55555555555556</v>
      </c>
      <c r="R15" s="278">
        <f>IFERROR(VLOOKUP(A15,TCD_Mgmt!$A$193:$D$215,3,FALSE()),0)</f>
        <v>0</v>
      </c>
      <c r="S15" s="278">
        <f>IFERROR(VLOOKUP($A15,TCD_Mgmt!$A$193:$D$215,4,FALSE()),0)</f>
        <v>1.55555555555556</v>
      </c>
      <c r="T15" s="278">
        <f>IFERROR(VLOOKUP($A15,TCD_Mgmt!$A$221:$G$243,2,FALSE()),0)</f>
        <v>8</v>
      </c>
      <c r="U15" s="278">
        <f>IFERROR(VLOOKUP($A15,TCD_Mgmt!$A$221:$G$243,4,FALSE()),0)</f>
        <v>2</v>
      </c>
      <c r="V15" s="278">
        <f>IFERROR(VLOOKUP($A15,TCD_Mgmt!$A$221:$G$243,5,FALSE()),0)</f>
        <v>4</v>
      </c>
      <c r="W15" s="278">
        <f>IFERROR(VLOOKUP($A15,TCD_Mgmt!$A$221:$G$243,6,FALSE()),0)</f>
        <v>0</v>
      </c>
      <c r="X15" s="278">
        <f>IFERROR(VLOOKUP($A15,TCD_Mgmt!$A$248:$B$260,2,FALSE()),0)</f>
        <v>0</v>
      </c>
      <c r="Y15" s="278">
        <f>IFERROR(VLOOKUP($A15,TCD_Mgmt!$A$264:$B$287,2,FALSE()),0)</f>
        <v>14</v>
      </c>
      <c r="Z15" s="278">
        <f>IFERROR(VLOOKUP($A15,TCD_Mgmt!$A$291:$B$292,2,FALSE()),0)</f>
        <v>0</v>
      </c>
      <c r="AA15" s="278">
        <f>IFERROR(VLOOKUP($A15,TCD_Mgmt!$A$309:$B$322,2,FALSE()),0)</f>
        <v>0</v>
      </c>
    </row>
    <row r="16" spans="1:34" x14ac:dyDescent="0.3">
      <c r="A16" s="276" t="str">
        <f>TCD_Mgmt!A9</f>
        <v>emlyon business school</v>
      </c>
      <c r="B16" s="277">
        <f>IFERROR(VLOOKUP($A16,TCD_Mgmt!$A$4:$B$26,2,FALSE()),0)</f>
        <v>5</v>
      </c>
      <c r="C16" s="277">
        <f>IFERROR(VLOOKUP($A16,TCD_Mgmt!$A$32:$E$54,2,FALSE()),0)</f>
        <v>3</v>
      </c>
      <c r="D16" s="277">
        <f>IFERROR(VLOOKUP($A16,TCD_Mgmt!$A$32:$E$54,3,FALSE()),0)</f>
        <v>2</v>
      </c>
      <c r="E16" s="277">
        <f>IFERROR(VLOOKUP($A16,TCD_Mgmt!$A$32:$E$54,4,FALSE()),0)</f>
        <v>0</v>
      </c>
      <c r="F16" s="277">
        <f>IFERROR(VLOOKUP($A16,TCD_Mgmt!$A$59:$C$82,2,FALSE()),0)</f>
        <v>5</v>
      </c>
      <c r="G16" s="277">
        <f>IFERROR(VLOOKUP($A16,TCD_Mgmt!$A$59:$C$82,3,FALSE()),0)</f>
        <v>0</v>
      </c>
      <c r="H16" s="277">
        <f>IFERROR(VLOOKUP($A16,TCD_Mgmt!$A$88:$D$107,2,FALSE()),0)</f>
        <v>0</v>
      </c>
      <c r="I16" s="277">
        <f>IFERROR(VLOOKUP($A16,TCD_Mgmt!$A$88:$D$107,3,FALSE()),0)</f>
        <v>0</v>
      </c>
      <c r="J16" s="277">
        <f>IFERROR(VLOOKUP($A16,TCD_Mgmt!$A$88:$D$107,4,FALSE()),0)</f>
        <v>0</v>
      </c>
      <c r="K16" s="277">
        <f>IFERROR(VLOOKUP($A16,TCD_Mgmt!$A$114:$C$133,2,FALSE()),0)</f>
        <v>0</v>
      </c>
      <c r="L16" s="277">
        <f>IFERROR(VLOOKUP($A16,TCD_Mgmt!$A$114:$C$133,3,FALSE()),0)</f>
        <v>0</v>
      </c>
      <c r="M16" s="277">
        <f>IFERROR(VLOOKUP($A16,TCD_Mgmt!$A$138:$B$159,2,FALSE()),0)</f>
        <v>0</v>
      </c>
      <c r="N16" s="278">
        <f>IFERROR(VLOOKUP($A16,TCD_Mgmt!$A$166:$D$188,2,FALSE()),0)</f>
        <v>0</v>
      </c>
      <c r="O16" s="278">
        <f>IFERROR(VLOOKUP($A16,TCD_Mgmt!$A$166:$D$188,3,FALSE()),0)</f>
        <v>0</v>
      </c>
      <c r="P16" s="278">
        <f>IFERROR(VLOOKUP($A16,TCD_Mgmt!$A$166:$D$188,4,FALSE()),0)</f>
        <v>0</v>
      </c>
      <c r="Q16" s="278">
        <f>IFERROR(VLOOKUP(A16,TCD_Mgmt!$A$193:$D$215,2,FALSE()),0)</f>
        <v>0</v>
      </c>
      <c r="R16" s="278">
        <f>IFERROR(VLOOKUP(A16,TCD_Mgmt!$A$193:$D$215,3,FALSE()),0)</f>
        <v>0</v>
      </c>
      <c r="S16" s="278">
        <f>IFERROR(VLOOKUP($A16,TCD_Mgmt!$A$193:$D$215,4,FALSE()),0)</f>
        <v>0</v>
      </c>
      <c r="T16" s="278">
        <f>IFERROR(VLOOKUP($A16,TCD_Mgmt!$A$221:$G$243,2,FALSE()),0)</f>
        <v>0</v>
      </c>
      <c r="U16" s="278">
        <f>IFERROR(VLOOKUP($A16,TCD_Mgmt!$A$221:$G$243,4,FALSE()),0)</f>
        <v>0</v>
      </c>
      <c r="V16" s="278">
        <f>IFERROR(VLOOKUP($A16,TCD_Mgmt!$A$221:$G$243,5,FALSE()),0)</f>
        <v>0</v>
      </c>
      <c r="W16" s="278">
        <f>IFERROR(VLOOKUP($A16,TCD_Mgmt!$A$221:$G$243,6,FALSE()),0)</f>
        <v>0</v>
      </c>
      <c r="X16" s="278">
        <f>IFERROR(VLOOKUP($A16,TCD_Mgmt!$A$248:$B$260,2,FALSE()),0)</f>
        <v>0</v>
      </c>
      <c r="Y16" s="278">
        <f>IFERROR(VLOOKUP($A16,TCD_Mgmt!$A$264:$B$287,2,FALSE()),0)</f>
        <v>0</v>
      </c>
      <c r="Z16" s="278">
        <f>IFERROR(VLOOKUP($A16,TCD_Mgmt!$A$291:$B$292,2,FALSE()),0)</f>
        <v>0</v>
      </c>
      <c r="AA16" s="278">
        <f>IFERROR(VLOOKUP($A16,TCD_Mgmt!$A$309:$B$322,2,FALSE()),0)</f>
        <v>0</v>
      </c>
    </row>
    <row r="17" spans="1:27" x14ac:dyDescent="0.3">
      <c r="A17" s="276" t="str">
        <f>TCD_Mgmt!A10</f>
        <v>ESCP Business School</v>
      </c>
      <c r="B17" s="277">
        <f>IFERROR(VLOOKUP($A17,TCD_Mgmt!$A$4:$B$26,2,FALSE()),0)</f>
        <v>19</v>
      </c>
      <c r="C17" s="277">
        <f>IFERROR(VLOOKUP($A17,TCD_Mgmt!$A$32:$E$54,2,FALSE()),0)</f>
        <v>9</v>
      </c>
      <c r="D17" s="277">
        <f>IFERROR(VLOOKUP($A17,TCD_Mgmt!$A$32:$E$54,3,FALSE()),0)</f>
        <v>10</v>
      </c>
      <c r="E17" s="277">
        <f>IFERROR(VLOOKUP($A17,TCD_Mgmt!$A$32:$E$54,4,FALSE()),0)</f>
        <v>0</v>
      </c>
      <c r="F17" s="277">
        <f>IFERROR(VLOOKUP($A17,TCD_Mgmt!$A$59:$C$82,2,FALSE()),0)</f>
        <v>8</v>
      </c>
      <c r="G17" s="277">
        <f>IFERROR(VLOOKUP($A17,TCD_Mgmt!$A$59:$C$82,3,FALSE()),0)</f>
        <v>11</v>
      </c>
      <c r="H17" s="277">
        <f>IFERROR(VLOOKUP($A17,TCD_Mgmt!$A$88:$D$107,2,FALSE()),0)</f>
        <v>1</v>
      </c>
      <c r="I17" s="277">
        <f>IFERROR(VLOOKUP($A17,TCD_Mgmt!$A$88:$D$107,3,FALSE()),0)</f>
        <v>10</v>
      </c>
      <c r="J17" s="277">
        <f>IFERROR(VLOOKUP($A17,TCD_Mgmt!$A$88:$D$107,4,FALSE()),0)</f>
        <v>0</v>
      </c>
      <c r="K17" s="277">
        <f>IFERROR(VLOOKUP($A17,TCD_Mgmt!$A$114:$C$133,2,FALSE()),0)</f>
        <v>10</v>
      </c>
      <c r="L17" s="277">
        <f>IFERROR(VLOOKUP($A17,TCD_Mgmt!$A$114:$C$133,3,FALSE()),0)</f>
        <v>1</v>
      </c>
      <c r="M17" s="277">
        <f>IFERROR(VLOOKUP($A17,TCD_Mgmt!$A$138:$B$159,2,FALSE()),0)</f>
        <v>43</v>
      </c>
      <c r="N17" s="278">
        <f>IFERROR(VLOOKUP($A17,TCD_Mgmt!$A$166:$D$188,2,FALSE()),0)</f>
        <v>1</v>
      </c>
      <c r="O17" s="278">
        <f>IFERROR(VLOOKUP($A17,TCD_Mgmt!$A$166:$D$188,3,FALSE()),0)</f>
        <v>42</v>
      </c>
      <c r="P17" s="278">
        <f>IFERROR(VLOOKUP($A17,TCD_Mgmt!$A$166:$D$188,4,FALSE()),0)</f>
        <v>0</v>
      </c>
      <c r="Q17" s="278">
        <f>IFERROR(VLOOKUP(A17,TCD_Mgmt!$A$193:$D$215,2,FALSE()),0)</f>
        <v>2.2631578947368398</v>
      </c>
      <c r="R17" s="278">
        <f>IFERROR(VLOOKUP(A17,TCD_Mgmt!$A$193:$D$215,3,FALSE()),0)</f>
        <v>0</v>
      </c>
      <c r="S17" s="278">
        <f>IFERROR(VLOOKUP($A17,TCD_Mgmt!$A$193:$D$215,4,FALSE()),0)</f>
        <v>2.2631578947368398</v>
      </c>
      <c r="T17" s="278">
        <f>IFERROR(VLOOKUP($A17,TCD_Mgmt!$A$221:$G$243,2,FALSE()),0)</f>
        <v>32</v>
      </c>
      <c r="U17" s="278">
        <f>IFERROR(VLOOKUP($A17,TCD_Mgmt!$A$221:$G$243,4,FALSE()),0)</f>
        <v>0</v>
      </c>
      <c r="V17" s="278">
        <f>IFERROR(VLOOKUP($A17,TCD_Mgmt!$A$221:$G$243,5,FALSE()),0)</f>
        <v>11</v>
      </c>
      <c r="W17" s="278">
        <f>IFERROR(VLOOKUP($A17,TCD_Mgmt!$A$221:$G$243,6,FALSE()),0)</f>
        <v>0</v>
      </c>
      <c r="X17" s="278">
        <f>IFERROR(VLOOKUP($A17,TCD_Mgmt!$A$248:$B$260,2,FALSE()),0)</f>
        <v>19</v>
      </c>
      <c r="Y17" s="278">
        <f>IFERROR(VLOOKUP($A17,TCD_Mgmt!$A$264:$B$287,2,FALSE()),0)</f>
        <v>24</v>
      </c>
      <c r="Z17" s="278">
        <f>IFERROR(VLOOKUP($A17,TCD_Mgmt!$A$291:$B$292,2,FALSE()),0)</f>
        <v>0</v>
      </c>
      <c r="AA17" s="278">
        <f>IFERROR(VLOOKUP($A17,TCD_Mgmt!$A$309:$B$322,2,FALSE()),0)</f>
        <v>1</v>
      </c>
    </row>
    <row r="18" spans="1:27" x14ac:dyDescent="0.3">
      <c r="A18" s="276" t="str">
        <f>TCD_Mgmt!A11</f>
        <v>ESDES</v>
      </c>
      <c r="B18" s="277">
        <f>IFERROR(VLOOKUP($A18,TCD_Mgmt!$A$4:$B$26,2,FALSE()),0)</f>
        <v>2</v>
      </c>
      <c r="C18" s="277">
        <f>IFERROR(VLOOKUP($A18,TCD_Mgmt!$A$32:$E$54,2,FALSE()),0)</f>
        <v>0</v>
      </c>
      <c r="D18" s="277">
        <f>IFERROR(VLOOKUP($A18,TCD_Mgmt!$A$32:$E$54,3,FALSE()),0)</f>
        <v>2</v>
      </c>
      <c r="E18" s="277">
        <f>IFERROR(VLOOKUP($A18,TCD_Mgmt!$A$32:$E$54,4,FALSE()),0)</f>
        <v>0</v>
      </c>
      <c r="F18" s="277">
        <f>IFERROR(VLOOKUP($A18,TCD_Mgmt!$A$59:$C$82,2,FALSE()),0)</f>
        <v>1</v>
      </c>
      <c r="G18" s="277">
        <f>IFERROR(VLOOKUP($A18,TCD_Mgmt!$A$59:$C$82,3,FALSE()),0)</f>
        <v>1</v>
      </c>
      <c r="H18" s="277">
        <f>IFERROR(VLOOKUP($A18,TCD_Mgmt!$A$88:$D$107,2,FALSE()),0)</f>
        <v>0</v>
      </c>
      <c r="I18" s="277">
        <f>IFERROR(VLOOKUP($A18,TCD_Mgmt!$A$88:$D$107,3,FALSE()),0)</f>
        <v>1</v>
      </c>
      <c r="J18" s="277">
        <f>IFERROR(VLOOKUP($A18,TCD_Mgmt!$A$88:$D$107,4,FALSE()),0)</f>
        <v>0</v>
      </c>
      <c r="K18" s="277">
        <f>IFERROR(VLOOKUP($A18,TCD_Mgmt!$A$114:$C$133,2,FALSE()),0)</f>
        <v>1</v>
      </c>
      <c r="L18" s="277">
        <f>IFERROR(VLOOKUP($A18,TCD_Mgmt!$A$114:$C$133,3,FALSE()),0)</f>
        <v>0</v>
      </c>
      <c r="M18" s="277">
        <f>IFERROR(VLOOKUP($A18,TCD_Mgmt!$A$138:$B$159,2,FALSE()),0)</f>
        <v>2</v>
      </c>
      <c r="N18" s="278">
        <f>IFERROR(VLOOKUP($A18,TCD_Mgmt!$A$166:$D$188,2,FALSE()),0)</f>
        <v>0</v>
      </c>
      <c r="O18" s="278">
        <f>IFERROR(VLOOKUP($A18,TCD_Mgmt!$A$166:$D$188,3,FALSE()),0)</f>
        <v>2</v>
      </c>
      <c r="P18" s="278">
        <f>IFERROR(VLOOKUP($A18,TCD_Mgmt!$A$166:$D$188,4,FALSE()),0)</f>
        <v>0</v>
      </c>
      <c r="Q18" s="278">
        <f>IFERROR(VLOOKUP(A18,TCD_Mgmt!$A$193:$D$215,2,FALSE()),0)</f>
        <v>1</v>
      </c>
      <c r="R18" s="278">
        <f>IFERROR(VLOOKUP(A18,TCD_Mgmt!$A$193:$D$215,3,FALSE()),0)</f>
        <v>0</v>
      </c>
      <c r="S18" s="278">
        <f>IFERROR(VLOOKUP($A18,TCD_Mgmt!$A$193:$D$215,4,FALSE()),0)</f>
        <v>1</v>
      </c>
      <c r="T18" s="278">
        <f>IFERROR(VLOOKUP($A18,TCD_Mgmt!$A$221:$G$243,2,FALSE()),0)</f>
        <v>0</v>
      </c>
      <c r="U18" s="278">
        <f>IFERROR(VLOOKUP($A18,TCD_Mgmt!$A$221:$G$243,4,FALSE()),0)</f>
        <v>1</v>
      </c>
      <c r="V18" s="278">
        <f>IFERROR(VLOOKUP($A18,TCD_Mgmt!$A$221:$G$243,5,FALSE()),0)</f>
        <v>1</v>
      </c>
      <c r="W18" s="278">
        <f>IFERROR(VLOOKUP($A18,TCD_Mgmt!$A$221:$G$243,6,FALSE()),0)</f>
        <v>0</v>
      </c>
      <c r="X18" s="278">
        <f>IFERROR(VLOOKUP($A18,TCD_Mgmt!$A$248:$B$260,2,FALSE()),0)</f>
        <v>0</v>
      </c>
      <c r="Y18" s="278">
        <f>IFERROR(VLOOKUP($A18,TCD_Mgmt!$A$264:$B$287,2,FALSE()),0)</f>
        <v>2</v>
      </c>
      <c r="Z18" s="278">
        <f>IFERROR(VLOOKUP($A18,TCD_Mgmt!$A$291:$B$292,2,FALSE()),0)</f>
        <v>0</v>
      </c>
      <c r="AA18" s="278">
        <f>IFERROR(VLOOKUP($A18,TCD_Mgmt!$A$309:$B$322,2,FALSE()),0)</f>
        <v>0</v>
      </c>
    </row>
    <row r="19" spans="1:27" x14ac:dyDescent="0.3">
      <c r="A19" s="276" t="str">
        <f>TCD_Mgmt!A12</f>
        <v>ESG Finance</v>
      </c>
      <c r="B19" s="277">
        <f>IFERROR(VLOOKUP($A19,TCD_Mgmt!$A$4:$B$26,2,FALSE()),0)</f>
        <v>17</v>
      </c>
      <c r="C19" s="277">
        <f>IFERROR(VLOOKUP($A19,TCD_Mgmt!$A$32:$E$54,2,FALSE()),0)</f>
        <v>0</v>
      </c>
      <c r="D19" s="277">
        <f>IFERROR(VLOOKUP($A19,TCD_Mgmt!$A$32:$E$54,3,FALSE()),0)</f>
        <v>17</v>
      </c>
      <c r="E19" s="277">
        <f>IFERROR(VLOOKUP($A19,TCD_Mgmt!$A$32:$E$54,4,FALSE()),0)</f>
        <v>0</v>
      </c>
      <c r="F19" s="277">
        <f>IFERROR(VLOOKUP($A19,TCD_Mgmt!$A$59:$C$82,2,FALSE()),0)</f>
        <v>3</v>
      </c>
      <c r="G19" s="277">
        <f>IFERROR(VLOOKUP($A19,TCD_Mgmt!$A$59:$C$82,3,FALSE()),0)</f>
        <v>14</v>
      </c>
      <c r="H19" s="277">
        <f>IFERROR(VLOOKUP($A19,TCD_Mgmt!$A$88:$D$107,2,FALSE()),0)</f>
        <v>0</v>
      </c>
      <c r="I19" s="277">
        <f>IFERROR(VLOOKUP($A19,TCD_Mgmt!$A$88:$D$107,3,FALSE()),0)</f>
        <v>14</v>
      </c>
      <c r="J19" s="277">
        <f>IFERROR(VLOOKUP($A19,TCD_Mgmt!$A$88:$D$107,4,FALSE()),0)</f>
        <v>0</v>
      </c>
      <c r="K19" s="277">
        <f>IFERROR(VLOOKUP($A19,TCD_Mgmt!$A$114:$C$133,2,FALSE()),0)</f>
        <v>12</v>
      </c>
      <c r="L19" s="277">
        <f>IFERROR(VLOOKUP($A19,TCD_Mgmt!$A$114:$C$133,3,FALSE()),0)</f>
        <v>2</v>
      </c>
      <c r="M19" s="277">
        <f>IFERROR(VLOOKUP($A19,TCD_Mgmt!$A$138:$B$159,2,FALSE()),0)</f>
        <v>41</v>
      </c>
      <c r="N19" s="278">
        <f>IFERROR(VLOOKUP($A19,TCD_Mgmt!$A$166:$D$188,2,FALSE()),0)</f>
        <v>0</v>
      </c>
      <c r="O19" s="278">
        <f>IFERROR(VLOOKUP($A19,TCD_Mgmt!$A$166:$D$188,3,FALSE()),0)</f>
        <v>41</v>
      </c>
      <c r="P19" s="278">
        <f>IFERROR(VLOOKUP($A19,TCD_Mgmt!$A$166:$D$188,4,FALSE()),0)</f>
        <v>0</v>
      </c>
      <c r="Q19" s="278">
        <f>IFERROR(VLOOKUP(A19,TCD_Mgmt!$A$193:$D$215,2,FALSE()),0)</f>
        <v>2.4117647058823501</v>
      </c>
      <c r="R19" s="278">
        <f>IFERROR(VLOOKUP(A19,TCD_Mgmt!$A$193:$D$215,3,FALSE()),0)</f>
        <v>0</v>
      </c>
      <c r="S19" s="278">
        <f>IFERROR(VLOOKUP($A19,TCD_Mgmt!$A$193:$D$215,4,FALSE()),0)</f>
        <v>2.4117647058823501</v>
      </c>
      <c r="T19" s="278">
        <f>IFERROR(VLOOKUP($A19,TCD_Mgmt!$A$221:$G$243,2,FALSE()),0)</f>
        <v>0</v>
      </c>
      <c r="U19" s="278">
        <f>IFERROR(VLOOKUP($A19,TCD_Mgmt!$A$221:$G$243,4,FALSE()),0)</f>
        <v>35</v>
      </c>
      <c r="V19" s="278">
        <f>IFERROR(VLOOKUP($A19,TCD_Mgmt!$A$221:$G$243,5,FALSE()),0)</f>
        <v>6</v>
      </c>
      <c r="W19" s="278">
        <f>IFERROR(VLOOKUP($A19,TCD_Mgmt!$A$221:$G$243,6,FALSE()),0)</f>
        <v>0</v>
      </c>
      <c r="X19" s="278">
        <f>IFERROR(VLOOKUP($A19,TCD_Mgmt!$A$248:$B$260,2,FALSE()),0)</f>
        <v>0</v>
      </c>
      <c r="Y19" s="278">
        <f>IFERROR(VLOOKUP($A19,TCD_Mgmt!$A$264:$B$287,2,FALSE()),0)</f>
        <v>41</v>
      </c>
      <c r="Z19" s="278">
        <f>IFERROR(VLOOKUP($A19,TCD_Mgmt!$A$291:$B$292,2,FALSE()),0)</f>
        <v>0</v>
      </c>
      <c r="AA19" s="278">
        <f>IFERROR(VLOOKUP($A19,TCD_Mgmt!$A$309:$B$322,2,FALSE()),0)</f>
        <v>2</v>
      </c>
    </row>
    <row r="20" spans="1:27" x14ac:dyDescent="0.3">
      <c r="A20" s="276" t="str">
        <f>TCD_Mgmt!A13</f>
        <v>ESLSCA BS</v>
      </c>
      <c r="B20" s="277">
        <f>IFERROR(VLOOKUP($A20,TCD_Mgmt!$A$4:$B$26,2,FALSE()),0)</f>
        <v>13</v>
      </c>
      <c r="C20" s="277">
        <f>IFERROR(VLOOKUP($A20,TCD_Mgmt!$A$32:$E$54,2,FALSE()),0)</f>
        <v>0</v>
      </c>
      <c r="D20" s="277">
        <f>IFERROR(VLOOKUP($A20,TCD_Mgmt!$A$32:$E$54,3,FALSE()),0)</f>
        <v>1</v>
      </c>
      <c r="E20" s="277">
        <f>IFERROR(VLOOKUP($A20,TCD_Mgmt!$A$32:$E$54,4,FALSE()),0)</f>
        <v>12</v>
      </c>
      <c r="F20" s="277">
        <f>IFERROR(VLOOKUP($A20,TCD_Mgmt!$A$59:$C$82,2,FALSE()),0)</f>
        <v>5</v>
      </c>
      <c r="G20" s="277">
        <f>IFERROR(VLOOKUP($A20,TCD_Mgmt!$A$59:$C$82,3,FALSE()),0)</f>
        <v>8</v>
      </c>
      <c r="H20" s="277">
        <f>IFERROR(VLOOKUP($A20,TCD_Mgmt!$A$88:$D$107,2,FALSE()),0)</f>
        <v>0</v>
      </c>
      <c r="I20" s="277">
        <f>IFERROR(VLOOKUP($A20,TCD_Mgmt!$A$88:$D$107,3,FALSE()),0)</f>
        <v>1</v>
      </c>
      <c r="J20" s="277">
        <f>IFERROR(VLOOKUP($A20,TCD_Mgmt!$A$88:$D$107,4,FALSE()),0)</f>
        <v>7</v>
      </c>
      <c r="K20" s="277">
        <f>IFERROR(VLOOKUP($A20,TCD_Mgmt!$A$114:$C$133,2,FALSE()),0)</f>
        <v>8</v>
      </c>
      <c r="L20" s="277">
        <f>IFERROR(VLOOKUP($A20,TCD_Mgmt!$A$114:$C$133,3,FALSE()),0)</f>
        <v>0</v>
      </c>
      <c r="M20" s="277">
        <f>IFERROR(VLOOKUP($A20,TCD_Mgmt!$A$138:$B$159,2,FALSE()),0)</f>
        <v>9</v>
      </c>
      <c r="N20" s="278">
        <f>IFERROR(VLOOKUP($A20,TCD_Mgmt!$A$166:$D$188,2,FALSE()),0)</f>
        <v>0</v>
      </c>
      <c r="O20" s="278">
        <f>IFERROR(VLOOKUP($A20,TCD_Mgmt!$A$166:$D$188,3,FALSE()),0)</f>
        <v>1</v>
      </c>
      <c r="P20" s="278">
        <f>IFERROR(VLOOKUP($A20,TCD_Mgmt!$A$166:$D$188,4,FALSE()),0)</f>
        <v>8</v>
      </c>
      <c r="Q20" s="278">
        <f>IFERROR(VLOOKUP(A20,TCD_Mgmt!$A$193:$D$215,2,FALSE()),0)</f>
        <v>0.69230769230769196</v>
      </c>
      <c r="R20" s="278">
        <f>IFERROR(VLOOKUP(A20,TCD_Mgmt!$A$193:$D$215,3,FALSE()),0)</f>
        <v>0</v>
      </c>
      <c r="S20" s="278">
        <f>IFERROR(VLOOKUP($A20,TCD_Mgmt!$A$193:$D$215,4,FALSE()),0)</f>
        <v>0.69230769230769196</v>
      </c>
      <c r="T20" s="278">
        <f>IFERROR(VLOOKUP($A20,TCD_Mgmt!$A$221:$G$243,2,FALSE()),0)</f>
        <v>0</v>
      </c>
      <c r="U20" s="278">
        <f>IFERROR(VLOOKUP($A20,TCD_Mgmt!$A$221:$G$243,4,FALSE()),0)</f>
        <v>7</v>
      </c>
      <c r="V20" s="278">
        <f>IFERROR(VLOOKUP($A20,TCD_Mgmt!$A$221:$G$243,5,FALSE()),0)</f>
        <v>1</v>
      </c>
      <c r="W20" s="278">
        <f>IFERROR(VLOOKUP($A20,TCD_Mgmt!$A$221:$G$243,6,FALSE()),0)</f>
        <v>1</v>
      </c>
      <c r="X20" s="278">
        <f>IFERROR(VLOOKUP($A20,TCD_Mgmt!$A$248:$B$260,2,FALSE()),0)</f>
        <v>1</v>
      </c>
      <c r="Y20" s="278">
        <f>IFERROR(VLOOKUP($A20,TCD_Mgmt!$A$264:$B$287,2,FALSE()),0)</f>
        <v>8</v>
      </c>
      <c r="Z20" s="278">
        <f>IFERROR(VLOOKUP($A20,TCD_Mgmt!$A$291:$B$292,2,FALSE()),0)</f>
        <v>0</v>
      </c>
      <c r="AA20" s="278">
        <f>IFERROR(VLOOKUP($A20,TCD_Mgmt!$A$309:$B$322,2,FALSE()),0)</f>
        <v>0</v>
      </c>
    </row>
    <row r="21" spans="1:27" x14ac:dyDescent="0.3">
      <c r="A21" s="276" t="str">
        <f>TCD_Mgmt!A14</f>
        <v>ESSEC Business School</v>
      </c>
      <c r="B21" s="277">
        <f>IFERROR(VLOOKUP($A21,TCD_Mgmt!$A$4:$B$26,2,FALSE()),0)</f>
        <v>11</v>
      </c>
      <c r="C21" s="277">
        <f>IFERROR(VLOOKUP($A21,TCD_Mgmt!$A$32:$E$54,2,FALSE()),0)</f>
        <v>3</v>
      </c>
      <c r="D21" s="277">
        <f>IFERROR(VLOOKUP($A21,TCD_Mgmt!$A$32:$E$54,3,FALSE()),0)</f>
        <v>8</v>
      </c>
      <c r="E21" s="277">
        <f>IFERROR(VLOOKUP($A21,TCD_Mgmt!$A$32:$E$54,4,FALSE()),0)</f>
        <v>0</v>
      </c>
      <c r="F21" s="277">
        <f>IFERROR(VLOOKUP($A21,TCD_Mgmt!$A$59:$C$82,2,FALSE()),0)</f>
        <v>6</v>
      </c>
      <c r="G21" s="277">
        <f>IFERROR(VLOOKUP($A21,TCD_Mgmt!$A$59:$C$82,3,FALSE()),0)</f>
        <v>5</v>
      </c>
      <c r="H21" s="277">
        <f>IFERROR(VLOOKUP($A21,TCD_Mgmt!$A$88:$D$107,2,FALSE()),0)</f>
        <v>0</v>
      </c>
      <c r="I21" s="277">
        <f>IFERROR(VLOOKUP($A21,TCD_Mgmt!$A$88:$D$107,3,FALSE()),0)</f>
        <v>5</v>
      </c>
      <c r="J21" s="277">
        <f>IFERROR(VLOOKUP($A21,TCD_Mgmt!$A$88:$D$107,4,FALSE()),0)</f>
        <v>0</v>
      </c>
      <c r="K21" s="277">
        <f>IFERROR(VLOOKUP($A21,TCD_Mgmt!$A$114:$C$133,2,FALSE()),0)</f>
        <v>4</v>
      </c>
      <c r="L21" s="277">
        <f>IFERROR(VLOOKUP($A21,TCD_Mgmt!$A$114:$C$133,3,FALSE()),0)</f>
        <v>1</v>
      </c>
      <c r="M21" s="277">
        <f>IFERROR(VLOOKUP($A21,TCD_Mgmt!$A$138:$B$159,2,FALSE()),0)</f>
        <v>11</v>
      </c>
      <c r="N21" s="278">
        <f>IFERROR(VLOOKUP($A21,TCD_Mgmt!$A$166:$D$188,2,FALSE()),0)</f>
        <v>0</v>
      </c>
      <c r="O21" s="278">
        <f>IFERROR(VLOOKUP($A21,TCD_Mgmt!$A$166:$D$188,3,FALSE()),0)</f>
        <v>11</v>
      </c>
      <c r="P21" s="278">
        <f>IFERROR(VLOOKUP($A21,TCD_Mgmt!$A$166:$D$188,4,FALSE()),0)</f>
        <v>0</v>
      </c>
      <c r="Q21" s="278">
        <f>IFERROR(VLOOKUP(A21,TCD_Mgmt!$A$193:$D$215,2,FALSE()),0)</f>
        <v>1</v>
      </c>
      <c r="R21" s="278">
        <f>IFERROR(VLOOKUP(A21,TCD_Mgmt!$A$193:$D$215,3,FALSE()),0)</f>
        <v>0</v>
      </c>
      <c r="S21" s="278">
        <f>IFERROR(VLOOKUP($A21,TCD_Mgmt!$A$193:$D$215,4,FALSE()),0)</f>
        <v>1</v>
      </c>
      <c r="T21" s="278">
        <f>IFERROR(VLOOKUP($A21,TCD_Mgmt!$A$221:$G$243,2,FALSE()),0)</f>
        <v>7</v>
      </c>
      <c r="U21" s="278">
        <f>IFERROR(VLOOKUP($A21,TCD_Mgmt!$A$221:$G$243,4,FALSE()),0)</f>
        <v>0</v>
      </c>
      <c r="V21" s="278">
        <f>IFERROR(VLOOKUP($A21,TCD_Mgmt!$A$221:$G$243,5,FALSE()),0)</f>
        <v>4</v>
      </c>
      <c r="W21" s="278">
        <f>IFERROR(VLOOKUP($A21,TCD_Mgmt!$A$221:$G$243,6,FALSE()),0)</f>
        <v>0</v>
      </c>
      <c r="X21" s="278">
        <f>IFERROR(VLOOKUP($A21,TCD_Mgmt!$A$248:$B$260,2,FALSE()),0)</f>
        <v>0</v>
      </c>
      <c r="Y21" s="278">
        <f>IFERROR(VLOOKUP($A21,TCD_Mgmt!$A$264:$B$287,2,FALSE()),0)</f>
        <v>11</v>
      </c>
      <c r="Z21" s="278">
        <f>IFERROR(VLOOKUP($A21,TCD_Mgmt!$A$291:$B$292,2,FALSE()),0)</f>
        <v>0</v>
      </c>
      <c r="AA21" s="278">
        <f>IFERROR(VLOOKUP($A21,TCD_Mgmt!$A$309:$B$322,2,FALSE()),0)</f>
        <v>1</v>
      </c>
    </row>
    <row r="22" spans="1:27" x14ac:dyDescent="0.3">
      <c r="A22" s="276" t="str">
        <f>TCD_Mgmt!A15</f>
        <v>Financia Business School</v>
      </c>
      <c r="B22" s="277">
        <f>IFERROR(VLOOKUP($A22,TCD_Mgmt!$A$4:$B$26,2,FALSE()),0)</f>
        <v>9</v>
      </c>
      <c r="C22" s="277">
        <f>IFERROR(VLOOKUP($A22,TCD_Mgmt!$A$32:$E$54,2,FALSE()),0)</f>
        <v>0</v>
      </c>
      <c r="D22" s="277">
        <f>IFERROR(VLOOKUP($A22,TCD_Mgmt!$A$32:$E$54,3,FALSE()),0)</f>
        <v>1</v>
      </c>
      <c r="E22" s="277">
        <f>IFERROR(VLOOKUP($A22,TCD_Mgmt!$A$32:$E$54,4,FALSE()),0)</f>
        <v>8</v>
      </c>
      <c r="F22" s="277">
        <f>IFERROR(VLOOKUP($A22,TCD_Mgmt!$A$59:$C$82,2,FALSE()),0)</f>
        <v>5</v>
      </c>
      <c r="G22" s="277">
        <f>IFERROR(VLOOKUP($A22,TCD_Mgmt!$A$59:$C$82,3,FALSE()),0)</f>
        <v>4</v>
      </c>
      <c r="H22" s="277">
        <f>IFERROR(VLOOKUP($A22,TCD_Mgmt!$A$88:$D$107,2,FALSE()),0)</f>
        <v>0</v>
      </c>
      <c r="I22" s="277">
        <f>IFERROR(VLOOKUP($A22,TCD_Mgmt!$A$88:$D$107,3,FALSE()),0)</f>
        <v>0</v>
      </c>
      <c r="J22" s="277">
        <f>IFERROR(VLOOKUP($A22,TCD_Mgmt!$A$88:$D$107,4,FALSE()),0)</f>
        <v>4</v>
      </c>
      <c r="K22" s="277">
        <f>IFERROR(VLOOKUP($A22,TCD_Mgmt!$A$114:$C$133,2,FALSE()),0)</f>
        <v>3</v>
      </c>
      <c r="L22" s="277">
        <f>IFERROR(VLOOKUP($A22,TCD_Mgmt!$A$114:$C$133,3,FALSE()),0)</f>
        <v>1</v>
      </c>
      <c r="M22" s="277">
        <f>IFERROR(VLOOKUP($A22,TCD_Mgmt!$A$138:$B$159,2,FALSE()),0)</f>
        <v>18</v>
      </c>
      <c r="N22" s="278">
        <f>IFERROR(VLOOKUP($A22,TCD_Mgmt!$A$166:$D$188,2,FALSE()),0)</f>
        <v>0</v>
      </c>
      <c r="O22" s="278">
        <f>IFERROR(VLOOKUP($A22,TCD_Mgmt!$A$166:$D$188,3,FALSE()),0)</f>
        <v>0</v>
      </c>
      <c r="P22" s="278">
        <f>IFERROR(VLOOKUP($A22,TCD_Mgmt!$A$166:$D$188,4,FALSE()),0)</f>
        <v>18</v>
      </c>
      <c r="Q22" s="278">
        <f>IFERROR(VLOOKUP(A22,TCD_Mgmt!$A$193:$D$215,2,FALSE()),0)</f>
        <v>2</v>
      </c>
      <c r="R22" s="278">
        <f>IFERROR(VLOOKUP(A22,TCD_Mgmt!$A$193:$D$215,3,FALSE()),0)</f>
        <v>0</v>
      </c>
      <c r="S22" s="278">
        <f>IFERROR(VLOOKUP($A22,TCD_Mgmt!$A$193:$D$215,4,FALSE()),0)</f>
        <v>2</v>
      </c>
      <c r="T22" s="278">
        <f>IFERROR(VLOOKUP($A22,TCD_Mgmt!$A$221:$G$243,2,FALSE()),0)</f>
        <v>0</v>
      </c>
      <c r="U22" s="278">
        <f>IFERROR(VLOOKUP($A22,TCD_Mgmt!$A$221:$G$243,4,FALSE()),0)</f>
        <v>1</v>
      </c>
      <c r="V22" s="278">
        <f>IFERROR(VLOOKUP($A22,TCD_Mgmt!$A$221:$G$243,5,FALSE()),0)</f>
        <v>17</v>
      </c>
      <c r="W22" s="278">
        <f>IFERROR(VLOOKUP($A22,TCD_Mgmt!$A$221:$G$243,6,FALSE()),0)</f>
        <v>0</v>
      </c>
      <c r="X22" s="278">
        <f>IFERROR(VLOOKUP($A22,TCD_Mgmt!$A$248:$B$260,2,FALSE()),0)</f>
        <v>0</v>
      </c>
      <c r="Y22" s="278">
        <f>IFERROR(VLOOKUP($A22,TCD_Mgmt!$A$264:$B$287,2,FALSE()),0)</f>
        <v>18</v>
      </c>
      <c r="Z22" s="278">
        <f>IFERROR(VLOOKUP($A22,TCD_Mgmt!$A$291:$B$292,2,FALSE()),0)</f>
        <v>0</v>
      </c>
      <c r="AA22" s="278">
        <f>IFERROR(VLOOKUP($A22,TCD_Mgmt!$A$309:$B$322,2,FALSE()),0)</f>
        <v>1</v>
      </c>
    </row>
    <row r="23" spans="1:27" x14ac:dyDescent="0.3">
      <c r="A23" s="276" t="str">
        <f>TCD_Mgmt!A16</f>
        <v>Grenoble École de Management</v>
      </c>
      <c r="B23" s="277">
        <f>IFERROR(VLOOKUP($A23,TCD_Mgmt!$A$4:$B$26,2,FALSE()),0)</f>
        <v>4</v>
      </c>
      <c r="C23" s="277">
        <f>IFERROR(VLOOKUP($A23,TCD_Mgmt!$A$32:$E$54,2,FALSE()),0)</f>
        <v>0</v>
      </c>
      <c r="D23" s="277">
        <f>IFERROR(VLOOKUP($A23,TCD_Mgmt!$A$32:$E$54,3,FALSE()),0)</f>
        <v>4</v>
      </c>
      <c r="E23" s="277">
        <f>IFERROR(VLOOKUP($A23,TCD_Mgmt!$A$32:$E$54,4,FALSE()),0)</f>
        <v>0</v>
      </c>
      <c r="F23" s="277">
        <f>IFERROR(VLOOKUP($A23,TCD_Mgmt!$A$59:$C$82,2,FALSE()),0)</f>
        <v>1</v>
      </c>
      <c r="G23" s="277">
        <f>IFERROR(VLOOKUP($A23,TCD_Mgmt!$A$59:$C$82,3,FALSE()),0)</f>
        <v>3</v>
      </c>
      <c r="H23" s="277">
        <f>IFERROR(VLOOKUP($A23,TCD_Mgmt!$A$88:$D$107,2,FALSE()),0)</f>
        <v>0</v>
      </c>
      <c r="I23" s="277">
        <f>IFERROR(VLOOKUP($A23,TCD_Mgmt!$A$88:$D$107,3,FALSE()),0)</f>
        <v>3</v>
      </c>
      <c r="J23" s="277">
        <f>IFERROR(VLOOKUP($A23,TCD_Mgmt!$A$88:$D$107,4,FALSE()),0)</f>
        <v>0</v>
      </c>
      <c r="K23" s="277">
        <f>IFERROR(VLOOKUP($A23,TCD_Mgmt!$A$114:$C$133,2,FALSE()),0)</f>
        <v>2</v>
      </c>
      <c r="L23" s="277">
        <f>IFERROR(VLOOKUP($A23,TCD_Mgmt!$A$114:$C$133,3,FALSE()),0)</f>
        <v>1</v>
      </c>
      <c r="M23" s="277">
        <f>IFERROR(VLOOKUP($A23,TCD_Mgmt!$A$138:$B$159,2,FALSE()),0)</f>
        <v>7</v>
      </c>
      <c r="N23" s="278">
        <f>IFERROR(VLOOKUP($A23,TCD_Mgmt!$A$166:$D$188,2,FALSE()),0)</f>
        <v>0</v>
      </c>
      <c r="O23" s="278">
        <f>IFERROR(VLOOKUP($A23,TCD_Mgmt!$A$166:$D$188,3,FALSE()),0)</f>
        <v>7</v>
      </c>
      <c r="P23" s="278">
        <f>IFERROR(VLOOKUP($A23,TCD_Mgmt!$A$166:$D$188,4,FALSE()),0)</f>
        <v>0</v>
      </c>
      <c r="Q23" s="278">
        <f>IFERROR(VLOOKUP(A23,TCD_Mgmt!$A$193:$D$215,2,FALSE()),0)</f>
        <v>1.75</v>
      </c>
      <c r="R23" s="278">
        <f>IFERROR(VLOOKUP(A23,TCD_Mgmt!$A$193:$D$215,3,FALSE()),0)</f>
        <v>0</v>
      </c>
      <c r="S23" s="278">
        <f>IFERROR(VLOOKUP($A23,TCD_Mgmt!$A$193:$D$215,4,FALSE()),0)</f>
        <v>1.75</v>
      </c>
      <c r="T23" s="278">
        <f>IFERROR(VLOOKUP($A23,TCD_Mgmt!$A$221:$G$243,2,FALSE()),0)</f>
        <v>0</v>
      </c>
      <c r="U23" s="278">
        <f>IFERROR(VLOOKUP($A23,TCD_Mgmt!$A$221:$G$243,4,FALSE()),0)</f>
        <v>0</v>
      </c>
      <c r="V23" s="278">
        <f>IFERROR(VLOOKUP($A23,TCD_Mgmt!$A$221:$G$243,5,FALSE()),0)</f>
        <v>7</v>
      </c>
      <c r="W23" s="278">
        <f>IFERROR(VLOOKUP($A23,TCD_Mgmt!$A$221:$G$243,6,FALSE()),0)</f>
        <v>0</v>
      </c>
      <c r="X23" s="278">
        <f>IFERROR(VLOOKUP($A23,TCD_Mgmt!$A$248:$B$260,2,FALSE()),0)</f>
        <v>0</v>
      </c>
      <c r="Y23" s="278">
        <f>IFERROR(VLOOKUP($A23,TCD_Mgmt!$A$264:$B$287,2,FALSE()),0)</f>
        <v>7</v>
      </c>
      <c r="Z23" s="278">
        <f>IFERROR(VLOOKUP($A23,TCD_Mgmt!$A$291:$B$292,2,FALSE()),0)</f>
        <v>0</v>
      </c>
      <c r="AA23" s="278">
        <f>IFERROR(VLOOKUP($A23,TCD_Mgmt!$A$309:$B$322,2,FALSE()),0)</f>
        <v>1</v>
      </c>
    </row>
    <row r="24" spans="1:27" x14ac:dyDescent="0.3">
      <c r="A24" s="276" t="str">
        <f>TCD_Mgmt!A17</f>
        <v>HEC Paris</v>
      </c>
      <c r="B24" s="277">
        <f>IFERROR(VLOOKUP($A24,TCD_Mgmt!$A$4:$B$26,2,FALSE()),0)</f>
        <v>22</v>
      </c>
      <c r="C24" s="277">
        <f>IFERROR(VLOOKUP($A24,TCD_Mgmt!$A$32:$E$54,2,FALSE()),0)</f>
        <v>9</v>
      </c>
      <c r="D24" s="277">
        <f>IFERROR(VLOOKUP($A24,TCD_Mgmt!$A$32:$E$54,3,FALSE()),0)</f>
        <v>13</v>
      </c>
      <c r="E24" s="277">
        <f>IFERROR(VLOOKUP($A24,TCD_Mgmt!$A$32:$E$54,4,FALSE()),0)</f>
        <v>0</v>
      </c>
      <c r="F24" s="277">
        <f>IFERROR(VLOOKUP($A24,TCD_Mgmt!$A$59:$C$82,2,FALSE()),0)</f>
        <v>12</v>
      </c>
      <c r="G24" s="277">
        <f>IFERROR(VLOOKUP($A24,TCD_Mgmt!$A$59:$C$82,3,FALSE()),0)</f>
        <v>10</v>
      </c>
      <c r="H24" s="277">
        <f>IFERROR(VLOOKUP($A24,TCD_Mgmt!$A$88:$D$107,2,FALSE()),0)</f>
        <v>2</v>
      </c>
      <c r="I24" s="277">
        <f>IFERROR(VLOOKUP($A24,TCD_Mgmt!$A$88:$D$107,3,FALSE()),0)</f>
        <v>8</v>
      </c>
      <c r="J24" s="277">
        <f>IFERROR(VLOOKUP($A24,TCD_Mgmt!$A$88:$D$107,4,FALSE()),0)</f>
        <v>0</v>
      </c>
      <c r="K24" s="277">
        <f>IFERROR(VLOOKUP($A24,TCD_Mgmt!$A$114:$C$133,2,FALSE()),0)</f>
        <v>9</v>
      </c>
      <c r="L24" s="277">
        <f>IFERROR(VLOOKUP($A24,TCD_Mgmt!$A$114:$C$133,3,FALSE()),0)</f>
        <v>1</v>
      </c>
      <c r="M24" s="277">
        <f>IFERROR(VLOOKUP($A24,TCD_Mgmt!$A$138:$B$159,2,FALSE()),0)</f>
        <v>18</v>
      </c>
      <c r="N24" s="278">
        <f>IFERROR(VLOOKUP($A24,TCD_Mgmt!$A$166:$D$188,2,FALSE()),0)</f>
        <v>2</v>
      </c>
      <c r="O24" s="278">
        <f>IFERROR(VLOOKUP($A24,TCD_Mgmt!$A$166:$D$188,3,FALSE()),0)</f>
        <v>16</v>
      </c>
      <c r="P24" s="278">
        <f>IFERROR(VLOOKUP($A24,TCD_Mgmt!$A$166:$D$188,4,FALSE()),0)</f>
        <v>0</v>
      </c>
      <c r="Q24" s="278">
        <f>IFERROR(VLOOKUP(A24,TCD_Mgmt!$A$193:$D$215,2,FALSE()),0)</f>
        <v>0.81818181818181801</v>
      </c>
      <c r="R24" s="278">
        <f>IFERROR(VLOOKUP(A24,TCD_Mgmt!$A$193:$D$215,3,FALSE()),0)</f>
        <v>0</v>
      </c>
      <c r="S24" s="278">
        <f>IFERROR(VLOOKUP($A24,TCD_Mgmt!$A$193:$D$215,4,FALSE()),0)</f>
        <v>0.81818181818181801</v>
      </c>
      <c r="T24" s="278">
        <f>IFERROR(VLOOKUP($A24,TCD_Mgmt!$A$221:$G$243,2,FALSE()),0)</f>
        <v>11</v>
      </c>
      <c r="U24" s="278">
        <f>IFERROR(VLOOKUP($A24,TCD_Mgmt!$A$221:$G$243,4,FALSE()),0)</f>
        <v>1</v>
      </c>
      <c r="V24" s="278">
        <f>IFERROR(VLOOKUP($A24,TCD_Mgmt!$A$221:$G$243,5,FALSE()),0)</f>
        <v>6</v>
      </c>
      <c r="W24" s="278">
        <f>IFERROR(VLOOKUP($A24,TCD_Mgmt!$A$221:$G$243,6,FALSE()),0)</f>
        <v>0</v>
      </c>
      <c r="X24" s="278">
        <f>IFERROR(VLOOKUP($A24,TCD_Mgmt!$A$248:$B$260,2,FALSE()),0)</f>
        <v>8</v>
      </c>
      <c r="Y24" s="278">
        <f>IFERROR(VLOOKUP($A24,TCD_Mgmt!$A$264:$B$287,2,FALSE()),0)</f>
        <v>10</v>
      </c>
      <c r="Z24" s="278">
        <f>IFERROR(VLOOKUP($A24,TCD_Mgmt!$A$291:$B$292,2,FALSE()),0)</f>
        <v>0</v>
      </c>
      <c r="AA24" s="278">
        <f>IFERROR(VLOOKUP($A24,TCD_Mgmt!$A$309:$B$322,2,FALSE()),0)</f>
        <v>1</v>
      </c>
    </row>
    <row r="25" spans="1:27" x14ac:dyDescent="0.3">
      <c r="A25" s="276" t="str">
        <f>TCD_Mgmt!A18</f>
        <v>ICCF &amp; HEC</v>
      </c>
      <c r="B25" s="277">
        <f>IFERROR(VLOOKUP($A25,TCD_Mgmt!$A$4:$B$26,2,FALSE()),0)</f>
        <v>1</v>
      </c>
      <c r="C25" s="277">
        <f>IFERROR(VLOOKUP($A25,TCD_Mgmt!$A$32:$E$54,2,FALSE()),0)</f>
        <v>1</v>
      </c>
      <c r="D25" s="277">
        <f>IFERROR(VLOOKUP($A25,TCD_Mgmt!$A$32:$E$54,3,FALSE()),0)</f>
        <v>0</v>
      </c>
      <c r="E25" s="277">
        <f>IFERROR(VLOOKUP($A25,TCD_Mgmt!$A$32:$E$54,4,FALSE()),0)</f>
        <v>0</v>
      </c>
      <c r="F25" s="277">
        <f>IFERROR(VLOOKUP($A25,TCD_Mgmt!$A$59:$C$82,2,FALSE()),0)</f>
        <v>1</v>
      </c>
      <c r="G25" s="277">
        <f>IFERROR(VLOOKUP($A25,TCD_Mgmt!$A$59:$C$82,3,FALSE()),0)</f>
        <v>0</v>
      </c>
      <c r="H25" s="277">
        <f>IFERROR(VLOOKUP($A25,TCD_Mgmt!$A$88:$D$107,2,FALSE()),0)</f>
        <v>0</v>
      </c>
      <c r="I25" s="277">
        <f>IFERROR(VLOOKUP($A25,TCD_Mgmt!$A$88:$D$107,3,FALSE()),0)</f>
        <v>0</v>
      </c>
      <c r="J25" s="277">
        <f>IFERROR(VLOOKUP($A25,TCD_Mgmt!$A$88:$D$107,4,FALSE()),0)</f>
        <v>0</v>
      </c>
      <c r="K25" s="277">
        <f>IFERROR(VLOOKUP($A25,TCD_Mgmt!$A$114:$C$133,2,FALSE()),0)</f>
        <v>0</v>
      </c>
      <c r="L25" s="277">
        <f>IFERROR(VLOOKUP($A25,TCD_Mgmt!$A$114:$C$133,3,FALSE()),0)</f>
        <v>0</v>
      </c>
      <c r="M25" s="277">
        <f>IFERROR(VLOOKUP($A25,TCD_Mgmt!$A$138:$B$159,2,FALSE()),0)</f>
        <v>0</v>
      </c>
      <c r="N25" s="278">
        <f>IFERROR(VLOOKUP($A25,TCD_Mgmt!$A$166:$D$188,2,FALSE()),0)</f>
        <v>0</v>
      </c>
      <c r="O25" s="278">
        <f>IFERROR(VLOOKUP($A25,TCD_Mgmt!$A$166:$D$188,3,FALSE()),0)</f>
        <v>0</v>
      </c>
      <c r="P25" s="278">
        <f>IFERROR(VLOOKUP($A25,TCD_Mgmt!$A$166:$D$188,4,FALSE()),0)</f>
        <v>0</v>
      </c>
      <c r="Q25" s="278">
        <f>IFERROR(VLOOKUP(A25,TCD_Mgmt!$A$193:$D$215,2,FALSE()),0)</f>
        <v>0</v>
      </c>
      <c r="R25" s="278">
        <f>IFERROR(VLOOKUP(A25,TCD_Mgmt!$A$193:$D$215,3,FALSE()),0)</f>
        <v>0</v>
      </c>
      <c r="S25" s="278">
        <f>IFERROR(VLOOKUP($A25,TCD_Mgmt!$A$193:$D$215,4,FALSE()),0)</f>
        <v>0</v>
      </c>
      <c r="T25" s="278">
        <f>IFERROR(VLOOKUP($A25,TCD_Mgmt!$A$221:$G$243,2,FALSE()),0)</f>
        <v>0</v>
      </c>
      <c r="U25" s="278">
        <f>IFERROR(VLOOKUP($A25,TCD_Mgmt!$A$221:$G$243,4,FALSE()),0)</f>
        <v>0</v>
      </c>
      <c r="V25" s="278">
        <f>IFERROR(VLOOKUP($A25,TCD_Mgmt!$A$221:$G$243,5,FALSE()),0)</f>
        <v>0</v>
      </c>
      <c r="W25" s="278">
        <f>IFERROR(VLOOKUP($A25,TCD_Mgmt!$A$221:$G$243,6,FALSE()),0)</f>
        <v>0</v>
      </c>
      <c r="X25" s="278">
        <f>IFERROR(VLOOKUP($A25,TCD_Mgmt!$A$248:$B$260,2,FALSE()),0)</f>
        <v>0</v>
      </c>
      <c r="Y25" s="278">
        <f>IFERROR(VLOOKUP($A25,TCD_Mgmt!$A$264:$B$287,2,FALSE()),0)</f>
        <v>0</v>
      </c>
      <c r="Z25" s="278">
        <f>IFERROR(VLOOKUP($A25,TCD_Mgmt!$A$291:$B$292,2,FALSE()),0)</f>
        <v>0</v>
      </c>
      <c r="AA25" s="278">
        <f>IFERROR(VLOOKUP($A25,TCD_Mgmt!$A$309:$B$322,2,FALSE()),0)</f>
        <v>0</v>
      </c>
    </row>
    <row r="26" spans="1:27" x14ac:dyDescent="0.3">
      <c r="A26" s="276" t="str">
        <f>TCD_Mgmt!A19</f>
        <v>IESEG School of Management</v>
      </c>
      <c r="B26" s="277">
        <f>IFERROR(VLOOKUP($A26,TCD_Mgmt!$A$4:$B$26,2,FALSE()),0)</f>
        <v>6</v>
      </c>
      <c r="C26" s="277">
        <f>IFERROR(VLOOKUP($A26,TCD_Mgmt!$A$32:$E$54,2,FALSE()),0)</f>
        <v>0</v>
      </c>
      <c r="D26" s="277">
        <f>IFERROR(VLOOKUP($A26,TCD_Mgmt!$A$32:$E$54,3,FALSE()),0)</f>
        <v>6</v>
      </c>
      <c r="E26" s="277">
        <f>IFERROR(VLOOKUP($A26,TCD_Mgmt!$A$32:$E$54,4,FALSE()),0)</f>
        <v>0</v>
      </c>
      <c r="F26" s="277">
        <f>IFERROR(VLOOKUP($A26,TCD_Mgmt!$A$59:$C$82,2,FALSE()),0)</f>
        <v>1</v>
      </c>
      <c r="G26" s="277">
        <f>IFERROR(VLOOKUP($A26,TCD_Mgmt!$A$59:$C$82,3,FALSE()),0)</f>
        <v>5</v>
      </c>
      <c r="H26" s="277">
        <f>IFERROR(VLOOKUP($A26,TCD_Mgmt!$A$88:$D$107,2,FALSE()),0)</f>
        <v>0</v>
      </c>
      <c r="I26" s="277">
        <f>IFERROR(VLOOKUP($A26,TCD_Mgmt!$A$88:$D$107,3,FALSE()),0)</f>
        <v>5</v>
      </c>
      <c r="J26" s="277">
        <f>IFERROR(VLOOKUP($A26,TCD_Mgmt!$A$88:$D$107,4,FALSE()),0)</f>
        <v>0</v>
      </c>
      <c r="K26" s="277">
        <f>IFERROR(VLOOKUP($A26,TCD_Mgmt!$A$114:$C$133,2,FALSE()),0)</f>
        <v>5</v>
      </c>
      <c r="L26" s="277">
        <f>IFERROR(VLOOKUP($A26,TCD_Mgmt!$A$114:$C$133,3,FALSE()),0)</f>
        <v>0</v>
      </c>
      <c r="M26" s="277">
        <f>IFERROR(VLOOKUP($A26,TCD_Mgmt!$A$138:$B$159,2,FALSE()),0)</f>
        <v>7</v>
      </c>
      <c r="N26" s="278">
        <f>IFERROR(VLOOKUP($A26,TCD_Mgmt!$A$166:$D$188,2,FALSE()),0)</f>
        <v>0</v>
      </c>
      <c r="O26" s="278">
        <f>IFERROR(VLOOKUP($A26,TCD_Mgmt!$A$166:$D$188,3,FALSE()),0)</f>
        <v>7</v>
      </c>
      <c r="P26" s="278">
        <f>IFERROR(VLOOKUP($A26,TCD_Mgmt!$A$166:$D$188,4,FALSE()),0)</f>
        <v>0</v>
      </c>
      <c r="Q26" s="278">
        <f>IFERROR(VLOOKUP(A26,TCD_Mgmt!$A$193:$D$215,2,FALSE()),0)</f>
        <v>1.1666666666666701</v>
      </c>
      <c r="R26" s="278">
        <f>IFERROR(VLOOKUP(A26,TCD_Mgmt!$A$193:$D$215,3,FALSE()),0)</f>
        <v>0</v>
      </c>
      <c r="S26" s="278">
        <f>IFERROR(VLOOKUP($A26,TCD_Mgmt!$A$193:$D$215,4,FALSE()),0)</f>
        <v>1.1666666666666701</v>
      </c>
      <c r="T26" s="278">
        <f>IFERROR(VLOOKUP($A26,TCD_Mgmt!$A$221:$G$243,2,FALSE()),0)</f>
        <v>2</v>
      </c>
      <c r="U26" s="278">
        <f>IFERROR(VLOOKUP($A26,TCD_Mgmt!$A$221:$G$243,4,FALSE()),0)</f>
        <v>2</v>
      </c>
      <c r="V26" s="278">
        <f>IFERROR(VLOOKUP($A26,TCD_Mgmt!$A$221:$G$243,5,FALSE()),0)</f>
        <v>3</v>
      </c>
      <c r="W26" s="278">
        <f>IFERROR(VLOOKUP($A26,TCD_Mgmt!$A$221:$G$243,6,FALSE()),0)</f>
        <v>0</v>
      </c>
      <c r="X26" s="278">
        <f>IFERROR(VLOOKUP($A26,TCD_Mgmt!$A$248:$B$260,2,FALSE()),0)</f>
        <v>5</v>
      </c>
      <c r="Y26" s="278">
        <f>IFERROR(VLOOKUP($A26,TCD_Mgmt!$A$264:$B$287,2,FALSE()),0)</f>
        <v>2</v>
      </c>
      <c r="Z26" s="278">
        <f>IFERROR(VLOOKUP($A26,TCD_Mgmt!$A$291:$B$292,2,FALSE()),0)</f>
        <v>0</v>
      </c>
      <c r="AA26" s="278">
        <f>IFERROR(VLOOKUP($A26,TCD_Mgmt!$A$309:$B$322,2,FALSE()),0)</f>
        <v>0</v>
      </c>
    </row>
    <row r="27" spans="1:27" x14ac:dyDescent="0.3">
      <c r="A27" s="276" t="str">
        <f>TCD_Mgmt!A20</f>
        <v>KEDGE Business School</v>
      </c>
      <c r="B27" s="277">
        <f>IFERROR(VLOOKUP($A27,TCD_Mgmt!$A$4:$B$26,2,FALSE()),0)</f>
        <v>11</v>
      </c>
      <c r="C27" s="277">
        <f>IFERROR(VLOOKUP($A27,TCD_Mgmt!$A$32:$E$54,2,FALSE()),0)</f>
        <v>2</v>
      </c>
      <c r="D27" s="277">
        <f>IFERROR(VLOOKUP($A27,TCD_Mgmt!$A$32:$E$54,3,FALSE()),0)</f>
        <v>9</v>
      </c>
      <c r="E27" s="277">
        <f>IFERROR(VLOOKUP($A27,TCD_Mgmt!$A$32:$E$54,4,FALSE()),0)</f>
        <v>0</v>
      </c>
      <c r="F27" s="277">
        <f>IFERROR(VLOOKUP($A27,TCD_Mgmt!$A$59:$C$82,2,FALSE()),0)</f>
        <v>4</v>
      </c>
      <c r="G27" s="277">
        <f>IFERROR(VLOOKUP($A27,TCD_Mgmt!$A$59:$C$82,3,FALSE()),0)</f>
        <v>7</v>
      </c>
      <c r="H27" s="277">
        <f>IFERROR(VLOOKUP($A27,TCD_Mgmt!$A$88:$D$107,2,FALSE()),0)</f>
        <v>0</v>
      </c>
      <c r="I27" s="277">
        <f>IFERROR(VLOOKUP($A27,TCD_Mgmt!$A$88:$D$107,3,FALSE()),0)</f>
        <v>7</v>
      </c>
      <c r="J27" s="277">
        <f>IFERROR(VLOOKUP($A27,TCD_Mgmt!$A$88:$D$107,4,FALSE()),0)</f>
        <v>0</v>
      </c>
      <c r="K27" s="277">
        <f>IFERROR(VLOOKUP($A27,TCD_Mgmt!$A$114:$C$133,2,FALSE()),0)</f>
        <v>5</v>
      </c>
      <c r="L27" s="277">
        <f>IFERROR(VLOOKUP($A27,TCD_Mgmt!$A$114:$C$133,3,FALSE()),0)</f>
        <v>2</v>
      </c>
      <c r="M27" s="277">
        <f>IFERROR(VLOOKUP($A27,TCD_Mgmt!$A$138:$B$159,2,FALSE()),0)</f>
        <v>25</v>
      </c>
      <c r="N27" s="278">
        <f>IFERROR(VLOOKUP($A27,TCD_Mgmt!$A$166:$D$188,2,FALSE()),0)</f>
        <v>0</v>
      </c>
      <c r="O27" s="278">
        <f>IFERROR(VLOOKUP($A27,TCD_Mgmt!$A$166:$D$188,3,FALSE()),0)</f>
        <v>25</v>
      </c>
      <c r="P27" s="278">
        <f>IFERROR(VLOOKUP($A27,TCD_Mgmt!$A$166:$D$188,4,FALSE()),0)</f>
        <v>0</v>
      </c>
      <c r="Q27" s="278">
        <f>IFERROR(VLOOKUP(A27,TCD_Mgmt!$A$193:$D$215,2,FALSE()),0)</f>
        <v>2.2727272727272698</v>
      </c>
      <c r="R27" s="278">
        <f>IFERROR(VLOOKUP(A27,TCD_Mgmt!$A$193:$D$215,3,FALSE()),0)</f>
        <v>0</v>
      </c>
      <c r="S27" s="278">
        <f>IFERROR(VLOOKUP($A27,TCD_Mgmt!$A$193:$D$215,4,FALSE()),0)</f>
        <v>2.2727272727272698</v>
      </c>
      <c r="T27" s="278">
        <f>IFERROR(VLOOKUP($A27,TCD_Mgmt!$A$221:$G$243,2,FALSE()),0)</f>
        <v>0</v>
      </c>
      <c r="U27" s="278">
        <f>IFERROR(VLOOKUP($A27,TCD_Mgmt!$A$221:$G$243,4,FALSE()),0)</f>
        <v>25</v>
      </c>
      <c r="V27" s="278">
        <f>IFERROR(VLOOKUP($A27,TCD_Mgmt!$A$221:$G$243,5,FALSE()),0)</f>
        <v>0</v>
      </c>
      <c r="W27" s="278">
        <f>IFERROR(VLOOKUP($A27,TCD_Mgmt!$A$221:$G$243,6,FALSE()),0)</f>
        <v>0</v>
      </c>
      <c r="X27" s="278">
        <f>IFERROR(VLOOKUP($A27,TCD_Mgmt!$A$248:$B$260,2,FALSE()),0)</f>
        <v>2</v>
      </c>
      <c r="Y27" s="278">
        <f>IFERROR(VLOOKUP($A27,TCD_Mgmt!$A$264:$B$287,2,FALSE()),0)</f>
        <v>23</v>
      </c>
      <c r="Z27" s="278">
        <f>IFERROR(VLOOKUP($A27,TCD_Mgmt!$A$291:$B$292,2,FALSE()),0)</f>
        <v>0</v>
      </c>
      <c r="AA27" s="278">
        <f>IFERROR(VLOOKUP($A27,TCD_Mgmt!$A$309:$B$322,2,FALSE()),0)</f>
        <v>2</v>
      </c>
    </row>
    <row r="28" spans="1:27" x14ac:dyDescent="0.3">
      <c r="A28" s="276" t="str">
        <f>TCD_Mgmt!A21</f>
        <v>Montpellier Business School</v>
      </c>
      <c r="B28" s="277">
        <f>IFERROR(VLOOKUP($A28,TCD_Mgmt!$A$4:$B$26,2,FALSE()),0)</f>
        <v>7</v>
      </c>
      <c r="C28" s="277">
        <f>IFERROR(VLOOKUP($A28,TCD_Mgmt!$A$32:$E$54,2,FALSE()),0)</f>
        <v>0</v>
      </c>
      <c r="D28" s="277">
        <f>IFERROR(VLOOKUP($A28,TCD_Mgmt!$A$32:$E$54,3,FALSE()),0)</f>
        <v>7</v>
      </c>
      <c r="E28" s="277">
        <f>IFERROR(VLOOKUP($A28,TCD_Mgmt!$A$32:$E$54,4,FALSE()),0)</f>
        <v>0</v>
      </c>
      <c r="F28" s="277">
        <f>IFERROR(VLOOKUP($A28,TCD_Mgmt!$A$59:$C$82,2,FALSE()),0)</f>
        <v>4</v>
      </c>
      <c r="G28" s="277">
        <f>IFERROR(VLOOKUP($A28,TCD_Mgmt!$A$59:$C$82,3,FALSE()),0)</f>
        <v>3</v>
      </c>
      <c r="H28" s="277">
        <f>IFERROR(VLOOKUP($A28,TCD_Mgmt!$A$88:$D$107,2,FALSE()),0)</f>
        <v>0</v>
      </c>
      <c r="I28" s="277">
        <f>IFERROR(VLOOKUP($A28,TCD_Mgmt!$A$88:$D$107,3,FALSE()),0)</f>
        <v>3</v>
      </c>
      <c r="J28" s="277">
        <f>IFERROR(VLOOKUP($A28,TCD_Mgmt!$A$88:$D$107,4,FALSE()),0)</f>
        <v>0</v>
      </c>
      <c r="K28" s="277">
        <f>IFERROR(VLOOKUP($A28,TCD_Mgmt!$A$114:$C$133,2,FALSE()),0)</f>
        <v>0</v>
      </c>
      <c r="L28" s="277">
        <f>IFERROR(VLOOKUP($A28,TCD_Mgmt!$A$114:$C$133,3,FALSE()),0)</f>
        <v>3</v>
      </c>
      <c r="M28" s="277">
        <f>IFERROR(VLOOKUP($A28,TCD_Mgmt!$A$138:$B$159,2,FALSE()),0)</f>
        <v>17</v>
      </c>
      <c r="N28" s="278">
        <f>IFERROR(VLOOKUP($A28,TCD_Mgmt!$A$166:$D$188,2,FALSE()),0)</f>
        <v>0</v>
      </c>
      <c r="O28" s="278">
        <f>IFERROR(VLOOKUP($A28,TCD_Mgmt!$A$166:$D$188,3,FALSE()),0)</f>
        <v>17</v>
      </c>
      <c r="P28" s="278">
        <f>IFERROR(VLOOKUP($A28,TCD_Mgmt!$A$166:$D$188,4,FALSE()),0)</f>
        <v>0</v>
      </c>
      <c r="Q28" s="278">
        <f>IFERROR(VLOOKUP(A28,TCD_Mgmt!$A$193:$D$215,2,FALSE()),0)</f>
        <v>2.4285714285714302</v>
      </c>
      <c r="R28" s="278">
        <f>IFERROR(VLOOKUP(A28,TCD_Mgmt!$A$193:$D$215,3,FALSE()),0)</f>
        <v>0</v>
      </c>
      <c r="S28" s="278">
        <f>IFERROR(VLOOKUP($A28,TCD_Mgmt!$A$193:$D$215,4,FALSE()),0)</f>
        <v>2.4285714285714302</v>
      </c>
      <c r="T28" s="278">
        <f>IFERROR(VLOOKUP($A28,TCD_Mgmt!$A$221:$G$243,2,FALSE()),0)</f>
        <v>2</v>
      </c>
      <c r="U28" s="278">
        <f>IFERROR(VLOOKUP($A28,TCD_Mgmt!$A$221:$G$243,4,FALSE()),0)</f>
        <v>0</v>
      </c>
      <c r="V28" s="278">
        <f>IFERROR(VLOOKUP($A28,TCD_Mgmt!$A$221:$G$243,5,FALSE()),0)</f>
        <v>15</v>
      </c>
      <c r="W28" s="278">
        <f>IFERROR(VLOOKUP($A28,TCD_Mgmt!$A$221:$G$243,6,FALSE()),0)</f>
        <v>0</v>
      </c>
      <c r="X28" s="278">
        <f>IFERROR(VLOOKUP($A28,TCD_Mgmt!$A$248:$B$260,2,FALSE()),0)</f>
        <v>0</v>
      </c>
      <c r="Y28" s="278">
        <f>IFERROR(VLOOKUP($A28,TCD_Mgmt!$A$264:$B$287,2,FALSE()),0)</f>
        <v>17</v>
      </c>
      <c r="Z28" s="278">
        <f>IFERROR(VLOOKUP($A28,TCD_Mgmt!$A$291:$B$292,2,FALSE()),0)</f>
        <v>0</v>
      </c>
      <c r="AA28" s="278">
        <f>IFERROR(VLOOKUP($A28,TCD_Mgmt!$A$309:$B$322,2,FALSE()),0)</f>
        <v>3</v>
      </c>
    </row>
    <row r="29" spans="1:27" x14ac:dyDescent="0.3">
      <c r="A29" s="276" t="str">
        <f>TCD_Mgmt!A22</f>
        <v>NEOMA Business School</v>
      </c>
      <c r="B29" s="277">
        <f>IFERROR(VLOOKUP($A29,TCD_Mgmt!$A$4:$B$26,2,FALSE()),0)</f>
        <v>8</v>
      </c>
      <c r="C29" s="277">
        <f>IFERROR(VLOOKUP($A29,TCD_Mgmt!$A$32:$E$54,2,FALSE()),0)</f>
        <v>1</v>
      </c>
      <c r="D29" s="277">
        <f>IFERROR(VLOOKUP($A29,TCD_Mgmt!$A$32:$E$54,3,FALSE()),0)</f>
        <v>7</v>
      </c>
      <c r="E29" s="277">
        <f>IFERROR(VLOOKUP($A29,TCD_Mgmt!$A$32:$E$54,4,FALSE()),0)</f>
        <v>0</v>
      </c>
      <c r="F29" s="277">
        <f>IFERROR(VLOOKUP($A29,TCD_Mgmt!$A$59:$C$82,2,FALSE()),0)</f>
        <v>4</v>
      </c>
      <c r="G29" s="277">
        <f>IFERROR(VLOOKUP($A29,TCD_Mgmt!$A$59:$C$82,3,FALSE()),0)</f>
        <v>4</v>
      </c>
      <c r="H29" s="277">
        <f>IFERROR(VLOOKUP($A29,TCD_Mgmt!$A$88:$D$107,2,FALSE()),0)</f>
        <v>0</v>
      </c>
      <c r="I29" s="277">
        <f>IFERROR(VLOOKUP($A29,TCD_Mgmt!$A$88:$D$107,3,FALSE()),0)</f>
        <v>4</v>
      </c>
      <c r="J29" s="277">
        <f>IFERROR(VLOOKUP($A29,TCD_Mgmt!$A$88:$D$107,4,FALSE()),0)</f>
        <v>0</v>
      </c>
      <c r="K29" s="277">
        <f>IFERROR(VLOOKUP($A29,TCD_Mgmt!$A$114:$C$133,2,FALSE()),0)</f>
        <v>4</v>
      </c>
      <c r="L29" s="277">
        <f>IFERROR(VLOOKUP($A29,TCD_Mgmt!$A$114:$C$133,3,FALSE()),0)</f>
        <v>0</v>
      </c>
      <c r="M29" s="277">
        <f>IFERROR(VLOOKUP($A29,TCD_Mgmt!$A$138:$B$159,2,FALSE()),0)</f>
        <v>9</v>
      </c>
      <c r="N29" s="278">
        <f>IFERROR(VLOOKUP($A29,TCD_Mgmt!$A$166:$D$188,2,FALSE()),0)</f>
        <v>0</v>
      </c>
      <c r="O29" s="278">
        <f>IFERROR(VLOOKUP($A29,TCD_Mgmt!$A$166:$D$188,3,FALSE()),0)</f>
        <v>9</v>
      </c>
      <c r="P29" s="278">
        <f>IFERROR(VLOOKUP($A29,TCD_Mgmt!$A$166:$D$188,4,FALSE()),0)</f>
        <v>0</v>
      </c>
      <c r="Q29" s="278">
        <f>IFERROR(VLOOKUP(A29,TCD_Mgmt!$A$193:$D$215,2,FALSE()),0)</f>
        <v>1.125</v>
      </c>
      <c r="R29" s="278">
        <f>IFERROR(VLOOKUP(A29,TCD_Mgmt!$A$193:$D$215,3,FALSE()),0)</f>
        <v>0</v>
      </c>
      <c r="S29" s="278">
        <f>IFERROR(VLOOKUP($A29,TCD_Mgmt!$A$193:$D$215,4,FALSE()),0)</f>
        <v>1.125</v>
      </c>
      <c r="T29" s="278">
        <f>IFERROR(VLOOKUP($A29,TCD_Mgmt!$A$221:$G$243,2,FALSE()),0)</f>
        <v>0</v>
      </c>
      <c r="U29" s="278">
        <f>IFERROR(VLOOKUP($A29,TCD_Mgmt!$A$221:$G$243,4,FALSE()),0)</f>
        <v>1</v>
      </c>
      <c r="V29" s="278">
        <f>IFERROR(VLOOKUP($A29,TCD_Mgmt!$A$221:$G$243,5,FALSE()),0)</f>
        <v>6</v>
      </c>
      <c r="W29" s="278">
        <f>IFERROR(VLOOKUP($A29,TCD_Mgmt!$A$221:$G$243,6,FALSE()),0)</f>
        <v>2</v>
      </c>
      <c r="X29" s="278">
        <f>IFERROR(VLOOKUP($A29,TCD_Mgmt!$A$248:$B$260,2,FALSE()),0)</f>
        <v>0</v>
      </c>
      <c r="Y29" s="278">
        <f>IFERROR(VLOOKUP($A29,TCD_Mgmt!$A$264:$B$287,2,FALSE()),0)</f>
        <v>9</v>
      </c>
      <c r="Z29" s="278">
        <f>IFERROR(VLOOKUP($A29,TCD_Mgmt!$A$291:$B$292,2,FALSE()),0)</f>
        <v>0</v>
      </c>
      <c r="AA29" s="278">
        <f>IFERROR(VLOOKUP($A29,TCD_Mgmt!$A$309:$B$322,2,FALSE()),0)</f>
        <v>0</v>
      </c>
    </row>
    <row r="30" spans="1:27" x14ac:dyDescent="0.3">
      <c r="A30" s="276" t="str">
        <f>TCD_Mgmt!A23</f>
        <v>Rennes School of Business</v>
      </c>
      <c r="B30" s="277">
        <f>IFERROR(VLOOKUP($A30,TCD_Mgmt!$A$4:$B$26,2,FALSE()),0)</f>
        <v>5</v>
      </c>
      <c r="C30" s="277">
        <f>IFERROR(VLOOKUP($A30,TCD_Mgmt!$A$32:$E$54,2,FALSE()),0)</f>
        <v>2</v>
      </c>
      <c r="D30" s="277">
        <f>IFERROR(VLOOKUP($A30,TCD_Mgmt!$A$32:$E$54,3,FALSE()),0)</f>
        <v>3</v>
      </c>
      <c r="E30" s="277">
        <f>IFERROR(VLOOKUP($A30,TCD_Mgmt!$A$32:$E$54,4,FALSE()),0)</f>
        <v>0</v>
      </c>
      <c r="F30" s="277">
        <f>IFERROR(VLOOKUP($A30,TCD_Mgmt!$A$59:$C$82,2,FALSE()),0)</f>
        <v>4</v>
      </c>
      <c r="G30" s="277">
        <f>IFERROR(VLOOKUP($A30,TCD_Mgmt!$A$59:$C$82,3,FALSE()),0)</f>
        <v>1</v>
      </c>
      <c r="H30" s="277">
        <f>IFERROR(VLOOKUP($A30,TCD_Mgmt!$A$88:$D$107,2,FALSE()),0)</f>
        <v>0</v>
      </c>
      <c r="I30" s="277">
        <f>IFERROR(VLOOKUP($A30,TCD_Mgmt!$A$88:$D$107,3,FALSE()),0)</f>
        <v>1</v>
      </c>
      <c r="J30" s="277">
        <f>IFERROR(VLOOKUP($A30,TCD_Mgmt!$A$88:$D$107,4,FALSE()),0)</f>
        <v>0</v>
      </c>
      <c r="K30" s="277">
        <f>IFERROR(VLOOKUP($A30,TCD_Mgmt!$A$114:$C$133,2,FALSE()),0)</f>
        <v>1</v>
      </c>
      <c r="L30" s="277">
        <f>IFERROR(VLOOKUP($A30,TCD_Mgmt!$A$114:$C$133,3,FALSE()),0)</f>
        <v>0</v>
      </c>
      <c r="M30" s="277">
        <f>IFERROR(VLOOKUP($A30,TCD_Mgmt!$A$138:$B$159,2,FALSE()),0)</f>
        <v>1</v>
      </c>
      <c r="N30" s="278">
        <f>IFERROR(VLOOKUP($A30,TCD_Mgmt!$A$166:$D$188,2,FALSE()),0)</f>
        <v>0</v>
      </c>
      <c r="O30" s="278">
        <f>IFERROR(VLOOKUP($A30,TCD_Mgmt!$A$166:$D$188,3,FALSE()),0)</f>
        <v>1</v>
      </c>
      <c r="P30" s="278">
        <f>IFERROR(VLOOKUP($A30,TCD_Mgmt!$A$166:$D$188,4,FALSE()),0)</f>
        <v>0</v>
      </c>
      <c r="Q30" s="278">
        <f>IFERROR(VLOOKUP(A30,TCD_Mgmt!$A$193:$D$215,2,FALSE()),0)</f>
        <v>0.2</v>
      </c>
      <c r="R30" s="278">
        <f>IFERROR(VLOOKUP(A30,TCD_Mgmt!$A$193:$D$215,3,FALSE()),0)</f>
        <v>0</v>
      </c>
      <c r="S30" s="278">
        <f>IFERROR(VLOOKUP($A30,TCD_Mgmt!$A$193:$D$215,4,FALSE()),0)</f>
        <v>0.2</v>
      </c>
      <c r="T30" s="278">
        <f>IFERROR(VLOOKUP($A30,TCD_Mgmt!$A$221:$G$243,2,FALSE()),0)</f>
        <v>0</v>
      </c>
      <c r="U30" s="278">
        <f>IFERROR(VLOOKUP($A30,TCD_Mgmt!$A$221:$G$243,4,FALSE()),0)</f>
        <v>1</v>
      </c>
      <c r="V30" s="278">
        <f>IFERROR(VLOOKUP($A30,TCD_Mgmt!$A$221:$G$243,5,FALSE()),0)</f>
        <v>0</v>
      </c>
      <c r="W30" s="278">
        <f>IFERROR(VLOOKUP($A30,TCD_Mgmt!$A$221:$G$243,6,FALSE()),0)</f>
        <v>0</v>
      </c>
      <c r="X30" s="278">
        <f>IFERROR(VLOOKUP($A30,TCD_Mgmt!$A$248:$B$260,2,FALSE()),0)</f>
        <v>0</v>
      </c>
      <c r="Y30" s="278">
        <f>IFERROR(VLOOKUP($A30,TCD_Mgmt!$A$264:$B$287,2,FALSE()),0)</f>
        <v>1</v>
      </c>
      <c r="Z30" s="278">
        <f>IFERROR(VLOOKUP($A30,TCD_Mgmt!$A$291:$B$292,2,FALSE()),0)</f>
        <v>0</v>
      </c>
      <c r="AA30" s="278">
        <f>IFERROR(VLOOKUP($A30,TCD_Mgmt!$A$309:$B$322,2,FALSE()),0)</f>
        <v>0</v>
      </c>
    </row>
    <row r="31" spans="1:27" x14ac:dyDescent="0.3">
      <c r="A31" s="276" t="str">
        <f>TCD_Mgmt!A24</f>
        <v>SKEMA Business School</v>
      </c>
      <c r="B31" s="277">
        <f>IFERROR(VLOOKUP($A31,TCD_Mgmt!$A$4:$B$26,2,FALSE()),0)</f>
        <v>15</v>
      </c>
      <c r="C31" s="277">
        <f>IFERROR(VLOOKUP($A31,TCD_Mgmt!$A$32:$E$54,2,FALSE()),0)</f>
        <v>1</v>
      </c>
      <c r="D31" s="277">
        <f>IFERROR(VLOOKUP($A31,TCD_Mgmt!$A$32:$E$54,3,FALSE()),0)</f>
        <v>14</v>
      </c>
      <c r="E31" s="277">
        <f>IFERROR(VLOOKUP($A31,TCD_Mgmt!$A$32:$E$54,4,FALSE()),0)</f>
        <v>0</v>
      </c>
      <c r="F31" s="277">
        <f>IFERROR(VLOOKUP($A31,TCD_Mgmt!$A$59:$C$82,2,FALSE()),0)</f>
        <v>1</v>
      </c>
      <c r="G31" s="277">
        <f>IFERROR(VLOOKUP($A31,TCD_Mgmt!$A$59:$C$82,3,FALSE()),0)</f>
        <v>14</v>
      </c>
      <c r="H31" s="277">
        <f>IFERROR(VLOOKUP($A31,TCD_Mgmt!$A$88:$D$107,2,FALSE()),0)</f>
        <v>1</v>
      </c>
      <c r="I31" s="277">
        <f>IFERROR(VLOOKUP($A31,TCD_Mgmt!$A$88:$D$107,3,FALSE()),0)</f>
        <v>13</v>
      </c>
      <c r="J31" s="277">
        <f>IFERROR(VLOOKUP($A31,TCD_Mgmt!$A$88:$D$107,4,FALSE()),0)</f>
        <v>0</v>
      </c>
      <c r="K31" s="277">
        <f>IFERROR(VLOOKUP($A31,TCD_Mgmt!$A$114:$C$133,2,FALSE()),0)</f>
        <v>13</v>
      </c>
      <c r="L31" s="277">
        <f>IFERROR(VLOOKUP($A31,TCD_Mgmt!$A$114:$C$133,3,FALSE()),0)</f>
        <v>1</v>
      </c>
      <c r="M31" s="277">
        <f>IFERROR(VLOOKUP($A31,TCD_Mgmt!$A$138:$B$159,2,FALSE()),0)</f>
        <v>21</v>
      </c>
      <c r="N31" s="278">
        <f>IFERROR(VLOOKUP($A31,TCD_Mgmt!$A$166:$D$188,2,FALSE()),0)</f>
        <v>2</v>
      </c>
      <c r="O31" s="278">
        <f>IFERROR(VLOOKUP($A31,TCD_Mgmt!$A$166:$D$188,3,FALSE()),0)</f>
        <v>19</v>
      </c>
      <c r="P31" s="278">
        <f>IFERROR(VLOOKUP($A31,TCD_Mgmt!$A$166:$D$188,4,FALSE()),0)</f>
        <v>0</v>
      </c>
      <c r="Q31" s="278">
        <f>IFERROR(VLOOKUP(A31,TCD_Mgmt!$A$193:$D$215,2,FALSE()),0)</f>
        <v>1.4</v>
      </c>
      <c r="R31" s="278">
        <f>IFERROR(VLOOKUP(A31,TCD_Mgmt!$A$193:$D$215,3,FALSE()),0)</f>
        <v>0</v>
      </c>
      <c r="S31" s="278">
        <f>IFERROR(VLOOKUP($A31,TCD_Mgmt!$A$193:$D$215,4,FALSE()),0)</f>
        <v>1.4</v>
      </c>
      <c r="T31" s="278">
        <f>IFERROR(VLOOKUP($A31,TCD_Mgmt!$A$221:$G$243,2,FALSE()),0)</f>
        <v>0</v>
      </c>
      <c r="U31" s="278">
        <f>IFERROR(VLOOKUP($A31,TCD_Mgmt!$A$221:$G$243,4,FALSE()),0)</f>
        <v>4</v>
      </c>
      <c r="V31" s="278">
        <f>IFERROR(VLOOKUP($A31,TCD_Mgmt!$A$221:$G$243,5,FALSE()),0)</f>
        <v>17</v>
      </c>
      <c r="W31" s="278">
        <f>IFERROR(VLOOKUP($A31,TCD_Mgmt!$A$221:$G$243,6,FALSE()),0)</f>
        <v>0</v>
      </c>
      <c r="X31" s="278">
        <f>IFERROR(VLOOKUP($A31,TCD_Mgmt!$A$248:$B$260,2,FALSE()),0)</f>
        <v>0</v>
      </c>
      <c r="Y31" s="278">
        <f>IFERROR(VLOOKUP($A31,TCD_Mgmt!$A$264:$B$287,2,FALSE()),0)</f>
        <v>21</v>
      </c>
      <c r="Z31" s="278">
        <f>IFERROR(VLOOKUP($A31,TCD_Mgmt!$A$291:$B$292,2,FALSE()),0)</f>
        <v>0</v>
      </c>
      <c r="AA31" s="278">
        <f>IFERROR(VLOOKUP($A31,TCD_Mgmt!$A$309:$B$322,2,FALSE()),0)</f>
        <v>1</v>
      </c>
    </row>
    <row r="32" spans="1:27" x14ac:dyDescent="0.3">
      <c r="A32" s="279" t="str">
        <f>TCD_Mgmt!A25</f>
        <v>Toulouse Business School</v>
      </c>
      <c r="B32" s="280">
        <f>IFERROR(VLOOKUP($A32,TCD_Mgmt!$A$4:$B$26,2,FALSE()),0)</f>
        <v>8</v>
      </c>
      <c r="C32" s="280">
        <f>IFERROR(VLOOKUP($A32,TCD_Mgmt!$A$32:$E$54,2,FALSE()),0)</f>
        <v>0</v>
      </c>
      <c r="D32" s="280">
        <f>IFERROR(VLOOKUP($A32,TCD_Mgmt!$A$32:$E$54,3,FALSE()),0)</f>
        <v>8</v>
      </c>
      <c r="E32" s="280">
        <f>IFERROR(VLOOKUP($A32,TCD_Mgmt!$A$32:$E$54,4,FALSE()),0)</f>
        <v>0</v>
      </c>
      <c r="F32" s="280">
        <f>IFERROR(VLOOKUP($A32,TCD_Mgmt!$A$59:$C$82,2,FALSE()),0)</f>
        <v>3</v>
      </c>
      <c r="G32" s="280">
        <f>IFERROR(VLOOKUP($A32,TCD_Mgmt!$A$59:$C$82,3,FALSE()),0)</f>
        <v>5</v>
      </c>
      <c r="H32" s="280">
        <f>IFERROR(VLOOKUP($A32,TCD_Mgmt!$A$88:$D$107,2,FALSE()),0)</f>
        <v>0</v>
      </c>
      <c r="I32" s="280">
        <f>IFERROR(VLOOKUP($A32,TCD_Mgmt!$A$88:$D$107,3,FALSE()),0)</f>
        <v>5</v>
      </c>
      <c r="J32" s="280">
        <f>IFERROR(VLOOKUP($A32,TCD_Mgmt!$A$88:$D$107,4,FALSE()),0)</f>
        <v>0</v>
      </c>
      <c r="K32" s="280">
        <f>IFERROR(VLOOKUP($A32,TCD_Mgmt!$A$114:$C$133,2,FALSE()),0)</f>
        <v>4</v>
      </c>
      <c r="L32" s="280">
        <f>IFERROR(VLOOKUP($A32,TCD_Mgmt!$A$114:$C$133,3,FALSE()),0)</f>
        <v>1</v>
      </c>
      <c r="M32" s="280">
        <f>IFERROR(VLOOKUP($A32,TCD_Mgmt!$A$138:$B$159,2,FALSE()),0)</f>
        <v>16</v>
      </c>
      <c r="N32" s="281">
        <f>IFERROR(VLOOKUP($A32,TCD_Mgmt!$A$166:$D$188,2,FALSE()),0)</f>
        <v>0</v>
      </c>
      <c r="O32" s="281">
        <f>IFERROR(VLOOKUP($A32,TCD_Mgmt!$A$166:$D$188,3,FALSE()),0)</f>
        <v>16</v>
      </c>
      <c r="P32" s="281">
        <f>IFERROR(VLOOKUP($A32,TCD_Mgmt!$A$166:$D$188,4,FALSE()),0)</f>
        <v>0</v>
      </c>
      <c r="Q32" s="281">
        <f>IFERROR(VLOOKUP(A32,TCD_Mgmt!$A$193:$D$215,2,FALSE()),0)</f>
        <v>2</v>
      </c>
      <c r="R32" s="281">
        <f>IFERROR(VLOOKUP(A32,TCD_Mgmt!$A$193:$D$215,3,FALSE()),0)</f>
        <v>0</v>
      </c>
      <c r="S32" s="281">
        <f>IFERROR(VLOOKUP($A32,TCD_Mgmt!$A$193:$D$215,4,FALSE()),0)</f>
        <v>2</v>
      </c>
      <c r="T32" s="281">
        <f>IFERROR(VLOOKUP($A32,TCD_Mgmt!$A$221:$G$243,2,FALSE()),0)</f>
        <v>0</v>
      </c>
      <c r="U32" s="281">
        <f>IFERROR(VLOOKUP($A32,TCD_Mgmt!$A$221:$G$243,4,FALSE()),0)</f>
        <v>1</v>
      </c>
      <c r="V32" s="281">
        <f>IFERROR(VLOOKUP($A32,TCD_Mgmt!$A$221:$G$243,5,FALSE()),0)</f>
        <v>15</v>
      </c>
      <c r="W32" s="281">
        <f>IFERROR(VLOOKUP($A32,TCD_Mgmt!$A$221:$G$243,6,FALSE()),0)</f>
        <v>0</v>
      </c>
      <c r="X32" s="281">
        <f>IFERROR(VLOOKUP($A32,TCD_Mgmt!$A$248:$B$260,2,FALSE()),0)</f>
        <v>0</v>
      </c>
      <c r="Y32" s="281">
        <f>IFERROR(VLOOKUP($A32,TCD_Mgmt!$A$264:$B$287,2,FALSE()),0)</f>
        <v>16</v>
      </c>
      <c r="Z32" s="281">
        <f>IFERROR(VLOOKUP($A32,TCD_Mgmt!$A$291:$B$292,2,FALSE()),0)</f>
        <v>0</v>
      </c>
      <c r="AA32" s="281">
        <f>IFERROR(VLOOKUP($A32,TCD_Mgmt!$A$309:$B$322,2,FALSE()),0)</f>
        <v>1</v>
      </c>
    </row>
    <row r="33" spans="1:27" x14ac:dyDescent="0.3">
      <c r="A33" s="282" t="s">
        <v>4600</v>
      </c>
      <c r="B33" s="283">
        <f t="shared" ref="B33:P33" si="1">SUM(B11:B32)</f>
        <v>191</v>
      </c>
      <c r="C33" s="283">
        <f t="shared" si="1"/>
        <v>42</v>
      </c>
      <c r="D33" s="283">
        <f t="shared" si="1"/>
        <v>129</v>
      </c>
      <c r="E33" s="283">
        <f t="shared" si="1"/>
        <v>20</v>
      </c>
      <c r="F33" s="283">
        <f t="shared" si="1"/>
        <v>79</v>
      </c>
      <c r="G33" s="283">
        <f t="shared" si="1"/>
        <v>112</v>
      </c>
      <c r="H33" s="283">
        <f t="shared" si="1"/>
        <v>7</v>
      </c>
      <c r="I33" s="283">
        <f t="shared" si="1"/>
        <v>94</v>
      </c>
      <c r="J33" s="283">
        <f t="shared" si="1"/>
        <v>11</v>
      </c>
      <c r="K33" s="283">
        <f t="shared" si="1"/>
        <v>94</v>
      </c>
      <c r="L33" s="283">
        <f t="shared" si="1"/>
        <v>18</v>
      </c>
      <c r="M33" s="283">
        <f t="shared" si="1"/>
        <v>298</v>
      </c>
      <c r="N33" s="284">
        <f t="shared" si="1"/>
        <v>8</v>
      </c>
      <c r="O33" s="284">
        <f t="shared" si="1"/>
        <v>264</v>
      </c>
      <c r="P33" s="284">
        <f t="shared" si="1"/>
        <v>26</v>
      </c>
      <c r="Q33" s="285" t="e">
        <f>GETPIVOTDATA("Moyenne de Nb de cours",TCD_Mgmt!$A$192)</f>
        <v>#REF!</v>
      </c>
      <c r="R33" s="286" t="e">
        <f>GETPIVOTDATA("Max de Nb de cours",TCD_Mgmt!$A$192)</f>
        <v>#REF!</v>
      </c>
      <c r="S33" s="285" t="e">
        <f>GETPIVOTDATA("Min de Nb de cours",TCD_Mgmt!$A$192)</f>
        <v>#REF!</v>
      </c>
      <c r="T33" s="287">
        <f t="shared" ref="T33:AA33" si="2">SUM(T11:T32)</f>
        <v>62</v>
      </c>
      <c r="U33" s="287">
        <f t="shared" si="2"/>
        <v>92</v>
      </c>
      <c r="V33" s="287">
        <f t="shared" si="2"/>
        <v>141</v>
      </c>
      <c r="W33" s="287">
        <f t="shared" si="2"/>
        <v>3</v>
      </c>
      <c r="X33" s="287">
        <f t="shared" si="2"/>
        <v>35</v>
      </c>
      <c r="Y33" s="287">
        <f t="shared" si="2"/>
        <v>263</v>
      </c>
      <c r="Z33" s="287">
        <f t="shared" si="2"/>
        <v>0</v>
      </c>
      <c r="AA33" s="287">
        <f t="shared" si="2"/>
        <v>18</v>
      </c>
    </row>
    <row r="34" spans="1:27" x14ac:dyDescent="0.3">
      <c r="A34" s="288" t="str">
        <f>TCD_Univ!A4</f>
        <v>Aix-Marseille Université - IAAM</v>
      </c>
      <c r="B34" s="289">
        <f>TCD_Univ!B4</f>
        <v>22</v>
      </c>
      <c r="C34" s="289">
        <f>IFERROR(VLOOKUP($A34,TCD_Univ!$A$47:$D$84,2,FALSE()),0)</f>
        <v>2</v>
      </c>
      <c r="D34" s="289">
        <f>IFERROR(VLOOKUP($A34,TCD_Univ!$A$47:$D$84,3,FALSE()),0)</f>
        <v>0</v>
      </c>
      <c r="E34" s="289">
        <f>IFERROR(VLOOKUP($A34,TCD_Univ!$A$47:$D$84,4,FALSE()),0)</f>
        <v>20</v>
      </c>
      <c r="F34" s="289">
        <f>TCD_Univ!B90</f>
        <v>10</v>
      </c>
      <c r="G34" s="289">
        <f>TCD_Univ!C90</f>
        <v>12</v>
      </c>
      <c r="H34" s="289">
        <f>IFERROR(VLOOKUP($A34,TCD_Univ!$A$133:$D$163,2,FALSE()),0)</f>
        <v>0</v>
      </c>
      <c r="I34" s="289">
        <f>IFERROR(VLOOKUP($A34,TCD_Univ!$A$133:$D$163,3,FALSE()),0)</f>
        <v>0</v>
      </c>
      <c r="J34" s="289">
        <f>IFERROR(VLOOKUP($A34,TCD_Univ!$A$133:$D$163,4,FALSE()),0)</f>
        <v>12</v>
      </c>
      <c r="K34" s="289">
        <f>IFERROR(VLOOKUP(A34,TCD_Univ!$A$169:$C$199,2,FALSE()),0)</f>
        <v>12</v>
      </c>
      <c r="L34" s="289">
        <f>IFERROR(VLOOKUP(A34,TCD_Univ!$A$169:$C$199,3,FALSE()),0)</f>
        <v>0</v>
      </c>
      <c r="M34" s="289">
        <f>IFERROR(VLOOKUP(A34,TCD_Univ!$A$204:$B$240,2,FALSE()),0)</f>
        <v>14</v>
      </c>
      <c r="N34" s="289">
        <f>IFERROR(VLOOKUP(A34,TCD_Univ!$A$247:$C$284,2,FALSE()),0)</f>
        <v>0</v>
      </c>
      <c r="O34" s="289">
        <f>IFERROR(VLOOKUP(A34,TCD_Univ!$A$247:$C$284,3,FALSE()),0)</f>
        <v>0</v>
      </c>
      <c r="P34" s="290">
        <f>IFERROR(VLOOKUP(A34,TCD_Univ!$A$247:$D$284,4,FALSE()),0)</f>
        <v>14</v>
      </c>
      <c r="Q34" s="291">
        <f>IFERROR(VLOOKUP($A34,TCD_Univ!$A$289:$D$326,2,FALSE()),0)</f>
        <v>0.63636363636363602</v>
      </c>
      <c r="R34" s="289">
        <f>IFERROR(VLOOKUP($A34,TCD_Univ!$A$289:$D$326,3,FALSE()),0)</f>
        <v>0</v>
      </c>
      <c r="S34" s="289">
        <f>IFERROR(VLOOKUP($A34,TCD_Univ!$A$289:$D$326,4,FALSE()),0)</f>
        <v>0.63636363636363602</v>
      </c>
      <c r="T34" s="290">
        <f>IFERROR(VLOOKUP($A34,TCD_Univ!$A$332:$F$369,2,FALSE()),0)</f>
        <v>0</v>
      </c>
      <c r="U34" s="292">
        <f>IFERROR(VLOOKUP($A34,TCD_Univ!$A$332:$F$369,4,FALSE()),0)</f>
        <v>10</v>
      </c>
      <c r="V34" s="289">
        <f>IFERROR(VLOOKUP($A34,TCD_Univ!$A$332:$F$369,5,FALSE()),0)</f>
        <v>0</v>
      </c>
      <c r="W34" s="289">
        <f>IFERROR(VLOOKUP($A34,TCD_Univ!$A$332:$F$369,6,FALSE()),0)</f>
        <v>4</v>
      </c>
      <c r="X34" s="289">
        <f>IFERROR(VLOOKUP($A34,TCD_Univ!$A$374:$B$396,2,FALSE()),0)</f>
        <v>4</v>
      </c>
      <c r="Y34" s="289">
        <f>IFERROR(VLOOKUP($A34,TCD_Univ!$A$401:$B$437,2,FALSE()),0)</f>
        <v>10</v>
      </c>
      <c r="Z34" s="289">
        <f>IFERROR(VLOOKUP($A34,TCD_Univ!$A$442:$B$445,2,FALSE()),0)</f>
        <v>0</v>
      </c>
      <c r="AA34" s="289">
        <f>IFERROR(VLOOKUP($A34,TCD_Univ!$A$459:$B$462,2,FALSE()),0)</f>
        <v>0</v>
      </c>
    </row>
    <row r="35" spans="1:27" x14ac:dyDescent="0.3">
      <c r="A35" s="293" t="str">
        <f>TCD_Univ!A5</f>
        <v>Cergy Paris Université</v>
      </c>
      <c r="B35" s="292">
        <f>TCD_Univ!B5</f>
        <v>10</v>
      </c>
      <c r="C35" s="292">
        <f>IFERROR(VLOOKUP($A35,TCD_Univ!$A$47:$D$84,2,FALSE()),0)</f>
        <v>0</v>
      </c>
      <c r="D35" s="292">
        <f>IFERROR(VLOOKUP($A35,TCD_Univ!$A$47:$D$84,3,FALSE()),0)</f>
        <v>10</v>
      </c>
      <c r="E35" s="292">
        <f>IFERROR(VLOOKUP($A35,TCD_Univ!$A$47:$D$84,4,FALSE()),0)</f>
        <v>0</v>
      </c>
      <c r="F35" s="292">
        <f>TCD_Univ!B91</f>
        <v>9</v>
      </c>
      <c r="G35" s="292">
        <f>TCD_Univ!C91</f>
        <v>1</v>
      </c>
      <c r="H35" s="292">
        <f>IFERROR(VLOOKUP($A35,TCD_Univ!$A$133:$D$163,2,FALSE()),0)</f>
        <v>0</v>
      </c>
      <c r="I35" s="292">
        <f>IFERROR(VLOOKUP($A35,TCD_Univ!$A$133:$D$163,3,FALSE()),0)</f>
        <v>1</v>
      </c>
      <c r="J35" s="292">
        <f>IFERROR(VLOOKUP($A35,TCD_Univ!$A$133:$D$163,4,FALSE()),0)</f>
        <v>0</v>
      </c>
      <c r="K35" s="292">
        <f>IFERROR(VLOOKUP(A35,TCD_Univ!$A$169:$C$199,2,FALSE()),0)</f>
        <v>1</v>
      </c>
      <c r="L35" s="292">
        <f>IFERROR(VLOOKUP(A35,TCD_Univ!$A$169:$C$199,3,FALSE()),0)</f>
        <v>0</v>
      </c>
      <c r="M35" s="292">
        <f>IFERROR(VLOOKUP(A35,TCD_Univ!$A$204:$B$240,2,FALSE()),0)</f>
        <v>1</v>
      </c>
      <c r="N35" s="292">
        <f>IFERROR(VLOOKUP(A35,TCD_Univ!$A$247:$C$284,2,FALSE()),0)</f>
        <v>0</v>
      </c>
      <c r="O35" s="292">
        <f>IFERROR(VLOOKUP(A35,TCD_Univ!$A$247:$C$284,3,FALSE()),0)</f>
        <v>1</v>
      </c>
      <c r="P35" s="294">
        <f>IFERROR(VLOOKUP(A35,TCD_Univ!$A$247:$D$284,4,FALSE()),0)</f>
        <v>0</v>
      </c>
      <c r="Q35" s="295">
        <f>IFERROR(VLOOKUP($A35,TCD_Univ!$A$289:$D$326,2,FALSE()),0)</f>
        <v>0.1</v>
      </c>
      <c r="R35" s="292">
        <f>IFERROR(VLOOKUP($A35,TCD_Univ!$A$289:$D$326,3,FALSE()),0)</f>
        <v>0</v>
      </c>
      <c r="S35" s="292">
        <f>IFERROR(VLOOKUP($A35,TCD_Univ!$A$289:$D$326,4,FALSE()),0)</f>
        <v>0.1</v>
      </c>
      <c r="T35" s="294">
        <f>IFERROR(VLOOKUP($A35,TCD_Univ!$A$332:$F$369,2,FALSE()),0)</f>
        <v>0</v>
      </c>
      <c r="U35" s="292">
        <f>IFERROR(VLOOKUP($A35,TCD_Univ!$A$332:$F$369,4,FALSE()),0)</f>
        <v>1</v>
      </c>
      <c r="V35" s="292">
        <f>IFERROR(VLOOKUP($A35,TCD_Univ!$A$332:$F$369,5,FALSE()),0)</f>
        <v>0</v>
      </c>
      <c r="W35" s="292">
        <f>IFERROR(VLOOKUP($A35,TCD_Univ!$A$332:$F$369,6,FALSE()),0)</f>
        <v>0</v>
      </c>
      <c r="X35" s="292">
        <f>IFERROR(VLOOKUP(A35,TCD_Univ!$A$374:$B$396,2,FALSE()),0)</f>
        <v>0</v>
      </c>
      <c r="Y35" s="292">
        <f>IFERROR(VLOOKUP($A35,TCD_Univ!$A$401:$B$437,2,FALSE()),0)</f>
        <v>1</v>
      </c>
      <c r="Z35" s="292">
        <f>IFERROR(VLOOKUP($A35,TCD_Univ!$A$442:$B$445,2,FALSE()),0)</f>
        <v>0</v>
      </c>
      <c r="AA35" s="292">
        <f>IFERROR(VLOOKUP($A35,TCD_Univ!$A$459:$B$462,2,FALSE()),0)</f>
        <v>0</v>
      </c>
    </row>
    <row r="36" spans="1:27" x14ac:dyDescent="0.3">
      <c r="A36" s="293" t="str">
        <f>TCD_Univ!A6</f>
        <v>ESA - Ecole Supérieure d'Assurance</v>
      </c>
      <c r="B36" s="292">
        <f>TCD_Univ!B6</f>
        <v>33</v>
      </c>
      <c r="C36" s="292">
        <f>IFERROR(VLOOKUP($A36,TCD_Univ!$A$47:$D$84,2,FALSE()),0)</f>
        <v>26</v>
      </c>
      <c r="D36" s="292">
        <f>IFERROR(VLOOKUP($A36,TCD_Univ!$A$47:$D$84,3,FALSE()),0)</f>
        <v>7</v>
      </c>
      <c r="E36" s="292">
        <f>IFERROR(VLOOKUP($A36,TCD_Univ!$A$47:$D$84,4,FALSE()),0)</f>
        <v>0</v>
      </c>
      <c r="F36" s="292">
        <f>TCD_Univ!B92</f>
        <v>30</v>
      </c>
      <c r="G36" s="292">
        <f>TCD_Univ!C92</f>
        <v>3</v>
      </c>
      <c r="H36" s="292">
        <f>IFERROR(VLOOKUP($A36,TCD_Univ!$A$133:$D$163,2,FALSE()),0)</f>
        <v>1</v>
      </c>
      <c r="I36" s="292">
        <f>IFERROR(VLOOKUP($A36,TCD_Univ!$A$133:$D$163,3,FALSE()),0)</f>
        <v>2</v>
      </c>
      <c r="J36" s="292">
        <f>IFERROR(VLOOKUP($A36,TCD_Univ!$A$133:$D$163,4,FALSE()),0)</f>
        <v>0</v>
      </c>
      <c r="K36" s="292">
        <f>IFERROR(VLOOKUP(A36,TCD_Univ!$A$169:$C$199,2,FALSE()),0)</f>
        <v>3</v>
      </c>
      <c r="L36" s="292">
        <f>IFERROR(VLOOKUP(A36,TCD_Univ!$A$169:$C$199,3,FALSE()),0)</f>
        <v>0</v>
      </c>
      <c r="M36" s="292">
        <f>IFERROR(VLOOKUP(A36,TCD_Univ!$A$204:$B$240,2,FALSE()),0)</f>
        <v>3</v>
      </c>
      <c r="N36" s="292">
        <f>IFERROR(VLOOKUP(A36,TCD_Univ!$A$247:$C$284,2,FALSE()),0)</f>
        <v>1</v>
      </c>
      <c r="O36" s="292">
        <f>IFERROR(VLOOKUP(A36,TCD_Univ!$A$247:$C$284,3,FALSE()),0)</f>
        <v>2</v>
      </c>
      <c r="P36" s="294">
        <f>IFERROR(VLOOKUP(A36,TCD_Univ!$A$247:$D$284,4,FALSE()),0)</f>
        <v>0</v>
      </c>
      <c r="Q36" s="295">
        <f>IFERROR(VLOOKUP($A36,TCD_Univ!$A$289:$D$326,2,FALSE()),0)</f>
        <v>9.0909090909090898E-2</v>
      </c>
      <c r="R36" s="292">
        <f>IFERROR(VLOOKUP($A36,TCD_Univ!$A$289:$D$326,3,FALSE()),0)</f>
        <v>0</v>
      </c>
      <c r="S36" s="292">
        <f>IFERROR(VLOOKUP($A36,TCD_Univ!$A$289:$D$326,4,FALSE()),0)</f>
        <v>9.0909090909090898E-2</v>
      </c>
      <c r="T36" s="294">
        <f>IFERROR(VLOOKUP($A36,TCD_Univ!$A$332:$F$369,2,FALSE()),0)</f>
        <v>0</v>
      </c>
      <c r="U36" s="292">
        <f>IFERROR(VLOOKUP($A36,TCD_Univ!$A$332:$F$369,4,FALSE()),0)</f>
        <v>3</v>
      </c>
      <c r="V36" s="292">
        <f>IFERROR(VLOOKUP($A36,TCD_Univ!$A$332:$F$369,5,FALSE()),0)</f>
        <v>0</v>
      </c>
      <c r="W36" s="292">
        <f>IFERROR(VLOOKUP($A36,TCD_Univ!$A$332:$F$369,6,FALSE()),0)</f>
        <v>0</v>
      </c>
      <c r="X36" s="292">
        <f>IFERROR(VLOOKUP(A36,TCD_Univ!$A$374:$B$396,2,FALSE()),0)</f>
        <v>0</v>
      </c>
      <c r="Y36" s="292">
        <f>IFERROR(VLOOKUP($A36,TCD_Univ!$A$401:$B$437,2,FALSE()),0)</f>
        <v>2</v>
      </c>
      <c r="Z36" s="292">
        <f>IFERROR(VLOOKUP($A36,TCD_Univ!$A$442:$B$445,2,FALSE()),0)</f>
        <v>0</v>
      </c>
      <c r="AA36" s="292">
        <f>IFERROR(VLOOKUP($A36,TCD_Univ!$A$459:$B$462,2,FALSE()),0)</f>
        <v>0</v>
      </c>
    </row>
    <row r="37" spans="1:27" x14ac:dyDescent="0.3">
      <c r="A37" s="293" t="str">
        <f>TCD_Univ!A7</f>
        <v>ESC Clermont BS</v>
      </c>
      <c r="B37" s="292">
        <f>TCD_Univ!B7</f>
        <v>2</v>
      </c>
      <c r="C37" s="292">
        <f>IFERROR(VLOOKUP($A37,TCD_Univ!$A$47:$D$84,2,FALSE()),0)</f>
        <v>0</v>
      </c>
      <c r="D37" s="292">
        <f>IFERROR(VLOOKUP($A37,TCD_Univ!$A$47:$D$84,3,FALSE()),0)</f>
        <v>1</v>
      </c>
      <c r="E37" s="292">
        <f>IFERROR(VLOOKUP($A37,TCD_Univ!$A$47:$D$84,4,FALSE()),0)</f>
        <v>1</v>
      </c>
      <c r="F37" s="292">
        <f>TCD_Univ!B93</f>
        <v>2</v>
      </c>
      <c r="G37" s="292">
        <f>TCD_Univ!C93</f>
        <v>0</v>
      </c>
      <c r="H37" s="292">
        <f>IFERROR(VLOOKUP($A37,TCD_Univ!$A$133:$D$163,2,FALSE()),0)</f>
        <v>0</v>
      </c>
      <c r="I37" s="292">
        <f>IFERROR(VLOOKUP($A37,TCD_Univ!$A$133:$D$163,3,FALSE()),0)</f>
        <v>0</v>
      </c>
      <c r="J37" s="292">
        <f>IFERROR(VLOOKUP($A37,TCD_Univ!$A$133:$D$163,4,FALSE()),0)</f>
        <v>0</v>
      </c>
      <c r="K37" s="292">
        <f>IFERROR(VLOOKUP(A37,TCD_Univ!$A$169:$C$199,2,FALSE()),0)</f>
        <v>0</v>
      </c>
      <c r="L37" s="292">
        <f>IFERROR(VLOOKUP(A37,TCD_Univ!$A$169:$C$199,3,FALSE()),0)</f>
        <v>0</v>
      </c>
      <c r="M37" s="292">
        <f>IFERROR(VLOOKUP(A37,TCD_Univ!$A$204:$B$240,2,FALSE()),0)</f>
        <v>0</v>
      </c>
      <c r="N37" s="292">
        <f>IFERROR(VLOOKUP(A37,TCD_Univ!$A$247:$C$284,2,FALSE()),0)</f>
        <v>0</v>
      </c>
      <c r="O37" s="292">
        <f>IFERROR(VLOOKUP(A37,TCD_Univ!$A$247:$C$284,3,FALSE()),0)</f>
        <v>0</v>
      </c>
      <c r="P37" s="294">
        <f>IFERROR(VLOOKUP(A37,TCD_Univ!$A$247:$D$284,4,FALSE()),0)</f>
        <v>0</v>
      </c>
      <c r="Q37" s="295">
        <f>IFERROR(VLOOKUP($A37,TCD_Univ!$A$289:$D$326,2,FALSE()),0)</f>
        <v>0</v>
      </c>
      <c r="R37" s="292">
        <f>IFERROR(VLOOKUP($A37,TCD_Univ!$A$289:$D$326,3,FALSE()),0)</f>
        <v>0</v>
      </c>
      <c r="S37" s="292">
        <f>IFERROR(VLOOKUP($A37,TCD_Univ!$A$289:$D$326,4,FALSE()),0)</f>
        <v>0</v>
      </c>
      <c r="T37" s="294">
        <f>IFERROR(VLOOKUP($A37,TCD_Univ!$A$332:$F$369,2,FALSE()),0)</f>
        <v>0</v>
      </c>
      <c r="U37" s="292">
        <f>IFERROR(VLOOKUP($A37,TCD_Univ!$A$332:$F$369,4,FALSE()),0)</f>
        <v>0</v>
      </c>
      <c r="V37" s="292">
        <f>IFERROR(VLOOKUP($A37,TCD_Univ!$A$332:$F$369,5,FALSE()),0)</f>
        <v>0</v>
      </c>
      <c r="W37" s="292">
        <f>IFERROR(VLOOKUP($A37,TCD_Univ!$A$332:$F$369,6,FALSE()),0)</f>
        <v>0</v>
      </c>
      <c r="X37" s="292">
        <f>IFERROR(VLOOKUP(A37,TCD_Univ!$A$374:$B$396,2,FALSE()),0)</f>
        <v>0</v>
      </c>
      <c r="Y37" s="292">
        <f>IFERROR(VLOOKUP($A37,TCD_Univ!$A$401:$B$437,2,FALSE()),0)</f>
        <v>0</v>
      </c>
      <c r="Z37" s="292">
        <f>IFERROR(VLOOKUP($A37,TCD_Univ!$A$442:$B$445,2,FALSE()),0)</f>
        <v>0</v>
      </c>
      <c r="AA37" s="292">
        <f>IFERROR(VLOOKUP($A37,TCD_Univ!$A$459:$B$462,2,FALSE()),0)</f>
        <v>0</v>
      </c>
    </row>
    <row r="38" spans="1:27" x14ac:dyDescent="0.3">
      <c r="A38" s="293" t="str">
        <f>TCD_Univ!A8</f>
        <v>Exchange College</v>
      </c>
      <c r="B38" s="292">
        <f>TCD_Univ!B8</f>
        <v>5</v>
      </c>
      <c r="C38" s="292">
        <f>IFERROR(VLOOKUP($A38,TCD_Univ!$A$47:$D$84,2,FALSE()),0)</f>
        <v>0</v>
      </c>
      <c r="D38" s="292">
        <f>IFERROR(VLOOKUP($A38,TCD_Univ!$A$47:$D$84,3,FALSE()),0)</f>
        <v>5</v>
      </c>
      <c r="E38" s="292">
        <f>IFERROR(VLOOKUP($A38,TCD_Univ!$A$47:$D$84,4,FALSE()),0)</f>
        <v>0</v>
      </c>
      <c r="F38" s="292">
        <f>TCD_Univ!B94</f>
        <v>2</v>
      </c>
      <c r="G38" s="292">
        <f>TCD_Univ!C94</f>
        <v>3</v>
      </c>
      <c r="H38" s="292">
        <f>IFERROR(VLOOKUP($A38,TCD_Univ!$A$133:$D$163,2,FALSE()),0)</f>
        <v>0</v>
      </c>
      <c r="I38" s="292">
        <f>IFERROR(VLOOKUP($A38,TCD_Univ!$A$133:$D$163,3,FALSE()),0)</f>
        <v>3</v>
      </c>
      <c r="J38" s="292">
        <f>IFERROR(VLOOKUP($A38,TCD_Univ!$A$133:$D$163,4,FALSE()),0)</f>
        <v>0</v>
      </c>
      <c r="K38" s="292">
        <f>IFERROR(VLOOKUP(A38,TCD_Univ!$A$169:$C$199,2,FALSE()),0)</f>
        <v>3</v>
      </c>
      <c r="L38" s="292">
        <f>IFERROR(VLOOKUP(A38,TCD_Univ!$A$169:$C$199,3,FALSE()),0)</f>
        <v>0</v>
      </c>
      <c r="M38" s="292">
        <f>IFERROR(VLOOKUP(A38,TCD_Univ!$A$204:$B$240,2,FALSE()),0)</f>
        <v>4</v>
      </c>
      <c r="N38" s="292">
        <f>IFERROR(VLOOKUP(A38,TCD_Univ!$A$247:$C$284,2,FALSE()),0)</f>
        <v>0</v>
      </c>
      <c r="O38" s="292">
        <f>IFERROR(VLOOKUP(A38,TCD_Univ!$A$247:$C$284,3,FALSE()),0)</f>
        <v>4</v>
      </c>
      <c r="P38" s="294">
        <f>IFERROR(VLOOKUP(A38,TCD_Univ!$A$247:$D$284,4,FALSE()),0)</f>
        <v>0</v>
      </c>
      <c r="Q38" s="295">
        <f>IFERROR(VLOOKUP($A38,TCD_Univ!$A$289:$D$326,2,FALSE()),0)</f>
        <v>0.8</v>
      </c>
      <c r="R38" s="292">
        <f>IFERROR(VLOOKUP($A38,TCD_Univ!$A$289:$D$326,3,FALSE()),0)</f>
        <v>0</v>
      </c>
      <c r="S38" s="292">
        <f>IFERROR(VLOOKUP($A38,TCD_Univ!$A$289:$D$326,4,FALSE()),0)</f>
        <v>0.8</v>
      </c>
      <c r="T38" s="294">
        <f>IFERROR(VLOOKUP($A38,TCD_Univ!$A$332:$F$369,2,FALSE()),0)</f>
        <v>0</v>
      </c>
      <c r="U38" s="292">
        <f>IFERROR(VLOOKUP($A38,TCD_Univ!$A$332:$F$369,4,FALSE()),0)</f>
        <v>4</v>
      </c>
      <c r="V38" s="292">
        <f>IFERROR(VLOOKUP($A38,TCD_Univ!$A$332:$F$369,5,FALSE()),0)</f>
        <v>0</v>
      </c>
      <c r="W38" s="292">
        <f>IFERROR(VLOOKUP($A38,TCD_Univ!$A$332:$F$369,6,FALSE()),0)</f>
        <v>0</v>
      </c>
      <c r="X38" s="292">
        <f>IFERROR(VLOOKUP(A38,TCD_Univ!$A$374:$B$396,2,FALSE()),0)</f>
        <v>0</v>
      </c>
      <c r="Y38" s="292">
        <f>IFERROR(VLOOKUP($A38,TCD_Univ!$A$401:$B$437,2,FALSE()),0)</f>
        <v>4</v>
      </c>
      <c r="Z38" s="292">
        <f>IFERROR(VLOOKUP($A38,TCD_Univ!$A$442:$B$445,2,FALSE()),0)</f>
        <v>0</v>
      </c>
      <c r="AA38" s="292">
        <f>IFERROR(VLOOKUP($A38,TCD_Univ!$A$459:$B$462,2,FALSE()),0)</f>
        <v>0</v>
      </c>
    </row>
    <row r="39" spans="1:27" x14ac:dyDescent="0.3">
      <c r="A39" s="293" t="str">
        <f>TCD_Univ!A9</f>
        <v>Grenoble IAE INP UGA</v>
      </c>
      <c r="B39" s="292">
        <f>TCD_Univ!B9</f>
        <v>6</v>
      </c>
      <c r="C39" s="292">
        <f>IFERROR(VLOOKUP($A39,TCD_Univ!$A$47:$D$84,2,FALSE()),0)</f>
        <v>0</v>
      </c>
      <c r="D39" s="292">
        <f>IFERROR(VLOOKUP($A39,TCD_Univ!$A$47:$D$84,3,FALSE()),0)</f>
        <v>4</v>
      </c>
      <c r="E39" s="292">
        <f>IFERROR(VLOOKUP($A39,TCD_Univ!$A$47:$D$84,4,FALSE()),0)</f>
        <v>2</v>
      </c>
      <c r="F39" s="292">
        <f>TCD_Univ!B95</f>
        <v>4</v>
      </c>
      <c r="G39" s="292">
        <f>TCD_Univ!C95</f>
        <v>2</v>
      </c>
      <c r="H39" s="292">
        <f>IFERROR(VLOOKUP($A39,TCD_Univ!$A$133:$D$163,2,FALSE()),0)</f>
        <v>0</v>
      </c>
      <c r="I39" s="292">
        <f>IFERROR(VLOOKUP($A39,TCD_Univ!$A$133:$D$163,3,FALSE()),0)</f>
        <v>1</v>
      </c>
      <c r="J39" s="292">
        <f>IFERROR(VLOOKUP($A39,TCD_Univ!$A$133:$D$163,4,FALSE()),0)</f>
        <v>1</v>
      </c>
      <c r="K39" s="292">
        <f>IFERROR(VLOOKUP(A39,TCD_Univ!$A$169:$C$199,2,FALSE()),0)</f>
        <v>2</v>
      </c>
      <c r="L39" s="292">
        <f>IFERROR(VLOOKUP(A39,TCD_Univ!$A$169:$C$199,3,FALSE()),0)</f>
        <v>0</v>
      </c>
      <c r="M39" s="292">
        <f>IFERROR(VLOOKUP(A39,TCD_Univ!$A$204:$B$240,2,FALSE()),0)</f>
        <v>3</v>
      </c>
      <c r="N39" s="292">
        <f>IFERROR(VLOOKUP(A39,TCD_Univ!$A$247:$C$284,2,FALSE()),0)</f>
        <v>0</v>
      </c>
      <c r="O39" s="292">
        <f>IFERROR(VLOOKUP(A39,TCD_Univ!$A$247:$C$284,3,FALSE()),0)</f>
        <v>2</v>
      </c>
      <c r="P39" s="294">
        <f>IFERROR(VLOOKUP(A39,TCD_Univ!$A$247:$D$284,4,FALSE()),0)</f>
        <v>1</v>
      </c>
      <c r="Q39" s="295">
        <f>IFERROR(VLOOKUP($A39,TCD_Univ!$A$289:$D$326,2,FALSE()),0)</f>
        <v>0.5</v>
      </c>
      <c r="R39" s="292">
        <f>IFERROR(VLOOKUP($A39,TCD_Univ!$A$289:$D$326,3,FALSE()),0)</f>
        <v>0</v>
      </c>
      <c r="S39" s="292">
        <f>IFERROR(VLOOKUP($A39,TCD_Univ!$A$289:$D$326,4,FALSE()),0)</f>
        <v>0.5</v>
      </c>
      <c r="T39" s="294">
        <f>IFERROR(VLOOKUP($A39,TCD_Univ!$A$332:$F$369,2,FALSE()),0)</f>
        <v>0</v>
      </c>
      <c r="U39" s="292">
        <f>IFERROR(VLOOKUP($A39,TCD_Univ!$A$332:$F$369,4,FALSE()),0)</f>
        <v>1</v>
      </c>
      <c r="V39" s="292">
        <f>IFERROR(VLOOKUP($A39,TCD_Univ!$A$332:$F$369,5,FALSE()),0)</f>
        <v>2</v>
      </c>
      <c r="W39" s="292">
        <f>IFERROR(VLOOKUP($A39,TCD_Univ!$A$332:$F$369,6,FALSE()),0)</f>
        <v>0</v>
      </c>
      <c r="X39" s="292">
        <f>IFERROR(VLOOKUP(A39,TCD_Univ!$A$374:$B$396,2,FALSE()),0)</f>
        <v>0</v>
      </c>
      <c r="Y39" s="292">
        <f>IFERROR(VLOOKUP($A39,TCD_Univ!$A$401:$B$437,2,FALSE()),0)</f>
        <v>3</v>
      </c>
      <c r="Z39" s="292">
        <f>IFERROR(VLOOKUP($A39,TCD_Univ!$A$442:$B$445,2,FALSE()),0)</f>
        <v>0</v>
      </c>
      <c r="AA39" s="292">
        <f>IFERROR(VLOOKUP($A39,TCD_Univ!$A$459:$B$462,2,FALSE()),0)</f>
        <v>0</v>
      </c>
    </row>
    <row r="40" spans="1:27" x14ac:dyDescent="0.3">
      <c r="A40" s="293" t="str">
        <f>TCD_Univ!A10</f>
        <v>IAE Aix-Marseille</v>
      </c>
      <c r="B40" s="292">
        <f>TCD_Univ!B10</f>
        <v>1</v>
      </c>
      <c r="C40" s="292">
        <f>IFERROR(VLOOKUP($A40,TCD_Univ!$A$47:$D$84,2,FALSE()),0)</f>
        <v>0</v>
      </c>
      <c r="D40" s="292">
        <f>IFERROR(VLOOKUP($A40,TCD_Univ!$A$47:$D$84,3,FALSE()),0)</f>
        <v>1</v>
      </c>
      <c r="E40" s="292">
        <f>IFERROR(VLOOKUP($A40,TCD_Univ!$A$47:$D$84,4,FALSE()),0)</f>
        <v>0</v>
      </c>
      <c r="F40" s="292">
        <f>TCD_Univ!B96</f>
        <v>1</v>
      </c>
      <c r="G40" s="292">
        <f>TCD_Univ!C96</f>
        <v>0</v>
      </c>
      <c r="H40" s="292">
        <f>IFERROR(VLOOKUP($A40,TCD_Univ!$A$133:$D$163,2,FALSE()),0)</f>
        <v>0</v>
      </c>
      <c r="I40" s="292">
        <f>IFERROR(VLOOKUP($A40,TCD_Univ!$A$133:$D$163,3,FALSE()),0)</f>
        <v>0</v>
      </c>
      <c r="J40" s="292">
        <f>IFERROR(VLOOKUP($A40,TCD_Univ!$A$133:$D$163,4,FALSE()),0)</f>
        <v>0</v>
      </c>
      <c r="K40" s="292">
        <f>IFERROR(VLOOKUP(A40,TCD_Univ!$A$169:$C$199,2,FALSE()),0)</f>
        <v>0</v>
      </c>
      <c r="L40" s="292">
        <f>IFERROR(VLOOKUP(A40,TCD_Univ!$A$169:$C$199,3,FALSE()),0)</f>
        <v>0</v>
      </c>
      <c r="M40" s="292">
        <f>IFERROR(VLOOKUP(A40,TCD_Univ!$A$204:$B$240,2,FALSE()),0)</f>
        <v>0</v>
      </c>
      <c r="N40" s="292">
        <f>IFERROR(VLOOKUP(A40,TCD_Univ!$A$247:$C$284,2,FALSE()),0)</f>
        <v>0</v>
      </c>
      <c r="O40" s="292">
        <f>IFERROR(VLOOKUP(A40,TCD_Univ!$A$247:$C$284,3,FALSE()),0)</f>
        <v>0</v>
      </c>
      <c r="P40" s="294">
        <f>IFERROR(VLOOKUP(A40,TCD_Univ!$A$247:$D$284,4,FALSE()),0)</f>
        <v>0</v>
      </c>
      <c r="Q40" s="295">
        <f>IFERROR(VLOOKUP($A40,TCD_Univ!$A$289:$D$326,2,FALSE()),0)</f>
        <v>0</v>
      </c>
      <c r="R40" s="292">
        <f>IFERROR(VLOOKUP($A40,TCD_Univ!$A$289:$D$326,3,FALSE()),0)</f>
        <v>0</v>
      </c>
      <c r="S40" s="292">
        <f>IFERROR(VLOOKUP($A40,TCD_Univ!$A$289:$D$326,4,FALSE()),0)</f>
        <v>0</v>
      </c>
      <c r="T40" s="294">
        <f>IFERROR(VLOOKUP($A40,TCD_Univ!$A$332:$F$369,2,FALSE()),0)</f>
        <v>0</v>
      </c>
      <c r="U40" s="292">
        <f>IFERROR(VLOOKUP($A40,TCD_Univ!$A$332:$F$369,4,FALSE()),0)</f>
        <v>0</v>
      </c>
      <c r="V40" s="292">
        <f>IFERROR(VLOOKUP($A40,TCD_Univ!$A$332:$F$369,5,FALSE()),0)</f>
        <v>0</v>
      </c>
      <c r="W40" s="292">
        <f>IFERROR(VLOOKUP($A40,TCD_Univ!$A$332:$F$369,6,FALSE()),0)</f>
        <v>0</v>
      </c>
      <c r="X40" s="292">
        <f>IFERROR(VLOOKUP(A40,TCD_Univ!$A$374:$B$396,2,FALSE()),0)</f>
        <v>0</v>
      </c>
      <c r="Y40" s="292">
        <f>IFERROR(VLOOKUP($A40,TCD_Univ!$A$401:$B$437,2,FALSE()),0)</f>
        <v>0</v>
      </c>
      <c r="Z40" s="292">
        <f>IFERROR(VLOOKUP($A40,TCD_Univ!$A$442:$B$445,2,FALSE()),0)</f>
        <v>0</v>
      </c>
      <c r="AA40" s="292">
        <f>IFERROR(VLOOKUP($A40,TCD_Univ!$A$459:$B$462,2,FALSE()),0)</f>
        <v>0</v>
      </c>
    </row>
    <row r="41" spans="1:27" x14ac:dyDescent="0.3">
      <c r="A41" s="293" t="str">
        <f>TCD_Univ!A11</f>
        <v>IAE Clermont Auvergne</v>
      </c>
      <c r="B41" s="292">
        <f>TCD_Univ!B11</f>
        <v>19</v>
      </c>
      <c r="C41" s="292">
        <f>IFERROR(VLOOKUP($A41,TCD_Univ!$A$47:$D$84,2,FALSE()),0)</f>
        <v>1</v>
      </c>
      <c r="D41" s="292">
        <f>IFERROR(VLOOKUP($A41,TCD_Univ!$A$47:$D$84,3,FALSE()),0)</f>
        <v>3</v>
      </c>
      <c r="E41" s="292">
        <f>IFERROR(VLOOKUP($A41,TCD_Univ!$A$47:$D$84,4,FALSE()),0)</f>
        <v>15</v>
      </c>
      <c r="F41" s="292">
        <f>TCD_Univ!B97</f>
        <v>15</v>
      </c>
      <c r="G41" s="292">
        <f>TCD_Univ!C97</f>
        <v>4</v>
      </c>
      <c r="H41" s="292">
        <f>IFERROR(VLOOKUP($A41,TCD_Univ!$A$133:$D$163,2,FALSE()),0)</f>
        <v>0</v>
      </c>
      <c r="I41" s="292">
        <f>IFERROR(VLOOKUP($A41,TCD_Univ!$A$133:$D$163,3,FALSE()),0)</f>
        <v>0</v>
      </c>
      <c r="J41" s="292">
        <f>IFERROR(VLOOKUP($A41,TCD_Univ!$A$133:$D$163,4,FALSE()),0)</f>
        <v>4</v>
      </c>
      <c r="K41" s="292">
        <f>IFERROR(VLOOKUP(A41,TCD_Univ!$A$169:$C$199,2,FALSE()),0)</f>
        <v>4</v>
      </c>
      <c r="L41" s="292">
        <f>IFERROR(VLOOKUP(A41,TCD_Univ!$A$169:$C$199,3,FALSE()),0)</f>
        <v>0</v>
      </c>
      <c r="M41" s="292">
        <f>IFERROR(VLOOKUP(A41,TCD_Univ!$A$204:$B$240,2,FALSE()),0)</f>
        <v>6</v>
      </c>
      <c r="N41" s="292">
        <f>IFERROR(VLOOKUP(A41,TCD_Univ!$A$247:$C$284,2,FALSE()),0)</f>
        <v>0</v>
      </c>
      <c r="O41" s="292">
        <f>IFERROR(VLOOKUP(A41,TCD_Univ!$A$247:$C$284,3,FALSE()),0)</f>
        <v>0</v>
      </c>
      <c r="P41" s="294">
        <f>IFERROR(VLOOKUP(A41,TCD_Univ!$A$247:$D$284,4,FALSE()),0)</f>
        <v>6</v>
      </c>
      <c r="Q41" s="295">
        <f>IFERROR(VLOOKUP($A41,TCD_Univ!$A$289:$D$326,2,FALSE()),0)</f>
        <v>0.31578947368421101</v>
      </c>
      <c r="R41" s="292">
        <f>IFERROR(VLOOKUP($A41,TCD_Univ!$A$289:$D$326,3,FALSE()),0)</f>
        <v>0</v>
      </c>
      <c r="S41" s="292">
        <f>IFERROR(VLOOKUP($A41,TCD_Univ!$A$289:$D$326,4,FALSE()),0)</f>
        <v>0.31578947368421101</v>
      </c>
      <c r="T41" s="294">
        <f>IFERROR(VLOOKUP($A41,TCD_Univ!$A$332:$F$369,2,FALSE()),0)</f>
        <v>0</v>
      </c>
      <c r="U41" s="292">
        <f>IFERROR(VLOOKUP($A41,TCD_Univ!$A$332:$F$369,4,FALSE()),0)</f>
        <v>6</v>
      </c>
      <c r="V41" s="292">
        <f>IFERROR(VLOOKUP($A41,TCD_Univ!$A$332:$F$369,5,FALSE()),0)</f>
        <v>0</v>
      </c>
      <c r="W41" s="292">
        <f>IFERROR(VLOOKUP($A41,TCD_Univ!$A$332:$F$369,6,FALSE()),0)</f>
        <v>0</v>
      </c>
      <c r="X41" s="292">
        <f>IFERROR(VLOOKUP(A41,TCD_Univ!$A$374:$B$396,2,FALSE()),0)</f>
        <v>0</v>
      </c>
      <c r="Y41" s="292">
        <f>IFERROR(VLOOKUP($A41,TCD_Univ!$A$401:$B$437,2,FALSE()),0)</f>
        <v>6</v>
      </c>
      <c r="Z41" s="292">
        <f>IFERROR(VLOOKUP($A41,TCD_Univ!$A$442:$B$445,2,FALSE()),0)</f>
        <v>0</v>
      </c>
      <c r="AA41" s="292">
        <f>IFERROR(VLOOKUP($A41,TCD_Univ!$A$459:$B$462,2,FALSE()),0)</f>
        <v>0</v>
      </c>
    </row>
    <row r="42" spans="1:27" x14ac:dyDescent="0.3">
      <c r="A42" s="293" t="str">
        <f>TCD_Univ!A12</f>
        <v>IAE Gustave Eiffel</v>
      </c>
      <c r="B42" s="292">
        <f>TCD_Univ!B12</f>
        <v>11</v>
      </c>
      <c r="C42" s="292">
        <f>IFERROR(VLOOKUP($A42,TCD_Univ!$A$47:$D$84,2,FALSE()),0)</f>
        <v>0</v>
      </c>
      <c r="D42" s="292">
        <f>IFERROR(VLOOKUP($A42,TCD_Univ!$A$47:$D$84,3,FALSE()),0)</f>
        <v>0</v>
      </c>
      <c r="E42" s="292">
        <f>IFERROR(VLOOKUP($A42,TCD_Univ!$A$47:$D$84,4,FALSE()),0)</f>
        <v>11</v>
      </c>
      <c r="F42" s="292">
        <f>TCD_Univ!B98</f>
        <v>1</v>
      </c>
      <c r="G42" s="292">
        <f>TCD_Univ!C98</f>
        <v>10</v>
      </c>
      <c r="H42" s="292">
        <f>IFERROR(VLOOKUP($A42,TCD_Univ!$A$133:$D$163,2,FALSE()),0)</f>
        <v>0</v>
      </c>
      <c r="I42" s="292">
        <f>IFERROR(VLOOKUP($A42,TCD_Univ!$A$133:$D$163,3,FALSE()),0)</f>
        <v>0</v>
      </c>
      <c r="J42" s="292">
        <f>IFERROR(VLOOKUP($A42,TCD_Univ!$A$133:$D$163,4,FALSE()),0)</f>
        <v>10</v>
      </c>
      <c r="K42" s="292">
        <f>IFERROR(VLOOKUP(A42,TCD_Univ!$A$169:$C$199,2,FALSE()),0)</f>
        <v>10</v>
      </c>
      <c r="L42" s="292">
        <f>IFERROR(VLOOKUP(A42,TCD_Univ!$A$169:$C$199,3,FALSE()),0)</f>
        <v>0</v>
      </c>
      <c r="M42" s="292">
        <f>IFERROR(VLOOKUP(A42,TCD_Univ!$A$204:$B$240,2,FALSE()),0)</f>
        <v>20</v>
      </c>
      <c r="N42" s="292">
        <f>IFERROR(VLOOKUP(A42,TCD_Univ!$A$247:$C$284,2,FALSE()),0)</f>
        <v>0</v>
      </c>
      <c r="O42" s="292">
        <f>IFERROR(VLOOKUP(A42,TCD_Univ!$A$247:$C$284,3,FALSE()),0)</f>
        <v>0</v>
      </c>
      <c r="P42" s="294">
        <f>IFERROR(VLOOKUP(A42,TCD_Univ!$A$247:$D$284,4,FALSE()),0)</f>
        <v>20</v>
      </c>
      <c r="Q42" s="295">
        <f>IFERROR(VLOOKUP($A42,TCD_Univ!$A$289:$D$326,2,FALSE()),0)</f>
        <v>1.8181818181818199</v>
      </c>
      <c r="R42" s="292">
        <f>IFERROR(VLOOKUP($A42,TCD_Univ!$A$289:$D$326,3,FALSE()),0)</f>
        <v>0</v>
      </c>
      <c r="S42" s="292">
        <f>IFERROR(VLOOKUP($A42,TCD_Univ!$A$289:$D$326,4,FALSE()),0)</f>
        <v>1.8181818181818199</v>
      </c>
      <c r="T42" s="294">
        <f>IFERROR(VLOOKUP($A42,TCD_Univ!$A$332:$F$369,2,FALSE()),0)</f>
        <v>0</v>
      </c>
      <c r="U42" s="292">
        <f>IFERROR(VLOOKUP($A42,TCD_Univ!$A$332:$F$369,4,FALSE()),0)</f>
        <v>20</v>
      </c>
      <c r="V42" s="292">
        <f>IFERROR(VLOOKUP($A42,TCD_Univ!$A$332:$F$369,5,FALSE()),0)</f>
        <v>0</v>
      </c>
      <c r="W42" s="292">
        <f>IFERROR(VLOOKUP($A42,TCD_Univ!$A$332:$F$369,6,FALSE()),0)</f>
        <v>0</v>
      </c>
      <c r="X42" s="292">
        <f>IFERROR(VLOOKUP(A42,TCD_Univ!$A$374:$B$396,2,FALSE()),0)</f>
        <v>0</v>
      </c>
      <c r="Y42" s="292">
        <f>IFERROR(VLOOKUP($A42,TCD_Univ!$A$401:$B$437,2,FALSE()),0)</f>
        <v>20</v>
      </c>
      <c r="Z42" s="292">
        <f>IFERROR(VLOOKUP($A42,TCD_Univ!$A$442:$B$445,2,FALSE()),0)</f>
        <v>0</v>
      </c>
      <c r="AA42" s="292">
        <f>IFERROR(VLOOKUP($A42,TCD_Univ!$A$459:$B$462,2,FALSE()),0)</f>
        <v>0</v>
      </c>
    </row>
    <row r="43" spans="1:27" x14ac:dyDescent="0.3">
      <c r="A43" s="293" t="str">
        <f>TCD_Univ!A13</f>
        <v>IAE Lyon school of management</v>
      </c>
      <c r="B43" s="292">
        <f>TCD_Univ!B13</f>
        <v>16</v>
      </c>
      <c r="C43" s="292">
        <f>IFERROR(VLOOKUP($A43,TCD_Univ!$A$47:$D$84,2,FALSE()),0)</f>
        <v>3</v>
      </c>
      <c r="D43" s="292">
        <f>IFERROR(VLOOKUP($A43,TCD_Univ!$A$47:$D$84,3,FALSE()),0)</f>
        <v>1</v>
      </c>
      <c r="E43" s="292">
        <f>IFERROR(VLOOKUP($A43,TCD_Univ!$A$47:$D$84,4,FALSE()),0)</f>
        <v>12</v>
      </c>
      <c r="F43" s="292">
        <f>TCD_Univ!B99</f>
        <v>8</v>
      </c>
      <c r="G43" s="292">
        <f>TCD_Univ!C99</f>
        <v>8</v>
      </c>
      <c r="H43" s="292">
        <f>IFERROR(VLOOKUP($A43,TCD_Univ!$A$133:$D$163,2,FALSE()),0)</f>
        <v>0</v>
      </c>
      <c r="I43" s="292">
        <f>IFERROR(VLOOKUP($A43,TCD_Univ!$A$133:$D$163,3,FALSE()),0)</f>
        <v>1</v>
      </c>
      <c r="J43" s="292">
        <f>IFERROR(VLOOKUP($A43,TCD_Univ!$A$133:$D$163,4,FALSE()),0)</f>
        <v>7</v>
      </c>
      <c r="K43" s="292">
        <f>IFERROR(VLOOKUP(A43,TCD_Univ!$A$169:$C$199,2,FALSE()),0)</f>
        <v>8</v>
      </c>
      <c r="L43" s="292">
        <f>IFERROR(VLOOKUP(A43,TCD_Univ!$A$169:$C$199,3,FALSE()),0)</f>
        <v>0</v>
      </c>
      <c r="M43" s="292">
        <f>IFERROR(VLOOKUP(A43,TCD_Univ!$A$204:$B$240,2,FALSE()),0)</f>
        <v>11</v>
      </c>
      <c r="N43" s="292">
        <f>IFERROR(VLOOKUP(A43,TCD_Univ!$A$247:$C$284,2,FALSE()),0)</f>
        <v>0</v>
      </c>
      <c r="O43" s="292">
        <f>IFERROR(VLOOKUP(A43,TCD_Univ!$A$247:$C$284,3,FALSE()),0)</f>
        <v>1</v>
      </c>
      <c r="P43" s="294">
        <f>IFERROR(VLOOKUP(A43,TCD_Univ!$A$247:$D$284,4,FALSE()),0)</f>
        <v>10</v>
      </c>
      <c r="Q43" s="295">
        <f>IFERROR(VLOOKUP($A43,TCD_Univ!$A$289:$D$326,2,FALSE()),0)</f>
        <v>0.6875</v>
      </c>
      <c r="R43" s="292">
        <f>IFERROR(VLOOKUP($A43,TCD_Univ!$A$289:$D$326,3,FALSE()),0)</f>
        <v>0</v>
      </c>
      <c r="S43" s="292">
        <f>IFERROR(VLOOKUP($A43,TCD_Univ!$A$289:$D$326,4,FALSE()),0)</f>
        <v>0.6875</v>
      </c>
      <c r="T43" s="294">
        <f>IFERROR(VLOOKUP($A43,TCD_Univ!$A$332:$F$369,2,FALSE()),0)</f>
        <v>2</v>
      </c>
      <c r="U43" s="292">
        <f>IFERROR(VLOOKUP($A43,TCD_Univ!$A$332:$F$369,4,FALSE()),0)</f>
        <v>1</v>
      </c>
      <c r="V43" s="292">
        <f>IFERROR(VLOOKUP($A43,TCD_Univ!$A$332:$F$369,5,FALSE()),0)</f>
        <v>8</v>
      </c>
      <c r="W43" s="292">
        <f>IFERROR(VLOOKUP($A43,TCD_Univ!$A$332:$F$369,6,FALSE()),0)</f>
        <v>0</v>
      </c>
      <c r="X43" s="292">
        <f>IFERROR(VLOOKUP(A43,TCD_Univ!$A$374:$B$396,2,FALSE()),0)</f>
        <v>0</v>
      </c>
      <c r="Y43" s="292">
        <f>IFERROR(VLOOKUP($A43,TCD_Univ!$A$401:$B$437,2,FALSE()),0)</f>
        <v>11</v>
      </c>
      <c r="Z43" s="292">
        <f>IFERROR(VLOOKUP($A43,TCD_Univ!$A$442:$B$445,2,FALSE()),0)</f>
        <v>0</v>
      </c>
      <c r="AA43" s="292">
        <f>IFERROR(VLOOKUP($A43,TCD_Univ!$A$459:$B$462,2,FALSE()),0)</f>
        <v>0</v>
      </c>
    </row>
    <row r="44" spans="1:27" x14ac:dyDescent="0.3">
      <c r="A44" s="293" t="str">
        <f>TCD_Univ!A14</f>
        <v>IAE Poitiers</v>
      </c>
      <c r="B44" s="292">
        <f>TCD_Univ!B14</f>
        <v>5</v>
      </c>
      <c r="C44" s="292">
        <f>IFERROR(VLOOKUP($A44,TCD_Univ!$A$47:$D$84,2,FALSE()),0)</f>
        <v>0</v>
      </c>
      <c r="D44" s="292">
        <f>IFERROR(VLOOKUP($A44,TCD_Univ!$A$47:$D$84,3,FALSE()),0)</f>
        <v>0</v>
      </c>
      <c r="E44" s="292">
        <f>IFERROR(VLOOKUP($A44,TCD_Univ!$A$47:$D$84,4,FALSE()),0)</f>
        <v>5</v>
      </c>
      <c r="F44" s="292">
        <f>TCD_Univ!B100</f>
        <v>1</v>
      </c>
      <c r="G44" s="292">
        <f>TCD_Univ!C100</f>
        <v>4</v>
      </c>
      <c r="H44" s="292">
        <f>IFERROR(VLOOKUP($A44,TCD_Univ!$A$133:$D$163,2,FALSE()),0)</f>
        <v>0</v>
      </c>
      <c r="I44" s="292">
        <f>IFERROR(VLOOKUP($A44,TCD_Univ!$A$133:$D$163,3,FALSE()),0)</f>
        <v>0</v>
      </c>
      <c r="J44" s="292">
        <f>IFERROR(VLOOKUP($A44,TCD_Univ!$A$133:$D$163,4,FALSE()),0)</f>
        <v>4</v>
      </c>
      <c r="K44" s="292">
        <f>IFERROR(VLOOKUP(A44,TCD_Univ!$A$169:$C$199,2,FALSE()),0)</f>
        <v>4</v>
      </c>
      <c r="L44" s="292">
        <f>IFERROR(VLOOKUP(A44,TCD_Univ!$A$169:$C$199,3,FALSE()),0)</f>
        <v>0</v>
      </c>
      <c r="M44" s="292">
        <f>IFERROR(VLOOKUP(A44,TCD_Univ!$A$204:$B$240,2,FALSE()),0)</f>
        <v>4</v>
      </c>
      <c r="N44" s="292">
        <f>IFERROR(VLOOKUP(A44,TCD_Univ!$A$247:$C$284,2,FALSE()),0)</f>
        <v>0</v>
      </c>
      <c r="O44" s="292">
        <f>IFERROR(VLOOKUP(A44,TCD_Univ!$A$247:$C$284,3,FALSE()),0)</f>
        <v>0</v>
      </c>
      <c r="P44" s="294">
        <f>IFERROR(VLOOKUP(A44,TCD_Univ!$A$247:$D$284,4,FALSE()),0)</f>
        <v>4</v>
      </c>
      <c r="Q44" s="295">
        <f>IFERROR(VLOOKUP($A44,TCD_Univ!$A$289:$D$326,2,FALSE()),0)</f>
        <v>0.8</v>
      </c>
      <c r="R44" s="292">
        <f>IFERROR(VLOOKUP($A44,TCD_Univ!$A$289:$D$326,3,FALSE()),0)</f>
        <v>0</v>
      </c>
      <c r="S44" s="292">
        <f>IFERROR(VLOOKUP($A44,TCD_Univ!$A$289:$D$326,4,FALSE()),0)</f>
        <v>0.8</v>
      </c>
      <c r="T44" s="294">
        <f>IFERROR(VLOOKUP($A44,TCD_Univ!$A$332:$F$369,2,FALSE()),0)</f>
        <v>0</v>
      </c>
      <c r="U44" s="292">
        <f>IFERROR(VLOOKUP($A44,TCD_Univ!$A$332:$F$369,4,FALSE()),0)</f>
        <v>4</v>
      </c>
      <c r="V44" s="292">
        <f>IFERROR(VLOOKUP($A44,TCD_Univ!$A$332:$F$369,5,FALSE()),0)</f>
        <v>0</v>
      </c>
      <c r="W44" s="292">
        <f>IFERROR(VLOOKUP($A44,TCD_Univ!$A$332:$F$369,6,FALSE()),0)</f>
        <v>0</v>
      </c>
      <c r="X44" s="292">
        <f>IFERROR(VLOOKUP(A44,TCD_Univ!$A$374:$B$396,2,FALSE()),0)</f>
        <v>0</v>
      </c>
      <c r="Y44" s="292">
        <f>IFERROR(VLOOKUP($A44,TCD_Univ!$A$401:$B$437,2,FALSE()),0)</f>
        <v>4</v>
      </c>
      <c r="Z44" s="292">
        <f>IFERROR(VLOOKUP($A44,TCD_Univ!$A$442:$B$445,2,FALSE()),0)</f>
        <v>0</v>
      </c>
      <c r="AA44" s="292">
        <f>IFERROR(VLOOKUP($A44,TCD_Univ!$A$459:$B$462,2,FALSE()),0)</f>
        <v>0</v>
      </c>
    </row>
    <row r="45" spans="1:27" x14ac:dyDescent="0.3">
      <c r="A45" s="293" t="str">
        <f>TCD_Univ!A15</f>
        <v>IAE Tours Val de Loire</v>
      </c>
      <c r="B45" s="292">
        <f>TCD_Univ!B15</f>
        <v>7</v>
      </c>
      <c r="C45" s="292">
        <f>IFERROR(VLOOKUP($A45,TCD_Univ!$A$47:$D$84,2,FALSE()),0)</f>
        <v>0</v>
      </c>
      <c r="D45" s="292">
        <f>IFERROR(VLOOKUP($A45,TCD_Univ!$A$47:$D$84,3,FALSE()),0)</f>
        <v>1</v>
      </c>
      <c r="E45" s="292">
        <f>IFERROR(VLOOKUP($A45,TCD_Univ!$A$47:$D$84,4,FALSE()),0)</f>
        <v>6</v>
      </c>
      <c r="F45" s="292">
        <f>TCD_Univ!B101</f>
        <v>2</v>
      </c>
      <c r="G45" s="292">
        <f>TCD_Univ!C101</f>
        <v>5</v>
      </c>
      <c r="H45" s="292">
        <f>IFERROR(VLOOKUP($A45,TCD_Univ!$A$133:$D$163,2,FALSE()),0)</f>
        <v>0</v>
      </c>
      <c r="I45" s="292">
        <f>IFERROR(VLOOKUP($A45,TCD_Univ!$A$133:$D$163,3,FALSE()),0)</f>
        <v>1</v>
      </c>
      <c r="J45" s="292">
        <f>IFERROR(VLOOKUP($A45,TCD_Univ!$A$133:$D$163,4,FALSE()),0)</f>
        <v>4</v>
      </c>
      <c r="K45" s="292">
        <f>IFERROR(VLOOKUP(A45,TCD_Univ!$A$169:$C$199,2,FALSE()),0)</f>
        <v>5</v>
      </c>
      <c r="L45" s="292">
        <f>IFERROR(VLOOKUP(A45,TCD_Univ!$A$169:$C$199,3,FALSE()),0)</f>
        <v>0</v>
      </c>
      <c r="M45" s="292">
        <f>IFERROR(VLOOKUP(A45,TCD_Univ!$A$204:$B$240,2,FALSE()),0)</f>
        <v>5</v>
      </c>
      <c r="N45" s="292">
        <f>IFERROR(VLOOKUP(A45,TCD_Univ!$A$247:$C$284,2,FALSE()),0)</f>
        <v>0</v>
      </c>
      <c r="O45" s="292">
        <f>IFERROR(VLOOKUP(A45,TCD_Univ!$A$247:$C$284,3,FALSE()),0)</f>
        <v>1</v>
      </c>
      <c r="P45" s="294">
        <f>IFERROR(VLOOKUP(A45,TCD_Univ!$A$247:$D$284,4,FALSE()),0)</f>
        <v>4</v>
      </c>
      <c r="Q45" s="295">
        <f>IFERROR(VLOOKUP($A45,TCD_Univ!$A$289:$D$326,2,FALSE()),0)</f>
        <v>0.71428571428571397</v>
      </c>
      <c r="R45" s="292">
        <f>IFERROR(VLOOKUP($A45,TCD_Univ!$A$289:$D$326,3,FALSE()),0)</f>
        <v>0</v>
      </c>
      <c r="S45" s="292">
        <f>IFERROR(VLOOKUP($A45,TCD_Univ!$A$289:$D$326,4,FALSE()),0)</f>
        <v>0.71428571428571397</v>
      </c>
      <c r="T45" s="294">
        <f>IFERROR(VLOOKUP($A45,TCD_Univ!$A$332:$F$369,2,FALSE()),0)</f>
        <v>0</v>
      </c>
      <c r="U45" s="292">
        <f>IFERROR(VLOOKUP($A45,TCD_Univ!$A$332:$F$369,4,FALSE()),0)</f>
        <v>3</v>
      </c>
      <c r="V45" s="292">
        <f>IFERROR(VLOOKUP($A45,TCD_Univ!$A$332:$F$369,5,FALSE()),0)</f>
        <v>0</v>
      </c>
      <c r="W45" s="292">
        <f>IFERROR(VLOOKUP($A45,TCD_Univ!$A$332:$F$369,6,FALSE()),0)</f>
        <v>2</v>
      </c>
      <c r="X45" s="292">
        <f>IFERROR(VLOOKUP(A45,TCD_Univ!$A$374:$B$396,2,FALSE()),0)</f>
        <v>1</v>
      </c>
      <c r="Y45" s="292">
        <f>IFERROR(VLOOKUP($A45,TCD_Univ!$A$401:$B$437,2,FALSE()),0)</f>
        <v>4</v>
      </c>
      <c r="Z45" s="292">
        <f>IFERROR(VLOOKUP($A45,TCD_Univ!$A$442:$B$445,2,FALSE()),0)</f>
        <v>0</v>
      </c>
      <c r="AA45" s="292">
        <f>IFERROR(VLOOKUP($A45,TCD_Univ!$A$459:$B$462,2,FALSE()),0)</f>
        <v>0</v>
      </c>
    </row>
    <row r="46" spans="1:27" x14ac:dyDescent="0.3">
      <c r="A46" s="293" t="str">
        <f>TCD_Univ!A16</f>
        <v>IEP Strasbourg</v>
      </c>
      <c r="B46" s="292">
        <f>TCD_Univ!B16</f>
        <v>2</v>
      </c>
      <c r="C46" s="292">
        <f>IFERROR(VLOOKUP($A46,TCD_Univ!$A$47:$D$84,2,FALSE()),0)</f>
        <v>0</v>
      </c>
      <c r="D46" s="292">
        <f>IFERROR(VLOOKUP($A46,TCD_Univ!$A$47:$D$84,3,FALSE()),0)</f>
        <v>2</v>
      </c>
      <c r="E46" s="292">
        <f>IFERROR(VLOOKUP($A46,TCD_Univ!$A$47:$D$84,4,FALSE()),0)</f>
        <v>0</v>
      </c>
      <c r="F46" s="292">
        <f>TCD_Univ!B102</f>
        <v>2</v>
      </c>
      <c r="G46" s="292">
        <f>TCD_Univ!C102</f>
        <v>0</v>
      </c>
      <c r="H46" s="292">
        <f>IFERROR(VLOOKUP($A46,TCD_Univ!$A$133:$D$163,2,FALSE()),0)</f>
        <v>0</v>
      </c>
      <c r="I46" s="292">
        <f>IFERROR(VLOOKUP($A46,TCD_Univ!$A$133:$D$163,3,FALSE()),0)</f>
        <v>0</v>
      </c>
      <c r="J46" s="292">
        <f>IFERROR(VLOOKUP($A46,TCD_Univ!$A$133:$D$163,4,FALSE()),0)</f>
        <v>0</v>
      </c>
      <c r="K46" s="292">
        <f>IFERROR(VLOOKUP(A46,TCD_Univ!$A$169:$C$199,2,FALSE()),0)</f>
        <v>0</v>
      </c>
      <c r="L46" s="292">
        <f>IFERROR(VLOOKUP(A46,TCD_Univ!$A$169:$C$199,3,FALSE()),0)</f>
        <v>0</v>
      </c>
      <c r="M46" s="292">
        <f>IFERROR(VLOOKUP(A46,TCD_Univ!$A$204:$B$240,2,FALSE()),0)</f>
        <v>0</v>
      </c>
      <c r="N46" s="292">
        <f>IFERROR(VLOOKUP(A46,TCD_Univ!$A$247:$C$284,2,FALSE()),0)</f>
        <v>0</v>
      </c>
      <c r="O46" s="292">
        <f>IFERROR(VLOOKUP(A46,TCD_Univ!$A$247:$C$284,3,FALSE()),0)</f>
        <v>0</v>
      </c>
      <c r="P46" s="294">
        <f>IFERROR(VLOOKUP(A46,TCD_Univ!$A$247:$D$284,4,FALSE()),0)</f>
        <v>0</v>
      </c>
      <c r="Q46" s="295">
        <f>IFERROR(VLOOKUP($A46,TCD_Univ!$A$289:$D$326,2,FALSE()),0)</f>
        <v>0</v>
      </c>
      <c r="R46" s="292">
        <f>IFERROR(VLOOKUP($A46,TCD_Univ!$A$289:$D$326,3,FALSE()),0)</f>
        <v>0</v>
      </c>
      <c r="S46" s="292">
        <f>IFERROR(VLOOKUP($A46,TCD_Univ!$A$289:$D$326,4,FALSE()),0)</f>
        <v>0</v>
      </c>
      <c r="T46" s="294">
        <f>IFERROR(VLOOKUP($A46,TCD_Univ!$A$332:$F$369,2,FALSE()),0)</f>
        <v>0</v>
      </c>
      <c r="U46" s="292">
        <f>IFERROR(VLOOKUP($A46,TCD_Univ!$A$332:$F$369,4,FALSE()),0)</f>
        <v>0</v>
      </c>
      <c r="V46" s="292">
        <f>IFERROR(VLOOKUP($A46,TCD_Univ!$A$332:$F$369,5,FALSE()),0)</f>
        <v>0</v>
      </c>
      <c r="W46" s="292">
        <f>IFERROR(VLOOKUP($A46,TCD_Univ!$A$332:$F$369,6,FALSE()),0)</f>
        <v>0</v>
      </c>
      <c r="X46" s="292">
        <f>IFERROR(VLOOKUP(A46,TCD_Univ!$A$374:$B$396,2,FALSE()),0)</f>
        <v>0</v>
      </c>
      <c r="Y46" s="292">
        <f>IFERROR(VLOOKUP($A46,TCD_Univ!$A$401:$B$437,2,FALSE()),0)</f>
        <v>0</v>
      </c>
      <c r="Z46" s="292">
        <f>IFERROR(VLOOKUP($A46,TCD_Univ!$A$442:$B$445,2,FALSE()),0)</f>
        <v>0</v>
      </c>
      <c r="AA46" s="292">
        <f>IFERROR(VLOOKUP($A46,TCD_Univ!$A$459:$B$462,2,FALSE()),0)</f>
        <v>0</v>
      </c>
    </row>
    <row r="47" spans="1:27" x14ac:dyDescent="0.3">
      <c r="A47" s="293" t="str">
        <f>TCD_Univ!A17</f>
        <v>Institut des Assurances de Paris-Dauphine</v>
      </c>
      <c r="B47" s="292">
        <f>TCD_Univ!B17</f>
        <v>1</v>
      </c>
      <c r="C47" s="292">
        <f>IFERROR(VLOOKUP($A47,TCD_Univ!$A$47:$D$84,2,FALSE()),0)</f>
        <v>0</v>
      </c>
      <c r="D47" s="292">
        <f>IFERROR(VLOOKUP($A47,TCD_Univ!$A$47:$D$84,3,FALSE()),0)</f>
        <v>1</v>
      </c>
      <c r="E47" s="292">
        <f>IFERROR(VLOOKUP($A47,TCD_Univ!$A$47:$D$84,4,FALSE()),0)</f>
        <v>0</v>
      </c>
      <c r="F47" s="292">
        <f>TCD_Univ!B103</f>
        <v>0</v>
      </c>
      <c r="G47" s="292">
        <f>TCD_Univ!C103</f>
        <v>1</v>
      </c>
      <c r="H47" s="292">
        <f>IFERROR(VLOOKUP($A47,TCD_Univ!$A$133:$D$163,2,FALSE()),0)</f>
        <v>0</v>
      </c>
      <c r="I47" s="292">
        <f>IFERROR(VLOOKUP($A47,TCD_Univ!$A$133:$D$163,3,FALSE()),0)</f>
        <v>1</v>
      </c>
      <c r="J47" s="292">
        <f>IFERROR(VLOOKUP($A47,TCD_Univ!$A$133:$D$163,4,FALSE()),0)</f>
        <v>0</v>
      </c>
      <c r="K47" s="292">
        <f>IFERROR(VLOOKUP(A47,TCD_Univ!$A$169:$C$199,2,FALSE()),0)</f>
        <v>1</v>
      </c>
      <c r="L47" s="292">
        <f>IFERROR(VLOOKUP(A47,TCD_Univ!$A$169:$C$199,3,FALSE()),0)</f>
        <v>0</v>
      </c>
      <c r="M47" s="292">
        <f>IFERROR(VLOOKUP(A47,TCD_Univ!$A$204:$B$240,2,FALSE()),0)</f>
        <v>1</v>
      </c>
      <c r="N47" s="292">
        <f>IFERROR(VLOOKUP(A47,TCD_Univ!$A$247:$C$284,2,FALSE()),0)</f>
        <v>0</v>
      </c>
      <c r="O47" s="292">
        <f>IFERROR(VLOOKUP(A47,TCD_Univ!$A$247:$C$284,3,FALSE()),0)</f>
        <v>1</v>
      </c>
      <c r="P47" s="294">
        <f>IFERROR(VLOOKUP(A47,TCD_Univ!$A$247:$D$284,4,FALSE()),0)</f>
        <v>0</v>
      </c>
      <c r="Q47" s="295">
        <f>IFERROR(VLOOKUP($A47,TCD_Univ!$A$289:$D$326,2,FALSE()),0)</f>
        <v>1</v>
      </c>
      <c r="R47" s="292">
        <f>IFERROR(VLOOKUP($A47,TCD_Univ!$A$289:$D$326,3,FALSE()),0)</f>
        <v>1</v>
      </c>
      <c r="S47" s="292">
        <f>IFERROR(VLOOKUP($A47,TCD_Univ!$A$289:$D$326,4,FALSE()),0)</f>
        <v>1</v>
      </c>
      <c r="T47" s="294">
        <f>IFERROR(VLOOKUP($A47,TCD_Univ!$A$332:$F$369,2,FALSE()),0)</f>
        <v>0</v>
      </c>
      <c r="U47" s="292">
        <f>IFERROR(VLOOKUP($A47,TCD_Univ!$A$332:$F$369,4,FALSE()),0)</f>
        <v>0</v>
      </c>
      <c r="V47" s="292">
        <f>IFERROR(VLOOKUP($A47,TCD_Univ!$A$332:$F$369,5,FALSE()),0)</f>
        <v>1</v>
      </c>
      <c r="W47" s="292">
        <f>IFERROR(VLOOKUP($A47,TCD_Univ!$A$332:$F$369,6,FALSE()),0)</f>
        <v>0</v>
      </c>
      <c r="X47" s="292">
        <f>IFERROR(VLOOKUP(A47,TCD_Univ!$A$374:$B$396,2,FALSE()),0)</f>
        <v>0</v>
      </c>
      <c r="Y47" s="292">
        <f>IFERROR(VLOOKUP($A47,TCD_Univ!$A$401:$B$437,2,FALSE()),0)</f>
        <v>1</v>
      </c>
      <c r="Z47" s="292">
        <f>IFERROR(VLOOKUP($A47,TCD_Univ!$A$442:$B$445,2,FALSE()),0)</f>
        <v>0</v>
      </c>
      <c r="AA47" s="292">
        <f>IFERROR(VLOOKUP($A47,TCD_Univ!$A$459:$B$462,2,FALSE()),0)</f>
        <v>0</v>
      </c>
    </row>
    <row r="48" spans="1:27" x14ac:dyDescent="0.3">
      <c r="A48" s="293" t="str">
        <f>TCD_Univ!A18</f>
        <v>IRIAF - Institut des Risques Industriels, Assurantiels et Financiers</v>
      </c>
      <c r="B48" s="292">
        <f>TCD_Univ!B18</f>
        <v>4</v>
      </c>
      <c r="C48" s="292">
        <f>IFERROR(VLOOKUP($A48,TCD_Univ!$A$47:$D$84,2,FALSE()),0)</f>
        <v>0</v>
      </c>
      <c r="D48" s="292">
        <f>IFERROR(VLOOKUP($A48,TCD_Univ!$A$47:$D$84,3,FALSE()),0)</f>
        <v>0</v>
      </c>
      <c r="E48" s="292">
        <f>IFERROR(VLOOKUP($A48,TCD_Univ!$A$47:$D$84,4,FALSE()),0)</f>
        <v>4</v>
      </c>
      <c r="F48" s="292">
        <f>TCD_Univ!B104</f>
        <v>4</v>
      </c>
      <c r="G48" s="292">
        <f>TCD_Univ!C104</f>
        <v>0</v>
      </c>
      <c r="H48" s="292">
        <f>IFERROR(VLOOKUP($A48,TCD_Univ!$A$133:$D$163,2,FALSE()),0)</f>
        <v>0</v>
      </c>
      <c r="I48" s="292">
        <f>IFERROR(VLOOKUP($A48,TCD_Univ!$A$133:$D$163,3,FALSE()),0)</f>
        <v>0</v>
      </c>
      <c r="J48" s="292">
        <f>IFERROR(VLOOKUP($A48,TCD_Univ!$A$133:$D$163,4,FALSE()),0)</f>
        <v>0</v>
      </c>
      <c r="K48" s="292">
        <f>IFERROR(VLOOKUP(A48,TCD_Univ!$A$169:$C$199,2,FALSE()),0)</f>
        <v>0</v>
      </c>
      <c r="L48" s="292">
        <f>IFERROR(VLOOKUP(A48,TCD_Univ!$A$169:$C$199,3,FALSE()),0)</f>
        <v>0</v>
      </c>
      <c r="M48" s="292">
        <f>IFERROR(VLOOKUP(A48,TCD_Univ!$A$204:$B$240,2,FALSE()),0)</f>
        <v>0</v>
      </c>
      <c r="N48" s="292">
        <f>IFERROR(VLOOKUP(A48,TCD_Univ!$A$247:$C$284,2,FALSE()),0)</f>
        <v>0</v>
      </c>
      <c r="O48" s="292">
        <f>IFERROR(VLOOKUP(A48,TCD_Univ!$A$247:$C$284,3,FALSE()),0)</f>
        <v>0</v>
      </c>
      <c r="P48" s="294">
        <f>IFERROR(VLOOKUP(A48,TCD_Univ!$A$247:$D$284,4,FALSE()),0)</f>
        <v>0</v>
      </c>
      <c r="Q48" s="295">
        <f>IFERROR(VLOOKUP($A48,TCD_Univ!$A$289:$D$326,2,FALSE()),0)</f>
        <v>0</v>
      </c>
      <c r="R48" s="292">
        <f>IFERROR(VLOOKUP($A48,TCD_Univ!$A$289:$D$326,3,FALSE()),0)</f>
        <v>0</v>
      </c>
      <c r="S48" s="292">
        <f>IFERROR(VLOOKUP($A48,TCD_Univ!$A$289:$D$326,4,FALSE()),0)</f>
        <v>0</v>
      </c>
      <c r="T48" s="294">
        <f>IFERROR(VLOOKUP($A48,TCD_Univ!$A$332:$F$369,2,FALSE()),0)</f>
        <v>0</v>
      </c>
      <c r="U48" s="292">
        <f>IFERROR(VLOOKUP($A48,TCD_Univ!$A$332:$F$369,4,FALSE()),0)</f>
        <v>0</v>
      </c>
      <c r="V48" s="292">
        <f>IFERROR(VLOOKUP($A48,TCD_Univ!$A$332:$F$369,5,FALSE()),0)</f>
        <v>0</v>
      </c>
      <c r="W48" s="292">
        <f>IFERROR(VLOOKUP($A48,TCD_Univ!$A$332:$F$369,6,FALSE()),0)</f>
        <v>0</v>
      </c>
      <c r="X48" s="292">
        <f>IFERROR(VLOOKUP(A48,TCD_Univ!$A$374:$B$396,2,FALSE()),0)</f>
        <v>0</v>
      </c>
      <c r="Y48" s="292">
        <f>IFERROR(VLOOKUP($A48,TCD_Univ!$A$401:$B$437,2,FALSE()),0)</f>
        <v>0</v>
      </c>
      <c r="Z48" s="292">
        <f>IFERROR(VLOOKUP($A48,TCD_Univ!$A$442:$B$445,2,FALSE()),0)</f>
        <v>0</v>
      </c>
      <c r="AA48" s="292">
        <f>IFERROR(VLOOKUP($A48,TCD_Univ!$A$459:$B$462,2,FALSE()),0)</f>
        <v>0</v>
      </c>
    </row>
    <row r="49" spans="1:27" x14ac:dyDescent="0.3">
      <c r="A49" s="293" t="str">
        <f>TCD_Univ!A19</f>
        <v>Paris-Panthéon-Assas Université</v>
      </c>
      <c r="B49" s="292">
        <f>TCD_Univ!B19</f>
        <v>24</v>
      </c>
      <c r="C49" s="292">
        <f>IFERROR(VLOOKUP($A49,TCD_Univ!$A$47:$D$84,2,FALSE()),0)</f>
        <v>3</v>
      </c>
      <c r="D49" s="292">
        <f>IFERROR(VLOOKUP($A49,TCD_Univ!$A$47:$D$84,3,FALSE()),0)</f>
        <v>21</v>
      </c>
      <c r="E49" s="292">
        <f>IFERROR(VLOOKUP($A49,TCD_Univ!$A$47:$D$84,4,FALSE()),0)</f>
        <v>0</v>
      </c>
      <c r="F49" s="292">
        <f>TCD_Univ!B105</f>
        <v>15</v>
      </c>
      <c r="G49" s="292">
        <f>TCD_Univ!C105</f>
        <v>9</v>
      </c>
      <c r="H49" s="292">
        <f>IFERROR(VLOOKUP($A49,TCD_Univ!$A$133:$D$163,2,FALSE()),0)</f>
        <v>0</v>
      </c>
      <c r="I49" s="292">
        <f>IFERROR(VLOOKUP($A49,TCD_Univ!$A$133:$D$163,3,FALSE()),0)</f>
        <v>9</v>
      </c>
      <c r="J49" s="292">
        <f>IFERROR(VLOOKUP($A49,TCD_Univ!$A$133:$D$163,4,FALSE()),0)</f>
        <v>0</v>
      </c>
      <c r="K49" s="292">
        <f>IFERROR(VLOOKUP(A49,TCD_Univ!$A$169:$C$199,2,FALSE()),0)</f>
        <v>9</v>
      </c>
      <c r="L49" s="292">
        <f>IFERROR(VLOOKUP(A49,TCD_Univ!$A$169:$C$199,3,FALSE()),0)</f>
        <v>0</v>
      </c>
      <c r="M49" s="292">
        <f>IFERROR(VLOOKUP(A49,TCD_Univ!$A$204:$B$240,2,FALSE()),0)</f>
        <v>18</v>
      </c>
      <c r="N49" s="292">
        <f>IFERROR(VLOOKUP(A49,TCD_Univ!$A$247:$C$284,2,FALSE()),0)</f>
        <v>0</v>
      </c>
      <c r="O49" s="292">
        <f>IFERROR(VLOOKUP(A49,TCD_Univ!$A$247:$C$284,3,FALSE()),0)</f>
        <v>18</v>
      </c>
      <c r="P49" s="294">
        <f>IFERROR(VLOOKUP(A49,TCD_Univ!$A$247:$D$284,4,FALSE()),0)</f>
        <v>0</v>
      </c>
      <c r="Q49" s="295">
        <f>IFERROR(VLOOKUP($A49,TCD_Univ!$A$289:$D$326,2,FALSE()),0)</f>
        <v>0.75</v>
      </c>
      <c r="R49" s="292">
        <f>IFERROR(VLOOKUP($A49,TCD_Univ!$A$289:$D$326,3,FALSE()),0)</f>
        <v>0</v>
      </c>
      <c r="S49" s="292">
        <f>IFERROR(VLOOKUP($A49,TCD_Univ!$A$289:$D$326,4,FALSE()),0)</f>
        <v>0.75</v>
      </c>
      <c r="T49" s="294">
        <f>IFERROR(VLOOKUP($A49,TCD_Univ!$A$332:$F$369,2,FALSE()),0)</f>
        <v>0</v>
      </c>
      <c r="U49" s="292">
        <f>IFERROR(VLOOKUP($A49,TCD_Univ!$A$332:$F$369,4,FALSE()),0)</f>
        <v>0</v>
      </c>
      <c r="V49" s="292">
        <f>IFERROR(VLOOKUP($A49,TCD_Univ!$A$332:$F$369,5,FALSE()),0)</f>
        <v>14</v>
      </c>
      <c r="W49" s="292">
        <f>IFERROR(VLOOKUP($A49,TCD_Univ!$A$332:$F$369,6,FALSE()),0)</f>
        <v>4</v>
      </c>
      <c r="X49" s="292">
        <f>IFERROR(VLOOKUP(A49,TCD_Univ!$A$374:$B$396,2,FALSE()),0)</f>
        <v>3</v>
      </c>
      <c r="Y49" s="292">
        <f>IFERROR(VLOOKUP($A49,TCD_Univ!$A$401:$B$437,2,FALSE()),0)</f>
        <v>15</v>
      </c>
      <c r="Z49" s="292">
        <f>IFERROR(VLOOKUP($A49,TCD_Univ!$A$442:$B$445,2,FALSE()),0)</f>
        <v>0</v>
      </c>
      <c r="AA49" s="292">
        <f>IFERROR(VLOOKUP($A49,TCD_Univ!$A$459:$B$462,2,FALSE()),0)</f>
        <v>0</v>
      </c>
    </row>
    <row r="50" spans="1:27" x14ac:dyDescent="0.3">
      <c r="A50" s="293" t="str">
        <f>TCD_Univ!A20</f>
        <v>Saint Germain en Laye</v>
      </c>
      <c r="B50" s="292">
        <f>TCD_Univ!B20</f>
        <v>4</v>
      </c>
      <c r="C50" s="292">
        <f>IFERROR(VLOOKUP($A50,TCD_Univ!$A$47:$D$84,2,FALSE()),0)</f>
        <v>0</v>
      </c>
      <c r="D50" s="292">
        <f>IFERROR(VLOOKUP($A50,TCD_Univ!$A$47:$D$84,3,FALSE()),0)</f>
        <v>4</v>
      </c>
      <c r="E50" s="292">
        <f>IFERROR(VLOOKUP($A50,TCD_Univ!$A$47:$D$84,4,FALSE()),0)</f>
        <v>0</v>
      </c>
      <c r="F50" s="292">
        <f>TCD_Univ!B106</f>
        <v>1</v>
      </c>
      <c r="G50" s="292">
        <f>TCD_Univ!C106</f>
        <v>3</v>
      </c>
      <c r="H50" s="292">
        <f>IFERROR(VLOOKUP($A50,TCD_Univ!$A$133:$D$163,2,FALSE()),0)</f>
        <v>0</v>
      </c>
      <c r="I50" s="292">
        <f>IFERROR(VLOOKUP($A50,TCD_Univ!$A$133:$D$163,3,FALSE()),0)</f>
        <v>3</v>
      </c>
      <c r="J50" s="292">
        <f>IFERROR(VLOOKUP($A50,TCD_Univ!$A$133:$D$163,4,FALSE()),0)</f>
        <v>0</v>
      </c>
      <c r="K50" s="292">
        <f>IFERROR(VLOOKUP(A50,TCD_Univ!$A$169:$C$199,2,FALSE()),0)</f>
        <v>3</v>
      </c>
      <c r="L50" s="292">
        <f>IFERROR(VLOOKUP(A50,TCD_Univ!$A$169:$C$199,3,FALSE()),0)</f>
        <v>0</v>
      </c>
      <c r="M50" s="292">
        <f>IFERROR(VLOOKUP(A50,TCD_Univ!$A$204:$B$240,2,FALSE()),0)</f>
        <v>3</v>
      </c>
      <c r="N50" s="292">
        <f>IFERROR(VLOOKUP(A50,TCD_Univ!$A$247:$C$284,2,FALSE()),0)</f>
        <v>0</v>
      </c>
      <c r="O50" s="292">
        <f>IFERROR(VLOOKUP(A50,TCD_Univ!$A$247:$C$284,3,FALSE()),0)</f>
        <v>3</v>
      </c>
      <c r="P50" s="294">
        <f>IFERROR(VLOOKUP(A50,TCD_Univ!$A$247:$D$284,4,FALSE()),0)</f>
        <v>0</v>
      </c>
      <c r="Q50" s="295">
        <f>IFERROR(VLOOKUP($A50,TCD_Univ!$A$289:$D$326,2,FALSE()),0)</f>
        <v>0.75</v>
      </c>
      <c r="R50" s="292">
        <f>IFERROR(VLOOKUP($A50,TCD_Univ!$A$289:$D$326,3,FALSE()),0)</f>
        <v>0</v>
      </c>
      <c r="S50" s="292">
        <f>IFERROR(VLOOKUP($A50,TCD_Univ!$A$289:$D$326,4,FALSE()),0)</f>
        <v>0.75</v>
      </c>
      <c r="T50" s="294">
        <f>IFERROR(VLOOKUP($A50,TCD_Univ!$A$332:$F$369,2,FALSE()),0)</f>
        <v>1</v>
      </c>
      <c r="U50" s="292">
        <f>IFERROR(VLOOKUP($A50,TCD_Univ!$A$332:$F$369,4,FALSE()),0)</f>
        <v>0</v>
      </c>
      <c r="V50" s="292">
        <f>IFERROR(VLOOKUP($A50,TCD_Univ!$A$332:$F$369,5,FALSE()),0)</f>
        <v>2</v>
      </c>
      <c r="W50" s="292">
        <f>IFERROR(VLOOKUP($A50,TCD_Univ!$A$332:$F$369,6,FALSE()),0)</f>
        <v>0</v>
      </c>
      <c r="X50" s="292">
        <f>IFERROR(VLOOKUP(A50,TCD_Univ!$A$374:$B$396,2,FALSE()),0)</f>
        <v>0</v>
      </c>
      <c r="Y50" s="292">
        <f>IFERROR(VLOOKUP($A50,TCD_Univ!$A$401:$B$437,2,FALSE()),0)</f>
        <v>3</v>
      </c>
      <c r="Z50" s="292">
        <f>IFERROR(VLOOKUP($A50,TCD_Univ!$A$442:$B$445,2,FALSE()),0)</f>
        <v>0</v>
      </c>
      <c r="AA50" s="292">
        <f>IFERROR(VLOOKUP($A50,TCD_Univ!$A$459:$B$462,2,FALSE()),0)</f>
        <v>0</v>
      </c>
    </row>
    <row r="51" spans="1:27" x14ac:dyDescent="0.3">
      <c r="A51" s="293" t="str">
        <f>TCD_Univ!A21</f>
        <v>Sciences Po (Paris)</v>
      </c>
      <c r="B51" s="292">
        <f>TCD_Univ!B21</f>
        <v>1</v>
      </c>
      <c r="C51" s="292">
        <f>IFERROR(VLOOKUP($A51,TCD_Univ!$A$47:$D$84,2,FALSE()),0)</f>
        <v>0</v>
      </c>
      <c r="D51" s="292">
        <f>IFERROR(VLOOKUP($A51,TCD_Univ!$A$47:$D$84,3,FALSE()),0)</f>
        <v>1</v>
      </c>
      <c r="E51" s="292">
        <f>IFERROR(VLOOKUP($A51,TCD_Univ!$A$47:$D$84,4,FALSE()),0)</f>
        <v>0</v>
      </c>
      <c r="F51" s="292">
        <f>TCD_Univ!B107</f>
        <v>0</v>
      </c>
      <c r="G51" s="292">
        <f>TCD_Univ!C107</f>
        <v>1</v>
      </c>
      <c r="H51" s="292">
        <f>IFERROR(VLOOKUP($A51,TCD_Univ!$A$133:$D$163,2,FALSE()),0)</f>
        <v>0</v>
      </c>
      <c r="I51" s="292">
        <f>IFERROR(VLOOKUP($A51,TCD_Univ!$A$133:$D$163,3,FALSE()),0)</f>
        <v>1</v>
      </c>
      <c r="J51" s="292">
        <f>IFERROR(VLOOKUP($A51,TCD_Univ!$A$133:$D$163,4,FALSE()),0)</f>
        <v>0</v>
      </c>
      <c r="K51" s="292">
        <f>IFERROR(VLOOKUP(A51,TCD_Univ!$A$169:$C$199,2,FALSE()),0)</f>
        <v>1</v>
      </c>
      <c r="L51" s="292">
        <f>IFERROR(VLOOKUP(A51,TCD_Univ!$A$169:$C$199,3,FALSE()),0)</f>
        <v>0</v>
      </c>
      <c r="M51" s="292">
        <f>IFERROR(VLOOKUP(A51,TCD_Univ!$A$204:$B$240,2,FALSE()),0)</f>
        <v>2</v>
      </c>
      <c r="N51" s="292">
        <f>IFERROR(VLOOKUP(A51,TCD_Univ!$A$247:$C$284,2,FALSE()),0)</f>
        <v>0</v>
      </c>
      <c r="O51" s="292">
        <f>IFERROR(VLOOKUP(A51,TCD_Univ!$A$247:$C$284,3,FALSE()),0)</f>
        <v>2</v>
      </c>
      <c r="P51" s="294">
        <f>IFERROR(VLOOKUP(A51,TCD_Univ!$A$247:$D$284,4,FALSE()),0)</f>
        <v>0</v>
      </c>
      <c r="Q51" s="295">
        <f>IFERROR(VLOOKUP($A51,TCD_Univ!$A$289:$D$326,2,FALSE()),0)</f>
        <v>2</v>
      </c>
      <c r="R51" s="292">
        <f>IFERROR(VLOOKUP($A51,TCD_Univ!$A$289:$D$326,3,FALSE()),0)</f>
        <v>2</v>
      </c>
      <c r="S51" s="292">
        <f>IFERROR(VLOOKUP($A51,TCD_Univ!$A$289:$D$326,4,FALSE()),0)</f>
        <v>2</v>
      </c>
      <c r="T51" s="294">
        <f>IFERROR(VLOOKUP($A51,TCD_Univ!$A$332:$F$369,2,FALSE()),0)</f>
        <v>0</v>
      </c>
      <c r="U51" s="292">
        <f>IFERROR(VLOOKUP($A51,TCD_Univ!$A$332:$F$369,4,FALSE()),0)</f>
        <v>0</v>
      </c>
      <c r="V51" s="292">
        <f>IFERROR(VLOOKUP($A51,TCD_Univ!$A$332:$F$369,5,FALSE()),0)</f>
        <v>1</v>
      </c>
      <c r="W51" s="292">
        <f>IFERROR(VLOOKUP($A51,TCD_Univ!$A$332:$F$369,6,FALSE()),0)</f>
        <v>1</v>
      </c>
      <c r="X51" s="292">
        <f>IFERROR(VLOOKUP(A51,TCD_Univ!$A$374:$B$396,2,FALSE()),0)</f>
        <v>0</v>
      </c>
      <c r="Y51" s="292">
        <f>IFERROR(VLOOKUP($A51,TCD_Univ!$A$401:$B$437,2,FALSE()),0)</f>
        <v>2</v>
      </c>
      <c r="Z51" s="292">
        <f>IFERROR(VLOOKUP($A51,TCD_Univ!$A$442:$B$445,2,FALSE()),0)</f>
        <v>0</v>
      </c>
      <c r="AA51" s="292">
        <f>IFERROR(VLOOKUP($A51,TCD_Univ!$A$459:$B$462,2,FALSE()),0)</f>
        <v>0</v>
      </c>
    </row>
    <row r="52" spans="1:27" x14ac:dyDescent="0.3">
      <c r="A52" s="293" t="str">
        <f>TCD_Univ!A22</f>
        <v>SciencesPo (Paris)</v>
      </c>
      <c r="B52" s="292">
        <f>TCD_Univ!B22</f>
        <v>2</v>
      </c>
      <c r="C52" s="292">
        <f>IFERROR(VLOOKUP($A52,TCD_Univ!$A$47:$D$84,2,FALSE()),0)</f>
        <v>0</v>
      </c>
      <c r="D52" s="292">
        <f>IFERROR(VLOOKUP($A52,TCD_Univ!$A$47:$D$84,3,FALSE()),0)</f>
        <v>2</v>
      </c>
      <c r="E52" s="292">
        <f>IFERROR(VLOOKUP($A52,TCD_Univ!$A$47:$D$84,4,FALSE()),0)</f>
        <v>0</v>
      </c>
      <c r="F52" s="292">
        <f>TCD_Univ!B108</f>
        <v>0</v>
      </c>
      <c r="G52" s="292">
        <f>TCD_Univ!C108</f>
        <v>2</v>
      </c>
      <c r="H52" s="292">
        <f>IFERROR(VLOOKUP($A52,TCD_Univ!$A$133:$D$163,2,FALSE()),0)</f>
        <v>0</v>
      </c>
      <c r="I52" s="292">
        <f>IFERROR(VLOOKUP($A52,TCD_Univ!$A$133:$D$163,3,FALSE()),0)</f>
        <v>2</v>
      </c>
      <c r="J52" s="292">
        <f>IFERROR(VLOOKUP($A52,TCD_Univ!$A$133:$D$163,4,FALSE()),0)</f>
        <v>0</v>
      </c>
      <c r="K52" s="292">
        <f>IFERROR(VLOOKUP(A52,TCD_Univ!$A$169:$C$199,2,FALSE()),0)</f>
        <v>2</v>
      </c>
      <c r="L52" s="292">
        <f>IFERROR(VLOOKUP(A52,TCD_Univ!$A$169:$C$199,3,FALSE()),0)</f>
        <v>0</v>
      </c>
      <c r="M52" s="292">
        <f>IFERROR(VLOOKUP(A52,TCD_Univ!$A$204:$B$240,2,FALSE()),0)</f>
        <v>24</v>
      </c>
      <c r="N52" s="292">
        <f>IFERROR(VLOOKUP(A52,TCD_Univ!$A$247:$C$284,2,FALSE()),0)</f>
        <v>0</v>
      </c>
      <c r="O52" s="292">
        <f>IFERROR(VLOOKUP(A52,TCD_Univ!$A$247:$C$284,3,FALSE()),0)</f>
        <v>24</v>
      </c>
      <c r="P52" s="294">
        <f>IFERROR(VLOOKUP(A52,TCD_Univ!$A$247:$D$284,4,FALSE()),0)</f>
        <v>0</v>
      </c>
      <c r="Q52" s="295">
        <f>IFERROR(VLOOKUP($A52,TCD_Univ!$A$289:$D$326,2,FALSE()),0)</f>
        <v>12</v>
      </c>
      <c r="R52" s="292">
        <f>IFERROR(VLOOKUP($A52,TCD_Univ!$A$289:$D$326,3,FALSE()),0)</f>
        <v>7</v>
      </c>
      <c r="S52" s="292">
        <f>IFERROR(VLOOKUP($A52,TCD_Univ!$A$289:$D$326,4,FALSE()),0)</f>
        <v>12</v>
      </c>
      <c r="T52" s="294">
        <f>IFERROR(VLOOKUP($A52,TCD_Univ!$A$332:$F$369,2,FALSE()),0)</f>
        <v>20</v>
      </c>
      <c r="U52" s="292">
        <f>IFERROR(VLOOKUP($A52,TCD_Univ!$A$332:$F$369,4,FALSE()),0)</f>
        <v>0</v>
      </c>
      <c r="V52" s="292">
        <f>IFERROR(VLOOKUP($A52,TCD_Univ!$A$332:$F$369,5,FALSE()),0)</f>
        <v>1</v>
      </c>
      <c r="W52" s="292">
        <f>IFERROR(VLOOKUP($A52,TCD_Univ!$A$332:$F$369,6,FALSE()),0)</f>
        <v>3</v>
      </c>
      <c r="X52" s="292">
        <f>IFERROR(VLOOKUP(A52,TCD_Univ!$A$374:$B$396,2,FALSE()),0)</f>
        <v>0</v>
      </c>
      <c r="Y52" s="292">
        <f>IFERROR(VLOOKUP($A52,TCD_Univ!$A$401:$B$437,2,FALSE()),0)</f>
        <v>24</v>
      </c>
      <c r="Z52" s="292">
        <f>IFERROR(VLOOKUP($A52,TCD_Univ!$A$442:$B$445,2,FALSE()),0)</f>
        <v>0</v>
      </c>
      <c r="AA52" s="292">
        <f>IFERROR(VLOOKUP($A52,TCD_Univ!$A$459:$B$462,2,FALSE()),0)</f>
        <v>0</v>
      </c>
    </row>
    <row r="53" spans="1:27" x14ac:dyDescent="0.3">
      <c r="A53" s="293" t="str">
        <f>TCD_Univ!A23</f>
        <v>Université de Bordeaux</v>
      </c>
      <c r="B53" s="292">
        <f>TCD_Univ!B23</f>
        <v>22</v>
      </c>
      <c r="C53" s="292">
        <f>IFERROR(VLOOKUP($A53,TCD_Univ!$A$47:$D$84,2,FALSE()),0)</f>
        <v>0</v>
      </c>
      <c r="D53" s="292">
        <f>IFERROR(VLOOKUP($A53,TCD_Univ!$A$47:$D$84,3,FALSE()),0)</f>
        <v>19</v>
      </c>
      <c r="E53" s="292">
        <f>IFERROR(VLOOKUP($A53,TCD_Univ!$A$47:$D$84,4,FALSE()),0)</f>
        <v>3</v>
      </c>
      <c r="F53" s="292">
        <f>TCD_Univ!B109</f>
        <v>8</v>
      </c>
      <c r="G53" s="292">
        <f>TCD_Univ!C109</f>
        <v>14</v>
      </c>
      <c r="H53" s="292">
        <f>IFERROR(VLOOKUP($A53,TCD_Univ!$A$133:$D$163,2,FALSE()),0)</f>
        <v>0</v>
      </c>
      <c r="I53" s="292">
        <f>IFERROR(VLOOKUP($A53,TCD_Univ!$A$133:$D$163,3,FALSE()),0)</f>
        <v>14</v>
      </c>
      <c r="J53" s="292">
        <f>IFERROR(VLOOKUP($A53,TCD_Univ!$A$133:$D$163,4,FALSE()),0)</f>
        <v>0</v>
      </c>
      <c r="K53" s="292">
        <f>IFERROR(VLOOKUP(A53,TCD_Univ!$A$169:$C$199,2,FALSE()),0)</f>
        <v>11</v>
      </c>
      <c r="L53" s="292">
        <f>IFERROR(VLOOKUP(A53,TCD_Univ!$A$169:$C$199,3,FALSE()),0)</f>
        <v>3</v>
      </c>
      <c r="M53" s="292">
        <f>IFERROR(VLOOKUP(A53,TCD_Univ!$A$204:$B$240,2,FALSE()),0)</f>
        <v>33</v>
      </c>
      <c r="N53" s="292">
        <f>IFERROR(VLOOKUP(A53,TCD_Univ!$A$247:$C$284,2,FALSE()),0)</f>
        <v>0</v>
      </c>
      <c r="O53" s="292">
        <f>IFERROR(VLOOKUP(A53,TCD_Univ!$A$247:$C$284,3,FALSE()),0)</f>
        <v>33</v>
      </c>
      <c r="P53" s="294">
        <f>IFERROR(VLOOKUP(A53,TCD_Univ!$A$247:$D$284,4,FALSE()),0)</f>
        <v>0</v>
      </c>
      <c r="Q53" s="295">
        <f>IFERROR(VLOOKUP($A53,TCD_Univ!$A$289:$D$326,2,FALSE()),0)</f>
        <v>1.5</v>
      </c>
      <c r="R53" s="292">
        <f>IFERROR(VLOOKUP($A53,TCD_Univ!$A$289:$D$326,3,FALSE()),0)</f>
        <v>0</v>
      </c>
      <c r="S53" s="292">
        <f>IFERROR(VLOOKUP($A53,TCD_Univ!$A$289:$D$326,4,FALSE()),0)</f>
        <v>1.5</v>
      </c>
      <c r="T53" s="294">
        <f>IFERROR(VLOOKUP($A53,TCD_Univ!$A$332:$F$369,2,FALSE()),0)</f>
        <v>0</v>
      </c>
      <c r="U53" s="292">
        <f>IFERROR(VLOOKUP($A53,TCD_Univ!$A$332:$F$369,4,FALSE()),0)</f>
        <v>0</v>
      </c>
      <c r="V53" s="292">
        <f>IFERROR(VLOOKUP($A53,TCD_Univ!$A$332:$F$369,5,FALSE()),0)</f>
        <v>33</v>
      </c>
      <c r="W53" s="292">
        <f>IFERROR(VLOOKUP($A53,TCD_Univ!$A$332:$F$369,6,FALSE()),0)</f>
        <v>0</v>
      </c>
      <c r="X53" s="292">
        <f>IFERROR(VLOOKUP(A53,TCD_Univ!$A$374:$B$396,2,FALSE()),0)</f>
        <v>2</v>
      </c>
      <c r="Y53" s="292">
        <f>IFERROR(VLOOKUP($A53,TCD_Univ!$A$401:$B$437,2,FALSE()),0)</f>
        <v>31</v>
      </c>
      <c r="Z53" s="292">
        <f>IFERROR(VLOOKUP($A53,TCD_Univ!$A$442:$B$445,2,FALSE()),0)</f>
        <v>0</v>
      </c>
      <c r="AA53" s="292">
        <f>IFERROR(VLOOKUP($A53,TCD_Univ!$A$459:$B$462,2,FALSE()),0)</f>
        <v>3</v>
      </c>
    </row>
    <row r="54" spans="1:27" x14ac:dyDescent="0.3">
      <c r="A54" s="293" t="str">
        <f>TCD_Univ!A24</f>
        <v>Université de Caen Normandie</v>
      </c>
      <c r="B54" s="292">
        <f>TCD_Univ!B24</f>
        <v>13</v>
      </c>
      <c r="C54" s="292">
        <f>IFERROR(VLOOKUP($A54,TCD_Univ!$A$47:$D$84,2,FALSE()),0)</f>
        <v>0</v>
      </c>
      <c r="D54" s="292">
        <f>IFERROR(VLOOKUP($A54,TCD_Univ!$A$47:$D$84,3,FALSE()),0)</f>
        <v>12</v>
      </c>
      <c r="E54" s="292">
        <f>IFERROR(VLOOKUP($A54,TCD_Univ!$A$47:$D$84,4,FALSE()),0)</f>
        <v>1</v>
      </c>
      <c r="F54" s="292">
        <f>TCD_Univ!B110</f>
        <v>8</v>
      </c>
      <c r="G54" s="292">
        <f>TCD_Univ!C110</f>
        <v>5</v>
      </c>
      <c r="H54" s="292">
        <f>IFERROR(VLOOKUP($A54,TCD_Univ!$A$133:$D$163,2,FALSE()),0)</f>
        <v>0</v>
      </c>
      <c r="I54" s="292">
        <f>IFERROR(VLOOKUP($A54,TCD_Univ!$A$133:$D$163,3,FALSE()),0)</f>
        <v>5</v>
      </c>
      <c r="J54" s="292">
        <f>IFERROR(VLOOKUP($A54,TCD_Univ!$A$133:$D$163,4,FALSE()),0)</f>
        <v>0</v>
      </c>
      <c r="K54" s="292">
        <f>IFERROR(VLOOKUP(A54,TCD_Univ!$A$169:$C$199,2,FALSE()),0)</f>
        <v>5</v>
      </c>
      <c r="L54" s="292">
        <f>IFERROR(VLOOKUP(A54,TCD_Univ!$A$169:$C$199,3,FALSE()),0)</f>
        <v>0</v>
      </c>
      <c r="M54" s="292">
        <f>IFERROR(VLOOKUP(A54,TCD_Univ!$A$204:$B$240,2,FALSE()),0)</f>
        <v>8</v>
      </c>
      <c r="N54" s="292">
        <f>IFERROR(VLOOKUP(A54,TCD_Univ!$A$247:$C$284,2,FALSE()),0)</f>
        <v>0</v>
      </c>
      <c r="O54" s="292">
        <f>IFERROR(VLOOKUP(A54,TCD_Univ!$A$247:$C$284,3,FALSE()),0)</f>
        <v>8</v>
      </c>
      <c r="P54" s="294">
        <f>IFERROR(VLOOKUP(A54,TCD_Univ!$A$247:$D$284,4,FALSE()),0)</f>
        <v>0</v>
      </c>
      <c r="Q54" s="295">
        <f>IFERROR(VLOOKUP($A54,TCD_Univ!$A$289:$D$326,2,FALSE()),0)</f>
        <v>0.61538461538461497</v>
      </c>
      <c r="R54" s="292">
        <f>IFERROR(VLOOKUP($A54,TCD_Univ!$A$289:$D$326,3,FALSE()),0)</f>
        <v>0</v>
      </c>
      <c r="S54" s="292">
        <f>IFERROR(VLOOKUP($A54,TCD_Univ!$A$289:$D$326,4,FALSE()),0)</f>
        <v>0.61538461538461497</v>
      </c>
      <c r="T54" s="294">
        <f>IFERROR(VLOOKUP($A54,TCD_Univ!$A$332:$F$369,2,FALSE()),0)</f>
        <v>0</v>
      </c>
      <c r="U54" s="292">
        <f>IFERROR(VLOOKUP($A54,TCD_Univ!$A$332:$F$369,4,FALSE()),0)</f>
        <v>8</v>
      </c>
      <c r="V54" s="292">
        <f>IFERROR(VLOOKUP($A54,TCD_Univ!$A$332:$F$369,5,FALSE()),0)</f>
        <v>0</v>
      </c>
      <c r="W54" s="292">
        <f>IFERROR(VLOOKUP($A54,TCD_Univ!$A$332:$F$369,6,FALSE()),0)</f>
        <v>0</v>
      </c>
      <c r="X54" s="292">
        <f>IFERROR(VLOOKUP(A54,TCD_Univ!$A$374:$B$396,2,FALSE()),0)</f>
        <v>0</v>
      </c>
      <c r="Y54" s="292">
        <f>IFERROR(VLOOKUP($A54,TCD_Univ!$A$401:$B$437,2,FALSE()),0)</f>
        <v>8</v>
      </c>
      <c r="Z54" s="292">
        <f>IFERROR(VLOOKUP($A54,TCD_Univ!$A$442:$B$445,2,FALSE()),0)</f>
        <v>0</v>
      </c>
      <c r="AA54" s="292">
        <f>IFERROR(VLOOKUP($A54,TCD_Univ!$A$459:$B$462,2,FALSE()),0)</f>
        <v>0</v>
      </c>
    </row>
    <row r="55" spans="1:27" x14ac:dyDescent="0.3">
      <c r="A55" s="293" t="str">
        <f>TCD_Univ!A25</f>
        <v>Université de Montpellier</v>
      </c>
      <c r="B55" s="292">
        <f>TCD_Univ!B25</f>
        <v>17</v>
      </c>
      <c r="C55" s="292">
        <f>IFERROR(VLOOKUP($A55,TCD_Univ!$A$47:$D$84,2,FALSE()),0)</f>
        <v>1</v>
      </c>
      <c r="D55" s="292">
        <f>IFERROR(VLOOKUP($A55,TCD_Univ!$A$47:$D$84,3,FALSE()),0)</f>
        <v>11</v>
      </c>
      <c r="E55" s="292">
        <f>IFERROR(VLOOKUP($A55,TCD_Univ!$A$47:$D$84,4,FALSE()),0)</f>
        <v>5</v>
      </c>
      <c r="F55" s="292">
        <f>TCD_Univ!B111</f>
        <v>15</v>
      </c>
      <c r="G55" s="292">
        <f>TCD_Univ!C111</f>
        <v>2</v>
      </c>
      <c r="H55" s="292">
        <f>IFERROR(VLOOKUP($A55,TCD_Univ!$A$133:$D$163,2,FALSE()),0)</f>
        <v>0</v>
      </c>
      <c r="I55" s="292">
        <f>IFERROR(VLOOKUP($A55,TCD_Univ!$A$133:$D$163,3,FALSE()),0)</f>
        <v>0</v>
      </c>
      <c r="J55" s="292">
        <f>IFERROR(VLOOKUP($A55,TCD_Univ!$A$133:$D$163,4,FALSE()),0)</f>
        <v>2</v>
      </c>
      <c r="K55" s="292">
        <f>IFERROR(VLOOKUP(A55,TCD_Univ!$A$169:$C$199,2,FALSE()),0)</f>
        <v>1</v>
      </c>
      <c r="L55" s="292">
        <f>IFERROR(VLOOKUP(A55,TCD_Univ!$A$169:$C$199,3,FALSE()),0)</f>
        <v>1</v>
      </c>
      <c r="M55" s="292">
        <f>IFERROR(VLOOKUP(A55,TCD_Univ!$A$204:$B$240,2,FALSE()),0)</f>
        <v>11</v>
      </c>
      <c r="N55" s="292">
        <f>IFERROR(VLOOKUP(A55,TCD_Univ!$A$247:$C$284,2,FALSE()),0)</f>
        <v>0</v>
      </c>
      <c r="O55" s="292">
        <f>IFERROR(VLOOKUP(A55,TCD_Univ!$A$247:$C$284,3,FALSE()),0)</f>
        <v>0</v>
      </c>
      <c r="P55" s="294">
        <f>IFERROR(VLOOKUP(A55,TCD_Univ!$A$247:$D$284,4,FALSE()),0)</f>
        <v>11</v>
      </c>
      <c r="Q55" s="295">
        <f>IFERROR(VLOOKUP($A55,TCD_Univ!$A$289:$D$326,2,FALSE()),0)</f>
        <v>0.64705882352941202</v>
      </c>
      <c r="R55" s="292">
        <f>IFERROR(VLOOKUP($A55,TCD_Univ!$A$289:$D$326,3,FALSE()),0)</f>
        <v>0</v>
      </c>
      <c r="S55" s="292">
        <f>IFERROR(VLOOKUP($A55,TCD_Univ!$A$289:$D$326,4,FALSE()),0)</f>
        <v>0.64705882352941202</v>
      </c>
      <c r="T55" s="294">
        <f>IFERROR(VLOOKUP($A55,TCD_Univ!$A$332:$F$369,2,FALSE()),0)</f>
        <v>0</v>
      </c>
      <c r="U55" s="292">
        <f>IFERROR(VLOOKUP($A55,TCD_Univ!$A$332:$F$369,4,FALSE()),0)</f>
        <v>1</v>
      </c>
      <c r="V55" s="292">
        <f>IFERROR(VLOOKUP($A55,TCD_Univ!$A$332:$F$369,5,FALSE()),0)</f>
        <v>10</v>
      </c>
      <c r="W55" s="292">
        <f>IFERROR(VLOOKUP($A55,TCD_Univ!$A$332:$F$369,6,FALSE()),0)</f>
        <v>0</v>
      </c>
      <c r="X55" s="292">
        <f>IFERROR(VLOOKUP(A55,TCD_Univ!$A$374:$B$396,2,FALSE()),0)</f>
        <v>11</v>
      </c>
      <c r="Y55" s="292">
        <f>IFERROR(VLOOKUP($A55,TCD_Univ!$A$401:$B$437,2,FALSE()),0)</f>
        <v>0</v>
      </c>
      <c r="Z55" s="292">
        <f>IFERROR(VLOOKUP($A55,TCD_Univ!$A$442:$B$445,2,FALSE()),0)</f>
        <v>1</v>
      </c>
      <c r="AA55" s="292">
        <f>IFERROR(VLOOKUP($A55,TCD_Univ!$A$459:$B$462,2,FALSE()),0)</f>
        <v>0</v>
      </c>
    </row>
    <row r="56" spans="1:27" x14ac:dyDescent="0.3">
      <c r="A56" s="293" t="str">
        <f>TCD_Univ!A26</f>
        <v>Université de Poitiers</v>
      </c>
      <c r="B56" s="292">
        <f>TCD_Univ!B26</f>
        <v>14</v>
      </c>
      <c r="C56" s="292">
        <f>IFERROR(VLOOKUP($A56,TCD_Univ!$A$47:$D$84,2,FALSE()),0)</f>
        <v>0</v>
      </c>
      <c r="D56" s="292">
        <f>IFERROR(VLOOKUP($A56,TCD_Univ!$A$47:$D$84,3,FALSE()),0)</f>
        <v>0</v>
      </c>
      <c r="E56" s="292">
        <f>IFERROR(VLOOKUP($A56,TCD_Univ!$A$47:$D$84,4,FALSE()),0)</f>
        <v>14</v>
      </c>
      <c r="F56" s="292">
        <f>TCD_Univ!B112</f>
        <v>7</v>
      </c>
      <c r="G56" s="292">
        <f>TCD_Univ!C112</f>
        <v>7</v>
      </c>
      <c r="H56" s="292">
        <f>IFERROR(VLOOKUP($A56,TCD_Univ!$A$133:$D$163,2,FALSE()),0)</f>
        <v>0</v>
      </c>
      <c r="I56" s="292">
        <f>IFERROR(VLOOKUP($A56,TCD_Univ!$A$133:$D$163,3,FALSE()),0)</f>
        <v>0</v>
      </c>
      <c r="J56" s="292">
        <f>IFERROR(VLOOKUP($A56,TCD_Univ!$A$133:$D$163,4,FALSE()),0)</f>
        <v>7</v>
      </c>
      <c r="K56" s="292">
        <f>IFERROR(VLOOKUP(A56,TCD_Univ!$A$169:$C$199,2,FALSE()),0)</f>
        <v>7</v>
      </c>
      <c r="L56" s="292">
        <f>IFERROR(VLOOKUP(A56,TCD_Univ!$A$169:$C$199,3,FALSE()),0)</f>
        <v>0</v>
      </c>
      <c r="M56" s="292">
        <f>IFERROR(VLOOKUP(A56,TCD_Univ!$A$204:$B$240,2,FALSE()),0)</f>
        <v>8</v>
      </c>
      <c r="N56" s="292">
        <f>IFERROR(VLOOKUP(A56,TCD_Univ!$A$247:$C$284,2,FALSE()),0)</f>
        <v>0</v>
      </c>
      <c r="O56" s="292">
        <f>IFERROR(VLOOKUP(A56,TCD_Univ!$A$247:$C$284,3,FALSE()),0)</f>
        <v>0</v>
      </c>
      <c r="P56" s="294">
        <f>IFERROR(VLOOKUP(A56,TCD_Univ!$A$247:$D$284,4,FALSE()),0)</f>
        <v>8</v>
      </c>
      <c r="Q56" s="295">
        <f>IFERROR(VLOOKUP($A56,TCD_Univ!$A$289:$D$326,2,FALSE()),0)</f>
        <v>0.57142857142857095</v>
      </c>
      <c r="R56" s="292">
        <f>IFERROR(VLOOKUP($A56,TCD_Univ!$A$289:$D$326,3,FALSE()),0)</f>
        <v>0</v>
      </c>
      <c r="S56" s="292">
        <f>IFERROR(VLOOKUP($A56,TCD_Univ!$A$289:$D$326,4,FALSE()),0)</f>
        <v>0.57142857142857095</v>
      </c>
      <c r="T56" s="294">
        <f>IFERROR(VLOOKUP($A56,TCD_Univ!$A$332:$F$369,2,FALSE()),0)</f>
        <v>0</v>
      </c>
      <c r="U56" s="292">
        <f>IFERROR(VLOOKUP($A56,TCD_Univ!$A$332:$F$369,4,FALSE()),0)</f>
        <v>8</v>
      </c>
      <c r="V56" s="292">
        <f>IFERROR(VLOOKUP($A56,TCD_Univ!$A$332:$F$369,5,FALSE()),0)</f>
        <v>0</v>
      </c>
      <c r="W56" s="292">
        <f>IFERROR(VLOOKUP($A56,TCD_Univ!$A$332:$F$369,6,FALSE()),0)</f>
        <v>0</v>
      </c>
      <c r="X56" s="292">
        <f>IFERROR(VLOOKUP(A56,TCD_Univ!$A$374:$B$396,2,FALSE()),0)</f>
        <v>0</v>
      </c>
      <c r="Y56" s="292">
        <f>IFERROR(VLOOKUP($A56,TCD_Univ!$A$401:$B$437,2,FALSE()),0)</f>
        <v>8</v>
      </c>
      <c r="Z56" s="292">
        <f>IFERROR(VLOOKUP($A56,TCD_Univ!$A$442:$B$445,2,FALSE()),0)</f>
        <v>0</v>
      </c>
      <c r="AA56" s="292">
        <f>IFERROR(VLOOKUP($A56,TCD_Univ!$A$459:$B$462,2,FALSE()),0)</f>
        <v>0</v>
      </c>
    </row>
    <row r="57" spans="1:27" x14ac:dyDescent="0.3">
      <c r="A57" s="293" t="str">
        <f>TCD_Univ!A27</f>
        <v>Université de Poitiers/ La Rochelle Université</v>
      </c>
      <c r="B57" s="292">
        <f>TCD_Univ!B27</f>
        <v>6</v>
      </c>
      <c r="C57" s="292">
        <f>IFERROR(VLOOKUP($A57,TCD_Univ!$A$47:$D$84,2,FALSE()),0)</f>
        <v>0</v>
      </c>
      <c r="D57" s="292">
        <f>IFERROR(VLOOKUP($A57,TCD_Univ!$A$47:$D$84,3,FALSE()),0)</f>
        <v>3</v>
      </c>
      <c r="E57" s="292">
        <f>IFERROR(VLOOKUP($A57,TCD_Univ!$A$47:$D$84,4,FALSE()),0)</f>
        <v>3</v>
      </c>
      <c r="F57" s="292">
        <f>TCD_Univ!B113</f>
        <v>4</v>
      </c>
      <c r="G57" s="292">
        <f>TCD_Univ!C113</f>
        <v>2</v>
      </c>
      <c r="H57" s="292">
        <f>IFERROR(VLOOKUP($A57,TCD_Univ!$A$133:$D$163,2,FALSE()),0)</f>
        <v>0</v>
      </c>
      <c r="I57" s="292">
        <f>IFERROR(VLOOKUP($A57,TCD_Univ!$A$133:$D$163,3,FALSE()),0)</f>
        <v>2</v>
      </c>
      <c r="J57" s="292">
        <f>IFERROR(VLOOKUP($A57,TCD_Univ!$A$133:$D$163,4,FALSE()),0)</f>
        <v>0</v>
      </c>
      <c r="K57" s="292">
        <f>IFERROR(VLOOKUP(A57,TCD_Univ!$A$169:$C$199,2,FALSE()),0)</f>
        <v>2</v>
      </c>
      <c r="L57" s="292">
        <f>IFERROR(VLOOKUP(A57,TCD_Univ!$A$169:$C$199,3,FALSE()),0)</f>
        <v>0</v>
      </c>
      <c r="M57" s="292">
        <f>IFERROR(VLOOKUP(A57,TCD_Univ!$A$204:$B$240,2,FALSE()),0)</f>
        <v>24</v>
      </c>
      <c r="N57" s="292">
        <f>IFERROR(VLOOKUP(A57,TCD_Univ!$A$247:$C$284,2,FALSE()),0)</f>
        <v>0</v>
      </c>
      <c r="O57" s="292">
        <f>IFERROR(VLOOKUP(A57,TCD_Univ!$A$247:$C$284,3,FALSE()),0)</f>
        <v>24</v>
      </c>
      <c r="P57" s="294">
        <f>IFERROR(VLOOKUP(A57,TCD_Univ!$A$247:$D$284,4,FALSE()),0)</f>
        <v>0</v>
      </c>
      <c r="Q57" s="295">
        <f>IFERROR(VLOOKUP($A57,TCD_Univ!$A$289:$D$326,2,FALSE()),0)</f>
        <v>4</v>
      </c>
      <c r="R57" s="292">
        <f>IFERROR(VLOOKUP($A57,TCD_Univ!$A$289:$D$326,3,FALSE()),0)</f>
        <v>0</v>
      </c>
      <c r="S57" s="292">
        <f>IFERROR(VLOOKUP($A57,TCD_Univ!$A$289:$D$326,4,FALSE()),0)</f>
        <v>4</v>
      </c>
      <c r="T57" s="294">
        <f>IFERROR(VLOOKUP($A57,TCD_Univ!$A$332:$F$369,2,FALSE()),0)</f>
        <v>0</v>
      </c>
      <c r="U57" s="292">
        <f>IFERROR(VLOOKUP($A57,TCD_Univ!$A$332:$F$369,4,FALSE()),0)</f>
        <v>0</v>
      </c>
      <c r="V57" s="292">
        <f>IFERROR(VLOOKUP($A57,TCD_Univ!$A$332:$F$369,5,FALSE()),0)</f>
        <v>0</v>
      </c>
      <c r="W57" s="292">
        <f>IFERROR(VLOOKUP($A57,TCD_Univ!$A$332:$F$369,6,FALSE()),0)</f>
        <v>24</v>
      </c>
      <c r="X57" s="292">
        <f>IFERROR(VLOOKUP(A57,TCD_Univ!$A$374:$B$396,2,FALSE()),0)</f>
        <v>24</v>
      </c>
      <c r="Y57" s="292">
        <f>IFERROR(VLOOKUP($A57,TCD_Univ!$A$401:$B$437,2,FALSE()),0)</f>
        <v>0</v>
      </c>
      <c r="Z57" s="292">
        <f>IFERROR(VLOOKUP($A57,TCD_Univ!$A$442:$B$445,2,FALSE()),0)</f>
        <v>0</v>
      </c>
      <c r="AA57" s="292">
        <f>IFERROR(VLOOKUP($A57,TCD_Univ!$A$459:$B$462,2,FALSE()),0)</f>
        <v>0</v>
      </c>
    </row>
    <row r="58" spans="1:27" x14ac:dyDescent="0.3">
      <c r="A58" s="293" t="str">
        <f>TCD_Univ!A28</f>
        <v>Université de Rennes 1</v>
      </c>
      <c r="B58" s="292">
        <f>TCD_Univ!B28</f>
        <v>34</v>
      </c>
      <c r="C58" s="292">
        <f>IFERROR(VLOOKUP($A58,TCD_Univ!$A$47:$D$84,2,FALSE()),0)</f>
        <v>6</v>
      </c>
      <c r="D58" s="292">
        <f>IFERROR(VLOOKUP($A58,TCD_Univ!$A$47:$D$84,3,FALSE()),0)</f>
        <v>15</v>
      </c>
      <c r="E58" s="292">
        <f>IFERROR(VLOOKUP($A58,TCD_Univ!$A$47:$D$84,4,FALSE()),0)</f>
        <v>13</v>
      </c>
      <c r="F58" s="292">
        <f>TCD_Univ!B114</f>
        <v>22</v>
      </c>
      <c r="G58" s="292">
        <f>TCD_Univ!C114</f>
        <v>12</v>
      </c>
      <c r="H58" s="292">
        <f>IFERROR(VLOOKUP($A58,TCD_Univ!$A$133:$D$163,2,FALSE()),0)</f>
        <v>1</v>
      </c>
      <c r="I58" s="292">
        <f>IFERROR(VLOOKUP($A58,TCD_Univ!$A$133:$D$163,3,FALSE()),0)</f>
        <v>8</v>
      </c>
      <c r="J58" s="292">
        <f>IFERROR(VLOOKUP($A58,TCD_Univ!$A$133:$D$163,4,FALSE()),0)</f>
        <v>3</v>
      </c>
      <c r="K58" s="292">
        <f>IFERROR(VLOOKUP(A58,TCD_Univ!$A$169:$C$199,2,FALSE()),0)</f>
        <v>12</v>
      </c>
      <c r="L58" s="292">
        <f>IFERROR(VLOOKUP(A58,TCD_Univ!$A$169:$C$199,3,FALSE()),0)</f>
        <v>0</v>
      </c>
      <c r="M58" s="292">
        <f>IFERROR(VLOOKUP(A58,TCD_Univ!$A$204:$B$240,2,FALSE()),0)</f>
        <v>22</v>
      </c>
      <c r="N58" s="292">
        <f>IFERROR(VLOOKUP(A58,TCD_Univ!$A$247:$C$284,2,FALSE()),0)</f>
        <v>1</v>
      </c>
      <c r="O58" s="292">
        <f>IFERROR(VLOOKUP(A58,TCD_Univ!$A$247:$C$284,3,FALSE()),0)</f>
        <v>16</v>
      </c>
      <c r="P58" s="294">
        <f>IFERROR(VLOOKUP(A58,TCD_Univ!$A$247:$D$284,4,FALSE()),0)</f>
        <v>5</v>
      </c>
      <c r="Q58" s="295">
        <f>IFERROR(VLOOKUP($A58,TCD_Univ!$A$289:$D$326,2,FALSE()),0)</f>
        <v>0.64705882352941202</v>
      </c>
      <c r="R58" s="292">
        <f>IFERROR(VLOOKUP($A58,TCD_Univ!$A$289:$D$326,3,FALSE()),0)</f>
        <v>0</v>
      </c>
      <c r="S58" s="292">
        <f>IFERROR(VLOOKUP($A58,TCD_Univ!$A$289:$D$326,4,FALSE()),0)</f>
        <v>0.64705882352941202</v>
      </c>
      <c r="T58" s="294">
        <f>IFERROR(VLOOKUP($A58,TCD_Univ!$A$332:$F$369,2,FALSE()),0)</f>
        <v>0</v>
      </c>
      <c r="U58" s="292">
        <f>IFERROR(VLOOKUP($A58,TCD_Univ!$A$332:$F$369,4,FALSE()),0)</f>
        <v>22</v>
      </c>
      <c r="V58" s="292">
        <f>IFERROR(VLOOKUP($A58,TCD_Univ!$A$332:$F$369,5,FALSE()),0)</f>
        <v>0</v>
      </c>
      <c r="W58" s="292">
        <f>IFERROR(VLOOKUP($A58,TCD_Univ!$A$332:$F$369,6,FALSE()),0)</f>
        <v>0</v>
      </c>
      <c r="X58" s="292">
        <f>IFERROR(VLOOKUP(A58,TCD_Univ!$A$374:$B$396,2,FALSE()),0)</f>
        <v>0</v>
      </c>
      <c r="Y58" s="292">
        <f>IFERROR(VLOOKUP($A58,TCD_Univ!$A$401:$B$437,2,FALSE()),0)</f>
        <v>22</v>
      </c>
      <c r="Z58" s="292">
        <f>IFERROR(VLOOKUP($A58,TCD_Univ!$A$442:$B$445,2,FALSE()),0)</f>
        <v>0</v>
      </c>
      <c r="AA58" s="292">
        <f>IFERROR(VLOOKUP($A58,TCD_Univ!$A$459:$B$462,2,FALSE()),0)</f>
        <v>0</v>
      </c>
    </row>
    <row r="59" spans="1:27" x14ac:dyDescent="0.3">
      <c r="A59" s="293" t="str">
        <f>TCD_Univ!A29</f>
        <v>Université Jean Moulin Lyon 3</v>
      </c>
      <c r="B59" s="292">
        <f>TCD_Univ!B29</f>
        <v>29</v>
      </c>
      <c r="C59" s="292">
        <f>IFERROR(VLOOKUP($A59,TCD_Univ!$A$47:$D$84,2,FALSE()),0)</f>
        <v>2</v>
      </c>
      <c r="D59" s="292">
        <f>IFERROR(VLOOKUP($A59,TCD_Univ!$A$47:$D$84,3,FALSE()),0)</f>
        <v>3</v>
      </c>
      <c r="E59" s="292">
        <f>IFERROR(VLOOKUP($A59,TCD_Univ!$A$47:$D$84,4,FALSE()),0)</f>
        <v>24</v>
      </c>
      <c r="F59" s="292">
        <f>TCD_Univ!B115</f>
        <v>21</v>
      </c>
      <c r="G59" s="292">
        <f>TCD_Univ!C115</f>
        <v>8</v>
      </c>
      <c r="H59" s="292">
        <f>IFERROR(VLOOKUP($A59,TCD_Univ!$A$133:$D$163,2,FALSE()),0)</f>
        <v>0</v>
      </c>
      <c r="I59" s="292">
        <f>IFERROR(VLOOKUP($A59,TCD_Univ!$A$133:$D$163,3,FALSE()),0)</f>
        <v>0</v>
      </c>
      <c r="J59" s="292">
        <f>IFERROR(VLOOKUP($A59,TCD_Univ!$A$133:$D$163,4,FALSE()),0)</f>
        <v>8</v>
      </c>
      <c r="K59" s="292">
        <f>IFERROR(VLOOKUP(A59,TCD_Univ!$A$169:$C$199,2,FALSE()),0)</f>
        <v>8</v>
      </c>
      <c r="L59" s="292">
        <f>IFERROR(VLOOKUP(A59,TCD_Univ!$A$169:$C$199,3,FALSE()),0)</f>
        <v>0</v>
      </c>
      <c r="M59" s="292">
        <f>IFERROR(VLOOKUP(A59,TCD_Univ!$A$204:$B$240,2,FALSE()),0)</f>
        <v>15</v>
      </c>
      <c r="N59" s="292">
        <f>IFERROR(VLOOKUP(A59,TCD_Univ!$A$247:$C$284,2,FALSE()),0)</f>
        <v>0</v>
      </c>
      <c r="O59" s="292">
        <f>IFERROR(VLOOKUP(A59,TCD_Univ!$A$247:$C$284,3,FALSE()),0)</f>
        <v>0</v>
      </c>
      <c r="P59" s="294">
        <f>IFERROR(VLOOKUP(A59,TCD_Univ!$A$247:$D$284,4,FALSE()),0)</f>
        <v>15</v>
      </c>
      <c r="Q59" s="295">
        <f>IFERROR(VLOOKUP($A59,TCD_Univ!$A$289:$D$326,2,FALSE()),0)</f>
        <v>0.51724137931034497</v>
      </c>
      <c r="R59" s="292">
        <f>IFERROR(VLOOKUP($A59,TCD_Univ!$A$289:$D$326,3,FALSE()),0)</f>
        <v>0</v>
      </c>
      <c r="S59" s="292">
        <f>IFERROR(VLOOKUP($A59,TCD_Univ!$A$289:$D$326,4,FALSE()),0)</f>
        <v>0.51724137931034497</v>
      </c>
      <c r="T59" s="294">
        <f>IFERROR(VLOOKUP($A59,TCD_Univ!$A$332:$F$369,2,FALSE()),0)</f>
        <v>0</v>
      </c>
      <c r="U59" s="292">
        <f>IFERROR(VLOOKUP($A59,TCD_Univ!$A$332:$F$369,4,FALSE()),0)</f>
        <v>1</v>
      </c>
      <c r="V59" s="292">
        <f>IFERROR(VLOOKUP($A59,TCD_Univ!$A$332:$F$369,5,FALSE()),0)</f>
        <v>12</v>
      </c>
      <c r="W59" s="292">
        <f>IFERROR(VLOOKUP($A59,TCD_Univ!$A$332:$F$369,6,FALSE()),0)</f>
        <v>2</v>
      </c>
      <c r="X59" s="292">
        <f>IFERROR(VLOOKUP(A59,TCD_Univ!$A$374:$B$396,2,FALSE()),0)</f>
        <v>0</v>
      </c>
      <c r="Y59" s="292">
        <f>IFERROR(VLOOKUP($A59,TCD_Univ!$A$401:$B$437,2,FALSE()),0)</f>
        <v>15</v>
      </c>
      <c r="Z59" s="292">
        <f>IFERROR(VLOOKUP($A59,TCD_Univ!$A$442:$B$445,2,FALSE()),0)</f>
        <v>0</v>
      </c>
      <c r="AA59" s="292">
        <f>IFERROR(VLOOKUP($A59,TCD_Univ!$A$459:$B$462,2,FALSE()),0)</f>
        <v>0</v>
      </c>
    </row>
    <row r="60" spans="1:27" x14ac:dyDescent="0.3">
      <c r="A60" s="293" t="str">
        <f>TCD_Univ!A30</f>
        <v>Université Lumière Lyon 2 - UFR de Sciences economiques et de gestion</v>
      </c>
      <c r="B60" s="292">
        <f>TCD_Univ!B30</f>
        <v>9</v>
      </c>
      <c r="C60" s="292">
        <f>IFERROR(VLOOKUP($A60,TCD_Univ!$A$47:$D$84,2,FALSE()),0)</f>
        <v>0</v>
      </c>
      <c r="D60" s="292">
        <f>IFERROR(VLOOKUP($A60,TCD_Univ!$A$47:$D$84,3,FALSE()),0)</f>
        <v>9</v>
      </c>
      <c r="E60" s="292">
        <f>IFERROR(VLOOKUP($A60,TCD_Univ!$A$47:$D$84,4,FALSE()),0)</f>
        <v>0</v>
      </c>
      <c r="F60" s="292">
        <f>TCD_Univ!B116</f>
        <v>9</v>
      </c>
      <c r="G60" s="292">
        <f>TCD_Univ!C116</f>
        <v>0</v>
      </c>
      <c r="H60" s="292">
        <f>IFERROR(VLOOKUP($A60,TCD_Univ!$A$133:$D$163,2,FALSE()),0)</f>
        <v>0</v>
      </c>
      <c r="I60" s="292">
        <f>IFERROR(VLOOKUP($A60,TCD_Univ!$A$133:$D$163,3,FALSE()),0)</f>
        <v>0</v>
      </c>
      <c r="J60" s="292">
        <f>IFERROR(VLOOKUP($A60,TCD_Univ!$A$133:$D$163,4,FALSE()),0)</f>
        <v>0</v>
      </c>
      <c r="K60" s="292">
        <f>IFERROR(VLOOKUP(A60,TCD_Univ!$A$169:$C$199,2,FALSE()),0)</f>
        <v>0</v>
      </c>
      <c r="L60" s="292">
        <f>IFERROR(VLOOKUP(A60,TCD_Univ!$A$169:$C$199,3,FALSE()),0)</f>
        <v>0</v>
      </c>
      <c r="M60" s="292">
        <f>IFERROR(VLOOKUP(A60,TCD_Univ!$A$204:$B$240,2,FALSE()),0)</f>
        <v>0</v>
      </c>
      <c r="N60" s="292">
        <f>IFERROR(VLOOKUP(A60,TCD_Univ!$A$247:$C$284,2,FALSE()),0)</f>
        <v>0</v>
      </c>
      <c r="O60" s="292">
        <f>IFERROR(VLOOKUP(A60,TCD_Univ!$A$247:$C$284,3,FALSE()),0)</f>
        <v>0</v>
      </c>
      <c r="P60" s="294">
        <f>IFERROR(VLOOKUP(A60,TCD_Univ!$A$247:$D$284,4,FALSE()),0)</f>
        <v>0</v>
      </c>
      <c r="Q60" s="295">
        <f>IFERROR(VLOOKUP($A60,TCD_Univ!$A$289:$D$326,2,FALSE()),0)</f>
        <v>0</v>
      </c>
      <c r="R60" s="292">
        <f>IFERROR(VLOOKUP($A60,TCD_Univ!$A$289:$D$326,3,FALSE()),0)</f>
        <v>0</v>
      </c>
      <c r="S60" s="292">
        <f>IFERROR(VLOOKUP($A60,TCD_Univ!$A$289:$D$326,4,FALSE()),0)</f>
        <v>0</v>
      </c>
      <c r="T60" s="294">
        <f>IFERROR(VLOOKUP($A60,TCD_Univ!$A$332:$F$369,2,FALSE()),0)</f>
        <v>0</v>
      </c>
      <c r="U60" s="292">
        <f>IFERROR(VLOOKUP($A60,TCD_Univ!$A$332:$F$369,4,FALSE()),0)</f>
        <v>0</v>
      </c>
      <c r="V60" s="292">
        <f>IFERROR(VLOOKUP($A60,TCD_Univ!$A$332:$F$369,5,FALSE()),0)</f>
        <v>0</v>
      </c>
      <c r="W60" s="292">
        <f>IFERROR(VLOOKUP($A60,TCD_Univ!$A$332:$F$369,6,FALSE()),0)</f>
        <v>0</v>
      </c>
      <c r="X60" s="292">
        <f>IFERROR(VLOOKUP(A60,TCD_Univ!$A$374:$B$396,2,FALSE()),0)</f>
        <v>0</v>
      </c>
      <c r="Y60" s="292">
        <f>IFERROR(VLOOKUP($A60,TCD_Univ!$A$401:$B$437,2,FALSE()),0)</f>
        <v>0</v>
      </c>
      <c r="Z60" s="292">
        <f>IFERROR(VLOOKUP($A60,TCD_Univ!$A$442:$B$445,2,FALSE()),0)</f>
        <v>0</v>
      </c>
      <c r="AA60" s="292">
        <f>IFERROR(VLOOKUP($A60,TCD_Univ!$A$459:$B$462,2,FALSE()),0)</f>
        <v>0</v>
      </c>
    </row>
    <row r="61" spans="1:27" x14ac:dyDescent="0.3">
      <c r="A61" s="293" t="str">
        <f>TCD_Univ!A31</f>
        <v>Université Paris 1 Panthéon Sorbonne - EDS - Institut d'administration économique et sociale (IAES)</v>
      </c>
      <c r="B61" s="292">
        <f>TCD_Univ!B31</f>
        <v>3</v>
      </c>
      <c r="C61" s="292">
        <f>IFERROR(VLOOKUP($A61,TCD_Univ!$A$47:$D$84,2,FALSE()),0)</f>
        <v>0</v>
      </c>
      <c r="D61" s="292">
        <f>IFERROR(VLOOKUP($A61,TCD_Univ!$A$47:$D$84,3,FALSE()),0)</f>
        <v>3</v>
      </c>
      <c r="E61" s="292">
        <f>IFERROR(VLOOKUP($A61,TCD_Univ!$A$47:$D$84,4,FALSE()),0)</f>
        <v>0</v>
      </c>
      <c r="F61" s="292">
        <f>TCD_Univ!B117</f>
        <v>3</v>
      </c>
      <c r="G61" s="292">
        <f>TCD_Univ!C117</f>
        <v>0</v>
      </c>
      <c r="H61" s="292">
        <f>IFERROR(VLOOKUP($A61,TCD_Univ!$A$133:$D$163,2,FALSE()),0)</f>
        <v>0</v>
      </c>
      <c r="I61" s="292">
        <f>IFERROR(VLOOKUP($A61,TCD_Univ!$A$133:$D$163,3,FALSE()),0)</f>
        <v>0</v>
      </c>
      <c r="J61" s="292">
        <f>IFERROR(VLOOKUP($A61,TCD_Univ!$A$133:$D$163,4,FALSE()),0)</f>
        <v>0</v>
      </c>
      <c r="K61" s="292">
        <f>IFERROR(VLOOKUP(A61,TCD_Univ!$A$169:$C$199,2,FALSE()),0)</f>
        <v>0</v>
      </c>
      <c r="L61" s="292">
        <f>IFERROR(VLOOKUP(A61,TCD_Univ!$A$169:$C$199,3,FALSE()),0)</f>
        <v>0</v>
      </c>
      <c r="M61" s="292">
        <f>IFERROR(VLOOKUP(A61,TCD_Univ!$A$204:$B$240,2,FALSE()),0)</f>
        <v>0</v>
      </c>
      <c r="N61" s="292">
        <f>IFERROR(VLOOKUP(A61,TCD_Univ!$A$247:$C$284,2,FALSE()),0)</f>
        <v>0</v>
      </c>
      <c r="O61" s="292">
        <f>IFERROR(VLOOKUP(A61,TCD_Univ!$A$247:$C$284,3,FALSE()),0)</f>
        <v>0</v>
      </c>
      <c r="P61" s="294">
        <f>IFERROR(VLOOKUP(A61,TCD_Univ!$A$247:$D$284,4,FALSE()),0)</f>
        <v>0</v>
      </c>
      <c r="Q61" s="295">
        <f>IFERROR(VLOOKUP($A61,TCD_Univ!$A$289:$D$326,2,FALSE()),0)</f>
        <v>0</v>
      </c>
      <c r="R61" s="292">
        <f>IFERROR(VLOOKUP($A61,TCD_Univ!$A$289:$D$326,3,FALSE()),0)</f>
        <v>0</v>
      </c>
      <c r="S61" s="292">
        <f>IFERROR(VLOOKUP($A61,TCD_Univ!$A$289:$D$326,4,FALSE()),0)</f>
        <v>0</v>
      </c>
      <c r="T61" s="294">
        <f>IFERROR(VLOOKUP($A61,TCD_Univ!$A$332:$F$369,2,FALSE()),0)</f>
        <v>0</v>
      </c>
      <c r="U61" s="292">
        <f>IFERROR(VLOOKUP($A61,TCD_Univ!$A$332:$F$369,4,FALSE()),0)</f>
        <v>0</v>
      </c>
      <c r="V61" s="292">
        <f>IFERROR(VLOOKUP($A61,TCD_Univ!$A$332:$F$369,5,FALSE()),0)</f>
        <v>0</v>
      </c>
      <c r="W61" s="292">
        <f>IFERROR(VLOOKUP($A61,TCD_Univ!$A$332:$F$369,6,FALSE()),0)</f>
        <v>0</v>
      </c>
      <c r="X61" s="292">
        <f>IFERROR(VLOOKUP(A61,TCD_Univ!$A$374:$B$396,2,FALSE()),0)</f>
        <v>0</v>
      </c>
      <c r="Y61" s="292">
        <f>IFERROR(VLOOKUP($A61,TCD_Univ!$A$401:$B$437,2,FALSE()),0)</f>
        <v>0</v>
      </c>
      <c r="Z61" s="292">
        <f>IFERROR(VLOOKUP($A61,TCD_Univ!$A$442:$B$445,2,FALSE()),0)</f>
        <v>0</v>
      </c>
      <c r="AA61" s="292">
        <f>IFERROR(VLOOKUP($A61,TCD_Univ!$A$459:$B$462,2,FALSE()),0)</f>
        <v>0</v>
      </c>
    </row>
    <row r="62" spans="1:27" x14ac:dyDescent="0.3">
      <c r="A62" s="293" t="str">
        <f>TCD_Univ!A32</f>
        <v>Université Paris 1 Panthéon Sorbonne - formation continue Panthéon Sorbonne</v>
      </c>
      <c r="B62" s="292">
        <f>TCD_Univ!B32</f>
        <v>2</v>
      </c>
      <c r="C62" s="292">
        <f>IFERROR(VLOOKUP($A62,TCD_Univ!$A$47:$D$84,2,FALSE()),0)</f>
        <v>2</v>
      </c>
      <c r="D62" s="292">
        <f>IFERROR(VLOOKUP($A62,TCD_Univ!$A$47:$D$84,3,FALSE()),0)</f>
        <v>0</v>
      </c>
      <c r="E62" s="292">
        <f>IFERROR(VLOOKUP($A62,TCD_Univ!$A$47:$D$84,4,FALSE()),0)</f>
        <v>0</v>
      </c>
      <c r="F62" s="292">
        <f>TCD_Univ!B118</f>
        <v>2</v>
      </c>
      <c r="G62" s="292">
        <f>TCD_Univ!C118</f>
        <v>0</v>
      </c>
      <c r="H62" s="292">
        <f>IFERROR(VLOOKUP($A62,TCD_Univ!$A$133:$D$163,2,FALSE()),0)</f>
        <v>0</v>
      </c>
      <c r="I62" s="292">
        <f>IFERROR(VLOOKUP($A62,TCD_Univ!$A$133:$D$163,3,FALSE()),0)</f>
        <v>0</v>
      </c>
      <c r="J62" s="292">
        <f>IFERROR(VLOOKUP($A62,TCD_Univ!$A$133:$D$163,4,FALSE()),0)</f>
        <v>0</v>
      </c>
      <c r="K62" s="292">
        <f>IFERROR(VLOOKUP(A62,TCD_Univ!$A$169:$C$199,2,FALSE()),0)</f>
        <v>0</v>
      </c>
      <c r="L62" s="292">
        <f>IFERROR(VLOOKUP(A62,TCD_Univ!$A$169:$C$199,3,FALSE()),0)</f>
        <v>0</v>
      </c>
      <c r="M62" s="292">
        <f>IFERROR(VLOOKUP(A62,TCD_Univ!$A$204:$B$240,2,FALSE()),0)</f>
        <v>0</v>
      </c>
      <c r="N62" s="292">
        <f>IFERROR(VLOOKUP(A62,TCD_Univ!$A$247:$C$284,2,FALSE()),0)</f>
        <v>0</v>
      </c>
      <c r="O62" s="292">
        <f>IFERROR(VLOOKUP(A62,TCD_Univ!$A$247:$C$284,3,FALSE()),0)</f>
        <v>0</v>
      </c>
      <c r="P62" s="294">
        <f>IFERROR(VLOOKUP(A62,TCD_Univ!$A$247:$D$284,4,FALSE()),0)</f>
        <v>0</v>
      </c>
      <c r="Q62" s="295">
        <f>IFERROR(VLOOKUP($A62,TCD_Univ!$A$289:$D$326,2,FALSE()),0)</f>
        <v>0</v>
      </c>
      <c r="R62" s="292">
        <f>IFERROR(VLOOKUP($A62,TCD_Univ!$A$289:$D$326,3,FALSE()),0)</f>
        <v>0</v>
      </c>
      <c r="S62" s="292">
        <f>IFERROR(VLOOKUP($A62,TCD_Univ!$A$289:$D$326,4,FALSE()),0)</f>
        <v>0</v>
      </c>
      <c r="T62" s="294">
        <f>IFERROR(VLOOKUP($A62,TCD_Univ!$A$332:$F$369,2,FALSE()),0)</f>
        <v>0</v>
      </c>
      <c r="U62" s="292">
        <f>IFERROR(VLOOKUP($A62,TCD_Univ!$A$332:$F$369,4,FALSE()),0)</f>
        <v>0</v>
      </c>
      <c r="V62" s="292">
        <f>IFERROR(VLOOKUP($A62,TCD_Univ!$A$332:$F$369,5,FALSE()),0)</f>
        <v>0</v>
      </c>
      <c r="W62" s="292">
        <f>IFERROR(VLOOKUP($A62,TCD_Univ!$A$332:$F$369,6,FALSE()),0)</f>
        <v>0</v>
      </c>
      <c r="X62" s="292">
        <f>IFERROR(VLOOKUP(A62,TCD_Univ!$A$374:$B$396,2,FALSE()),0)</f>
        <v>0</v>
      </c>
      <c r="Y62" s="292">
        <f>IFERROR(VLOOKUP($A62,TCD_Univ!$A$401:$B$437,2,FALSE()),0)</f>
        <v>0</v>
      </c>
      <c r="Z62" s="292">
        <f>IFERROR(VLOOKUP($A62,TCD_Univ!$A$442:$B$445,2,FALSE()),0)</f>
        <v>0</v>
      </c>
      <c r="AA62" s="292">
        <f>IFERROR(VLOOKUP($A62,TCD_Univ!$A$459:$B$462,2,FALSE()),0)</f>
        <v>0</v>
      </c>
    </row>
    <row r="63" spans="1:27" x14ac:dyDescent="0.3">
      <c r="A63" s="293" t="str">
        <f>TCD_Univ!A33</f>
        <v>Université Paris 1 Panthéon Sorbonne - IAE</v>
      </c>
      <c r="B63" s="292">
        <f>TCD_Univ!B33</f>
        <v>5</v>
      </c>
      <c r="C63" s="292">
        <f>IFERROR(VLOOKUP($A63,TCD_Univ!$A$47:$D$84,2,FALSE()),0)</f>
        <v>5</v>
      </c>
      <c r="D63" s="292">
        <f>IFERROR(VLOOKUP($A63,TCD_Univ!$A$47:$D$84,3,FALSE()),0)</f>
        <v>0</v>
      </c>
      <c r="E63" s="292">
        <f>IFERROR(VLOOKUP($A63,TCD_Univ!$A$47:$D$84,4,FALSE()),0)</f>
        <v>0</v>
      </c>
      <c r="F63" s="292">
        <f>TCD_Univ!B119</f>
        <v>4</v>
      </c>
      <c r="G63" s="292">
        <f>TCD_Univ!C119</f>
        <v>1</v>
      </c>
      <c r="H63" s="292">
        <f>IFERROR(VLOOKUP($A63,TCD_Univ!$A$133:$D$163,2,FALSE()),0)</f>
        <v>1</v>
      </c>
      <c r="I63" s="292">
        <f>IFERROR(VLOOKUP($A63,TCD_Univ!$A$133:$D$163,3,FALSE()),0)</f>
        <v>0</v>
      </c>
      <c r="J63" s="292">
        <f>IFERROR(VLOOKUP($A63,TCD_Univ!$A$133:$D$163,4,FALSE()),0)</f>
        <v>0</v>
      </c>
      <c r="K63" s="292">
        <f>IFERROR(VLOOKUP(A63,TCD_Univ!$A$169:$C$199,2,FALSE()),0)</f>
        <v>1</v>
      </c>
      <c r="L63" s="292">
        <f>IFERROR(VLOOKUP(A63,TCD_Univ!$A$169:$C$199,3,FALSE()),0)</f>
        <v>0</v>
      </c>
      <c r="M63" s="292">
        <f>IFERROR(VLOOKUP(A63,TCD_Univ!$A$204:$B$240,2,FALSE()),0)</f>
        <v>5</v>
      </c>
      <c r="N63" s="292">
        <f>IFERROR(VLOOKUP(A63,TCD_Univ!$A$247:$C$284,2,FALSE()),0)</f>
        <v>5</v>
      </c>
      <c r="O63" s="292">
        <f>IFERROR(VLOOKUP(A63,TCD_Univ!$A$247:$C$284,3,FALSE()),0)</f>
        <v>0</v>
      </c>
      <c r="P63" s="294">
        <f>IFERROR(VLOOKUP(A63,TCD_Univ!$A$247:$D$284,4,FALSE()),0)</f>
        <v>0</v>
      </c>
      <c r="Q63" s="295">
        <f>IFERROR(VLOOKUP($A63,TCD_Univ!$A$289:$D$326,2,FALSE()),0)</f>
        <v>1</v>
      </c>
      <c r="R63" s="292">
        <f>IFERROR(VLOOKUP($A63,TCD_Univ!$A$289:$D$326,3,FALSE()),0)</f>
        <v>0</v>
      </c>
      <c r="S63" s="292">
        <f>IFERROR(VLOOKUP($A63,TCD_Univ!$A$289:$D$326,4,FALSE()),0)</f>
        <v>1</v>
      </c>
      <c r="T63" s="294">
        <f>IFERROR(VLOOKUP($A63,TCD_Univ!$A$332:$F$369,2,FALSE()),0)</f>
        <v>0</v>
      </c>
      <c r="U63" s="292">
        <f>IFERROR(VLOOKUP($A63,TCD_Univ!$A$332:$F$369,4,FALSE()),0)</f>
        <v>0</v>
      </c>
      <c r="V63" s="292">
        <f>IFERROR(VLOOKUP($A63,TCD_Univ!$A$332:$F$369,5,FALSE()),0)</f>
        <v>4</v>
      </c>
      <c r="W63" s="292">
        <f>IFERROR(VLOOKUP($A63,TCD_Univ!$A$332:$F$369,6,FALSE()),0)</f>
        <v>1</v>
      </c>
      <c r="X63" s="292">
        <f>IFERROR(VLOOKUP(A63,TCD_Univ!$A$374:$B$396,2,FALSE()),0)</f>
        <v>0</v>
      </c>
      <c r="Y63" s="292">
        <f>IFERROR(VLOOKUP($A63,TCD_Univ!$A$401:$B$437,2,FALSE()),0)</f>
        <v>5</v>
      </c>
      <c r="Z63" s="292">
        <f>IFERROR(VLOOKUP($A63,TCD_Univ!$A$442:$B$445,2,FALSE()),0)</f>
        <v>0</v>
      </c>
      <c r="AA63" s="292">
        <f>IFERROR(VLOOKUP($A63,TCD_Univ!$A$459:$B$462,2,FALSE()),0)</f>
        <v>0</v>
      </c>
    </row>
    <row r="64" spans="1:27" x14ac:dyDescent="0.3">
      <c r="A64" s="293" t="str">
        <f>TCD_Univ!A34</f>
        <v>Université Paris 1 Panthéon Sorbonne Ecole d'économie de la Sorbonne</v>
      </c>
      <c r="B64" s="292">
        <f>TCD_Univ!B34</f>
        <v>15</v>
      </c>
      <c r="C64" s="292">
        <f>IFERROR(VLOOKUP($A64,TCD_Univ!$A$47:$D$84,2,FALSE()),0)</f>
        <v>0</v>
      </c>
      <c r="D64" s="292">
        <f>IFERROR(VLOOKUP($A64,TCD_Univ!$A$47:$D$84,3,FALSE()),0)</f>
        <v>10</v>
      </c>
      <c r="E64" s="292">
        <f>IFERROR(VLOOKUP($A64,TCD_Univ!$A$47:$D$84,4,FALSE()),0)</f>
        <v>5</v>
      </c>
      <c r="F64" s="292">
        <f>TCD_Univ!B120</f>
        <v>9</v>
      </c>
      <c r="G64" s="292">
        <f>TCD_Univ!C120</f>
        <v>6</v>
      </c>
      <c r="H64" s="292">
        <f>IFERROR(VLOOKUP($A64,TCD_Univ!$A$133:$D$163,2,FALSE()),0)</f>
        <v>0</v>
      </c>
      <c r="I64" s="292">
        <f>IFERROR(VLOOKUP($A64,TCD_Univ!$A$133:$D$163,3,FALSE()),0)</f>
        <v>6</v>
      </c>
      <c r="J64" s="292">
        <f>IFERROR(VLOOKUP($A64,TCD_Univ!$A$133:$D$163,4,FALSE()),0)</f>
        <v>0</v>
      </c>
      <c r="K64" s="292">
        <f>IFERROR(VLOOKUP(A64,TCD_Univ!$A$169:$C$199,2,FALSE()),0)</f>
        <v>6</v>
      </c>
      <c r="L64" s="292">
        <f>IFERROR(VLOOKUP(A64,TCD_Univ!$A$169:$C$199,3,FALSE()),0)</f>
        <v>0</v>
      </c>
      <c r="M64" s="292">
        <f>IFERROR(VLOOKUP(A64,TCD_Univ!$A$204:$B$240,2,FALSE()),0)</f>
        <v>8</v>
      </c>
      <c r="N64" s="292">
        <f>IFERROR(VLOOKUP(A64,TCD_Univ!$A$247:$C$284,2,FALSE()),0)</f>
        <v>0</v>
      </c>
      <c r="O64" s="292">
        <f>IFERROR(VLOOKUP(A64,TCD_Univ!$A$247:$C$284,3,FALSE()),0)</f>
        <v>8</v>
      </c>
      <c r="P64" s="294">
        <f>IFERROR(VLOOKUP(A64,TCD_Univ!$A$247:$D$284,4,FALSE()),0)</f>
        <v>0</v>
      </c>
      <c r="Q64" s="295">
        <f>IFERROR(VLOOKUP($A64,TCD_Univ!$A$289:$D$326,2,FALSE()),0)</f>
        <v>0.53333333333333299</v>
      </c>
      <c r="R64" s="292">
        <f>IFERROR(VLOOKUP($A64,TCD_Univ!$A$289:$D$326,3,FALSE()),0)</f>
        <v>0</v>
      </c>
      <c r="S64" s="292">
        <f>IFERROR(VLOOKUP($A64,TCD_Univ!$A$289:$D$326,4,FALSE()),0)</f>
        <v>0.53333333333333299</v>
      </c>
      <c r="T64" s="294">
        <f>IFERROR(VLOOKUP($A64,TCD_Univ!$A$332:$F$369,2,FALSE()),0)</f>
        <v>3</v>
      </c>
      <c r="U64" s="292">
        <f>IFERROR(VLOOKUP($A64,TCD_Univ!$A$332:$F$369,4,FALSE()),0)</f>
        <v>0</v>
      </c>
      <c r="V64" s="292">
        <f>IFERROR(VLOOKUP($A64,TCD_Univ!$A$332:$F$369,5,FALSE()),0)</f>
        <v>2</v>
      </c>
      <c r="W64" s="292">
        <f>IFERROR(VLOOKUP($A64,TCD_Univ!$A$332:$F$369,6,FALSE()),0)</f>
        <v>3</v>
      </c>
      <c r="X64" s="292">
        <f>IFERROR(VLOOKUP(A64,TCD_Univ!$A$374:$B$396,2,FALSE()),0)</f>
        <v>0</v>
      </c>
      <c r="Y64" s="292">
        <f>IFERROR(VLOOKUP($A64,TCD_Univ!$A$401:$B$437,2,FALSE()),0)</f>
        <v>8</v>
      </c>
      <c r="Z64" s="292">
        <f>IFERROR(VLOOKUP($A64,TCD_Univ!$A$442:$B$445,2,FALSE()),0)</f>
        <v>0</v>
      </c>
      <c r="AA64" s="292">
        <f>IFERROR(VLOOKUP($A64,TCD_Univ!$A$459:$B$462,2,FALSE()),0)</f>
        <v>0</v>
      </c>
    </row>
    <row r="65" spans="1:27" ht="28.8" x14ac:dyDescent="0.3">
      <c r="A65" s="296" t="str">
        <f>TCD_Univ!A35</f>
        <v>Université Paris 1 Panthéon Sorbonne
Ecole de management de la Sorbonne</v>
      </c>
      <c r="B65" s="292">
        <f>TCD_Univ!B35</f>
        <v>12</v>
      </c>
      <c r="C65" s="292">
        <f>IFERROR(VLOOKUP($A65,TCD_Univ!$A$47:$D$84,2,FALSE()),0)</f>
        <v>0</v>
      </c>
      <c r="D65" s="292">
        <f>IFERROR(VLOOKUP($A65,TCD_Univ!$A$47:$D$84,3,FALSE()),0)</f>
        <v>12</v>
      </c>
      <c r="E65" s="292">
        <f>IFERROR(VLOOKUP($A65,TCD_Univ!$A$47:$D$84,4,FALSE()),0)</f>
        <v>0</v>
      </c>
      <c r="F65" s="292">
        <f>TCD_Univ!B121</f>
        <v>8</v>
      </c>
      <c r="G65" s="292">
        <f>TCD_Univ!C121</f>
        <v>4</v>
      </c>
      <c r="H65" s="292">
        <f>IFERROR(VLOOKUP($A65,TCD_Univ!$A$133:$D$163,2,FALSE()),0)</f>
        <v>0</v>
      </c>
      <c r="I65" s="292">
        <f>IFERROR(VLOOKUP($A65,TCD_Univ!$A$133:$D$163,3,FALSE()),0)</f>
        <v>4</v>
      </c>
      <c r="J65" s="292">
        <f>IFERROR(VLOOKUP($A65,TCD_Univ!$A$133:$D$163,4,FALSE()),0)</f>
        <v>0</v>
      </c>
      <c r="K65" s="292">
        <f>IFERROR(VLOOKUP(A65,TCD_Univ!$A$169:$C$199,2,FALSE()),0)</f>
        <v>4</v>
      </c>
      <c r="L65" s="292">
        <f>IFERROR(VLOOKUP(A65,TCD_Univ!$A$169:$C$199,3,FALSE()),0)</f>
        <v>0</v>
      </c>
      <c r="M65" s="292">
        <f>IFERROR(VLOOKUP(A65,TCD_Univ!$A$204:$B$240,2,FALSE()),0)</f>
        <v>16</v>
      </c>
      <c r="N65" s="292">
        <f>IFERROR(VLOOKUP(A65,TCD_Univ!$A$247:$C$284,2,FALSE()),0)</f>
        <v>0</v>
      </c>
      <c r="O65" s="292">
        <f>IFERROR(VLOOKUP(A65,TCD_Univ!$A$247:$C$284,3,FALSE()),0)</f>
        <v>16</v>
      </c>
      <c r="P65" s="294">
        <f>IFERROR(VLOOKUP(A65,TCD_Univ!$A$247:$D$284,4,FALSE()),0)</f>
        <v>0</v>
      </c>
      <c r="Q65" s="295">
        <f>IFERROR(VLOOKUP($A65,TCD_Univ!$A$289:$D$326,2,FALSE()),0)</f>
        <v>1.3333333333333299</v>
      </c>
      <c r="R65" s="292">
        <f>IFERROR(VLOOKUP($A65,TCD_Univ!$A$289:$D$326,3,FALSE()),0)</f>
        <v>0</v>
      </c>
      <c r="S65" s="292">
        <f>IFERROR(VLOOKUP($A65,TCD_Univ!$A$289:$D$326,4,FALSE()),0)</f>
        <v>1.3333333333333299</v>
      </c>
      <c r="T65" s="294">
        <f>IFERROR(VLOOKUP($A65,TCD_Univ!$A$332:$F$369,2,FALSE()),0)</f>
        <v>12</v>
      </c>
      <c r="U65" s="292">
        <f>IFERROR(VLOOKUP($A65,TCD_Univ!$A$332:$F$369,4,FALSE()),0)</f>
        <v>0</v>
      </c>
      <c r="V65" s="292">
        <f>IFERROR(VLOOKUP($A65,TCD_Univ!$A$332:$F$369,5,FALSE()),0)</f>
        <v>4</v>
      </c>
      <c r="W65" s="292">
        <f>IFERROR(VLOOKUP($A65,TCD_Univ!$A$332:$F$369,6,FALSE()),0)</f>
        <v>0</v>
      </c>
      <c r="X65" s="292">
        <f>IFERROR(VLOOKUP(A65,TCD_Univ!$A$374:$B$396,2,FALSE()),0)</f>
        <v>0</v>
      </c>
      <c r="Y65" s="292">
        <f>IFERROR(VLOOKUP($A65,TCD_Univ!$A$401:$B$437,2,FALSE()),0)</f>
        <v>16</v>
      </c>
      <c r="Z65" s="292">
        <f>IFERROR(VLOOKUP($A65,TCD_Univ!$A$442:$B$445,2,FALSE()),0)</f>
        <v>0</v>
      </c>
      <c r="AA65" s="292">
        <f>IFERROR(VLOOKUP($A65,TCD_Univ!$A$459:$B$462,2,FALSE()),0)</f>
        <v>0</v>
      </c>
    </row>
    <row r="66" spans="1:27" ht="28.8" x14ac:dyDescent="0.3">
      <c r="A66" s="296" t="str">
        <f>TCD_Univ!A36</f>
        <v>Université Paris 1 Panthéon Sorbonne
Ecole d'économie de la Sorbonne</v>
      </c>
      <c r="B66" s="292">
        <f>TCD_Univ!B36</f>
        <v>21</v>
      </c>
      <c r="C66" s="292">
        <f>IFERROR(VLOOKUP($A66,TCD_Univ!$A$47:$D$84,2,FALSE()),0)</f>
        <v>0</v>
      </c>
      <c r="D66" s="292">
        <f>IFERROR(VLOOKUP($A66,TCD_Univ!$A$47:$D$84,3,FALSE()),0)</f>
        <v>14</v>
      </c>
      <c r="E66" s="292">
        <f>IFERROR(VLOOKUP($A66,TCD_Univ!$A$47:$D$84,4,FALSE()),0)</f>
        <v>7</v>
      </c>
      <c r="F66" s="292">
        <f>TCD_Univ!B122</f>
        <v>9</v>
      </c>
      <c r="G66" s="292">
        <f>TCD_Univ!C122</f>
        <v>12</v>
      </c>
      <c r="H66" s="292">
        <f>IFERROR(VLOOKUP($A66,TCD_Univ!$A$133:$D$163,2,FALSE()),0)</f>
        <v>0</v>
      </c>
      <c r="I66" s="292">
        <f>IFERROR(VLOOKUP($A66,TCD_Univ!$A$133:$D$163,3,FALSE()),0)</f>
        <v>8</v>
      </c>
      <c r="J66" s="292">
        <f>IFERROR(VLOOKUP($A66,TCD_Univ!$A$133:$D$163,4,FALSE()),0)</f>
        <v>4</v>
      </c>
      <c r="K66" s="292">
        <f>IFERROR(VLOOKUP(A66,TCD_Univ!$A$169:$C$199,2,FALSE()),0)</f>
        <v>10</v>
      </c>
      <c r="L66" s="292">
        <f>IFERROR(VLOOKUP(A66,TCD_Univ!$A$169:$C$199,3,FALSE()),0)</f>
        <v>2</v>
      </c>
      <c r="M66" s="292">
        <f>IFERROR(VLOOKUP(A66,TCD_Univ!$A$204:$B$240,2,FALSE()),0)</f>
        <v>24</v>
      </c>
      <c r="N66" s="292">
        <f>IFERROR(VLOOKUP(A66,TCD_Univ!$A$247:$C$284,2,FALSE()),0)</f>
        <v>0</v>
      </c>
      <c r="O66" s="292">
        <f>IFERROR(VLOOKUP(A66,TCD_Univ!$A$247:$C$284,3,FALSE()),0)</f>
        <v>13</v>
      </c>
      <c r="P66" s="294">
        <f>IFERROR(VLOOKUP(A66,TCD_Univ!$A$247:$D$284,4,FALSE()),0)</f>
        <v>11</v>
      </c>
      <c r="Q66" s="295">
        <f>IFERROR(VLOOKUP($A66,TCD_Univ!$A$289:$D$326,2,FALSE()),0)</f>
        <v>1.1428571428571399</v>
      </c>
      <c r="R66" s="292">
        <f>IFERROR(VLOOKUP($A66,TCD_Univ!$A$289:$D$326,3,FALSE()),0)</f>
        <v>0</v>
      </c>
      <c r="S66" s="292">
        <f>IFERROR(VLOOKUP($A66,TCD_Univ!$A$289:$D$326,4,FALSE()),0)</f>
        <v>1.1428571428571399</v>
      </c>
      <c r="T66" s="294">
        <f>IFERROR(VLOOKUP($A66,TCD_Univ!$A$332:$F$369,2,FALSE()),0)</f>
        <v>7</v>
      </c>
      <c r="U66" s="292">
        <f>IFERROR(VLOOKUP($A66,TCD_Univ!$A$332:$F$369,4,FALSE()),0)</f>
        <v>10</v>
      </c>
      <c r="V66" s="292">
        <f>IFERROR(VLOOKUP($A66,TCD_Univ!$A$332:$F$369,5,FALSE()),0)</f>
        <v>0</v>
      </c>
      <c r="W66" s="292">
        <f>IFERROR(VLOOKUP($A66,TCD_Univ!$A$332:$F$369,6,FALSE()),0)</f>
        <v>7</v>
      </c>
      <c r="X66" s="292">
        <f>IFERROR(VLOOKUP(A66,TCD_Univ!$A$374:$B$396,2,FALSE()),0)</f>
        <v>0</v>
      </c>
      <c r="Y66" s="292">
        <f>IFERROR(VLOOKUP($A66,TCD_Univ!$A$401:$B$437,2,FALSE()),0)</f>
        <v>24</v>
      </c>
      <c r="Z66" s="292">
        <f>IFERROR(VLOOKUP($A66,TCD_Univ!$A$442:$B$445,2,FALSE()),0)</f>
        <v>0</v>
      </c>
      <c r="AA66" s="292">
        <f>IFERROR(VLOOKUP($A66,TCD_Univ!$A$459:$B$462,2,FALSE()),0)</f>
        <v>2</v>
      </c>
    </row>
    <row r="67" spans="1:27" x14ac:dyDescent="0.3">
      <c r="A67" s="293" t="str">
        <f>TCD_Univ!A37</f>
        <v>Université Paris Dauphine PSL</v>
      </c>
      <c r="B67" s="292">
        <f>TCD_Univ!B37</f>
        <v>58</v>
      </c>
      <c r="C67" s="292">
        <f>IFERROR(VLOOKUP($A67,TCD_Univ!$A$47:$D$84,2,FALSE()),0)</f>
        <v>22</v>
      </c>
      <c r="D67" s="292">
        <f>IFERROR(VLOOKUP($A67,TCD_Univ!$A$47:$D$84,3,FALSE()),0)</f>
        <v>29</v>
      </c>
      <c r="E67" s="292">
        <f>IFERROR(VLOOKUP($A67,TCD_Univ!$A$47:$D$84,4,FALSE()),0)</f>
        <v>7</v>
      </c>
      <c r="F67" s="292">
        <f>TCD_Univ!B123</f>
        <v>29</v>
      </c>
      <c r="G67" s="292">
        <f>TCD_Univ!C123</f>
        <v>29</v>
      </c>
      <c r="H67" s="292">
        <f>IFERROR(VLOOKUP($A67,TCD_Univ!$A$133:$D$163,2,FALSE()),0)</f>
        <v>10</v>
      </c>
      <c r="I67" s="292">
        <f>IFERROR(VLOOKUP($A67,TCD_Univ!$A$133:$D$163,3,FALSE()),0)</f>
        <v>17</v>
      </c>
      <c r="J67" s="292">
        <f>IFERROR(VLOOKUP($A67,TCD_Univ!$A$133:$D$163,4,FALSE()),0)</f>
        <v>2</v>
      </c>
      <c r="K67" s="292">
        <f>IFERROR(VLOOKUP(A67,TCD_Univ!$A$169:$C$199,2,FALSE()),0)</f>
        <v>26</v>
      </c>
      <c r="L67" s="292">
        <f>IFERROR(VLOOKUP(A67,TCD_Univ!$A$169:$C$199,3,FALSE()),0)</f>
        <v>3</v>
      </c>
      <c r="M67" s="292">
        <f>IFERROR(VLOOKUP(A67,TCD_Univ!$A$204:$B$240,2,FALSE()),0)</f>
        <v>71</v>
      </c>
      <c r="N67" s="292">
        <f>IFERROR(VLOOKUP(A67,TCD_Univ!$A$247:$C$284,2,FALSE()),0)</f>
        <v>21</v>
      </c>
      <c r="O67" s="292">
        <f>IFERROR(VLOOKUP(A67,TCD_Univ!$A$247:$C$284,3,FALSE()),0)</f>
        <v>36</v>
      </c>
      <c r="P67" s="294">
        <f>IFERROR(VLOOKUP(A67,TCD_Univ!$A$247:$D$284,4,FALSE()),0)</f>
        <v>14</v>
      </c>
      <c r="Q67" s="295">
        <f>IFERROR(VLOOKUP($A67,TCD_Univ!$A$289:$D$326,2,FALSE()),0)</f>
        <v>1.22413793103448</v>
      </c>
      <c r="R67" s="292">
        <f>IFERROR(VLOOKUP($A67,TCD_Univ!$A$289:$D$326,3,FALSE()),0)</f>
        <v>0</v>
      </c>
      <c r="S67" s="292">
        <f>IFERROR(VLOOKUP($A67,TCD_Univ!$A$289:$D$326,4,FALSE()),0)</f>
        <v>1.22413793103448</v>
      </c>
      <c r="T67" s="294">
        <f>IFERROR(VLOOKUP($A67,TCD_Univ!$A$332:$F$369,2,FALSE()),0)</f>
        <v>2</v>
      </c>
      <c r="U67" s="292">
        <f>IFERROR(VLOOKUP($A67,TCD_Univ!$A$332:$F$369,4,FALSE()),0)</f>
        <v>5</v>
      </c>
      <c r="V67" s="292">
        <f>IFERROR(VLOOKUP($A67,TCD_Univ!$A$332:$F$369,5,FALSE()),0)</f>
        <v>43</v>
      </c>
      <c r="W67" s="292">
        <f>IFERROR(VLOOKUP($A67,TCD_Univ!$A$332:$F$369,6,FALSE()),0)</f>
        <v>21</v>
      </c>
      <c r="X67" s="292">
        <f>IFERROR(VLOOKUP(A67,TCD_Univ!$A$374:$B$396,2,FALSE()),0)</f>
        <v>4</v>
      </c>
      <c r="Y67" s="292">
        <f>IFERROR(VLOOKUP($A67,TCD_Univ!$A$401:$B$437,2,FALSE()),0)</f>
        <v>66</v>
      </c>
      <c r="Z67" s="292">
        <f>IFERROR(VLOOKUP($A67,TCD_Univ!$A$442:$B$445,2,FALSE()),0)</f>
        <v>0</v>
      </c>
      <c r="AA67" s="292">
        <f>IFERROR(VLOOKUP($A67,TCD_Univ!$A$459:$B$462,2,FALSE()),0)</f>
        <v>3</v>
      </c>
    </row>
    <row r="68" spans="1:27" x14ac:dyDescent="0.3">
      <c r="A68" s="293" t="str">
        <f>TCD_Univ!A38</f>
        <v>Université Paris Nanterre</v>
      </c>
      <c r="B68" s="292">
        <f>TCD_Univ!B38</f>
        <v>40</v>
      </c>
      <c r="C68" s="292">
        <f>IFERROR(VLOOKUP($A68,TCD_Univ!$A$47:$D$84,2,FALSE()),0)</f>
        <v>0</v>
      </c>
      <c r="D68" s="292">
        <f>IFERROR(VLOOKUP($A68,TCD_Univ!$A$47:$D$84,3,FALSE()),0)</f>
        <v>27</v>
      </c>
      <c r="E68" s="292">
        <f>IFERROR(VLOOKUP($A68,TCD_Univ!$A$47:$D$84,4,FALSE()),0)</f>
        <v>13</v>
      </c>
      <c r="F68" s="292">
        <f>TCD_Univ!B124</f>
        <v>12</v>
      </c>
      <c r="G68" s="292">
        <f>TCD_Univ!C124</f>
        <v>28</v>
      </c>
      <c r="H68" s="292">
        <f>IFERROR(VLOOKUP($A68,TCD_Univ!$A$133:$D$163,2,FALSE()),0)</f>
        <v>0</v>
      </c>
      <c r="I68" s="292">
        <f>IFERROR(VLOOKUP($A68,TCD_Univ!$A$133:$D$163,3,FALSE()),0)</f>
        <v>19</v>
      </c>
      <c r="J68" s="292">
        <f>IFERROR(VLOOKUP($A68,TCD_Univ!$A$133:$D$163,4,FALSE()),0)</f>
        <v>9</v>
      </c>
      <c r="K68" s="292">
        <f>IFERROR(VLOOKUP(A68,TCD_Univ!$A$169:$C$199,2,FALSE()),0)</f>
        <v>28</v>
      </c>
      <c r="L68" s="292">
        <f>IFERROR(VLOOKUP(A68,TCD_Univ!$A$169:$C$199,3,FALSE()),0)</f>
        <v>0</v>
      </c>
      <c r="M68" s="292">
        <f>IFERROR(VLOOKUP(A68,TCD_Univ!$A$204:$B$240,2,FALSE()),0)</f>
        <v>41</v>
      </c>
      <c r="N68" s="292">
        <f>IFERROR(VLOOKUP(A68,TCD_Univ!$A$247:$C$284,2,FALSE()),0)</f>
        <v>0</v>
      </c>
      <c r="O68" s="292">
        <f>IFERROR(VLOOKUP(A68,TCD_Univ!$A$247:$C$284,3,FALSE()),0)</f>
        <v>25</v>
      </c>
      <c r="P68" s="294">
        <f>IFERROR(VLOOKUP(A68,TCD_Univ!$A$247:$D$284,4,FALSE()),0)</f>
        <v>16</v>
      </c>
      <c r="Q68" s="295">
        <f>IFERROR(VLOOKUP($A68,TCD_Univ!$A$289:$D$326,2,FALSE()),0)</f>
        <v>1.0249999999999999</v>
      </c>
      <c r="R68" s="292">
        <f>IFERROR(VLOOKUP($A68,TCD_Univ!$A$289:$D$326,3,FALSE()),0)</f>
        <v>0</v>
      </c>
      <c r="S68" s="292">
        <f>IFERROR(VLOOKUP($A68,TCD_Univ!$A$289:$D$326,4,FALSE()),0)</f>
        <v>1.0249999999999999</v>
      </c>
      <c r="T68" s="294">
        <f>IFERROR(VLOOKUP($A68,TCD_Univ!$A$332:$F$369,2,FALSE()),0)</f>
        <v>8</v>
      </c>
      <c r="U68" s="292">
        <f>IFERROR(VLOOKUP($A68,TCD_Univ!$A$332:$F$369,4,FALSE()),0)</f>
        <v>23</v>
      </c>
      <c r="V68" s="292">
        <f>IFERROR(VLOOKUP($A68,TCD_Univ!$A$332:$F$369,5,FALSE()),0)</f>
        <v>10</v>
      </c>
      <c r="W68" s="292">
        <f>IFERROR(VLOOKUP($A68,TCD_Univ!$A$332:$F$369,6,FALSE()),0)</f>
        <v>0</v>
      </c>
      <c r="X68" s="292">
        <f>IFERROR(VLOOKUP(A68,TCD_Univ!$A$374:$B$396,2,FALSE()),0)</f>
        <v>0</v>
      </c>
      <c r="Y68" s="292">
        <f>IFERROR(VLOOKUP($A68,TCD_Univ!$A$401:$B$437,2,FALSE()),0)</f>
        <v>41</v>
      </c>
      <c r="Z68" s="292">
        <f>IFERROR(VLOOKUP($A68,TCD_Univ!$A$442:$B$445,2,FALSE()),0)</f>
        <v>0</v>
      </c>
      <c r="AA68" s="292">
        <f>IFERROR(VLOOKUP($A68,TCD_Univ!$A$459:$B$462,2,FALSE()),0)</f>
        <v>0</v>
      </c>
    </row>
    <row r="69" spans="1:27" x14ac:dyDescent="0.3">
      <c r="A69" s="293" t="str">
        <f>TCD_Univ!A39</f>
        <v>Université Paris-Saclay</v>
      </c>
      <c r="B69" s="292">
        <f>TCD_Univ!B39</f>
        <v>7</v>
      </c>
      <c r="C69" s="292">
        <f>IFERROR(VLOOKUP($A69,TCD_Univ!$A$47:$D$84,2,FALSE()),0)</f>
        <v>0</v>
      </c>
      <c r="D69" s="292">
        <f>IFERROR(VLOOKUP($A69,TCD_Univ!$A$47:$D$84,3,FALSE()),0)</f>
        <v>7</v>
      </c>
      <c r="E69" s="292">
        <f>IFERROR(VLOOKUP($A69,TCD_Univ!$A$47:$D$84,4,FALSE()),0)</f>
        <v>0</v>
      </c>
      <c r="F69" s="292">
        <f>TCD_Univ!B125</f>
        <v>4</v>
      </c>
      <c r="G69" s="292">
        <f>TCD_Univ!C125</f>
        <v>3</v>
      </c>
      <c r="H69" s="292">
        <f>IFERROR(VLOOKUP($A69,TCD_Univ!$A$133:$D$163,2,FALSE()),0)</f>
        <v>0</v>
      </c>
      <c r="I69" s="292">
        <f>IFERROR(VLOOKUP($A69,TCD_Univ!$A$133:$D$163,3,FALSE()),0)</f>
        <v>3</v>
      </c>
      <c r="J69" s="292">
        <f>IFERROR(VLOOKUP($A69,TCD_Univ!$A$133:$D$163,4,FALSE()),0)</f>
        <v>0</v>
      </c>
      <c r="K69" s="292">
        <f>IFERROR(VLOOKUP(A69,TCD_Univ!$A$169:$C$199,2,FALSE()),0)</f>
        <v>3</v>
      </c>
      <c r="L69" s="292">
        <f>IFERROR(VLOOKUP(A69,TCD_Univ!$A$169:$C$199,3,FALSE()),0)</f>
        <v>0</v>
      </c>
      <c r="M69" s="292">
        <f>IFERROR(VLOOKUP(A69,TCD_Univ!$A$204:$B$240,2,FALSE()),0)</f>
        <v>4</v>
      </c>
      <c r="N69" s="292">
        <f>IFERROR(VLOOKUP(A69,TCD_Univ!$A$247:$C$284,2,FALSE()),0)</f>
        <v>0</v>
      </c>
      <c r="O69" s="292">
        <f>IFERROR(VLOOKUP(A69,TCD_Univ!$A$247:$C$284,3,FALSE()),0)</f>
        <v>4</v>
      </c>
      <c r="P69" s="294">
        <f>IFERROR(VLOOKUP(A69,TCD_Univ!$A$247:$D$284,4,FALSE()),0)</f>
        <v>0</v>
      </c>
      <c r="Q69" s="295">
        <f>IFERROR(VLOOKUP($A69,TCD_Univ!$A$289:$D$326,2,FALSE()),0)</f>
        <v>0.57142857142857095</v>
      </c>
      <c r="R69" s="292">
        <f>IFERROR(VLOOKUP($A69,TCD_Univ!$A$289:$D$326,3,FALSE()),0)</f>
        <v>0</v>
      </c>
      <c r="S69" s="292">
        <f>IFERROR(VLOOKUP($A69,TCD_Univ!$A$289:$D$326,4,FALSE()),0)</f>
        <v>0.57142857142857095</v>
      </c>
      <c r="T69" s="294">
        <f>IFERROR(VLOOKUP($A69,TCD_Univ!$A$332:$F$369,2,FALSE()),0)</f>
        <v>3</v>
      </c>
      <c r="U69" s="292">
        <f>IFERROR(VLOOKUP($A69,TCD_Univ!$A$332:$F$369,4,FALSE()),0)</f>
        <v>0</v>
      </c>
      <c r="V69" s="292">
        <f>IFERROR(VLOOKUP($A69,TCD_Univ!$A$332:$F$369,5,FALSE()),0)</f>
        <v>0</v>
      </c>
      <c r="W69" s="292">
        <f>IFERROR(VLOOKUP($A69,TCD_Univ!$A$332:$F$369,6,FALSE()),0)</f>
        <v>1</v>
      </c>
      <c r="X69" s="292">
        <f>IFERROR(VLOOKUP(A69,TCD_Univ!$A$374:$B$396,2,FALSE()),0)</f>
        <v>0</v>
      </c>
      <c r="Y69" s="292">
        <f>IFERROR(VLOOKUP($A69,TCD_Univ!$A$401:$B$437,2,FALSE()),0)</f>
        <v>4</v>
      </c>
      <c r="Z69" s="292">
        <f>IFERROR(VLOOKUP($A69,TCD_Univ!$A$442:$B$445,2,FALSE()),0)</f>
        <v>0</v>
      </c>
      <c r="AA69" s="292">
        <f>IFERROR(VLOOKUP($A69,TCD_Univ!$A$459:$B$462,2,FALSE()),0)</f>
        <v>0</v>
      </c>
    </row>
    <row r="70" spans="1:27" x14ac:dyDescent="0.3">
      <c r="A70" s="297" t="str">
        <f>TCD_Univ!A40</f>
        <v>Université Sorbonne Paris Nord</v>
      </c>
      <c r="B70" s="298">
        <f>TCD_Univ!B40</f>
        <v>23</v>
      </c>
      <c r="C70" s="298">
        <f>IFERROR(VLOOKUP($A70,TCD_Univ!$A$47:$D$84,2,FALSE()),0)</f>
        <v>0</v>
      </c>
      <c r="D70" s="298">
        <f>IFERROR(VLOOKUP($A70,TCD_Univ!$A$47:$D$84,3,FALSE()),0)</f>
        <v>13</v>
      </c>
      <c r="E70" s="298">
        <f>IFERROR(VLOOKUP($A70,TCD_Univ!$A$47:$D$84,4,FALSE()),0)</f>
        <v>10</v>
      </c>
      <c r="F70" s="298">
        <f>TCD_Univ!B126</f>
        <v>21</v>
      </c>
      <c r="G70" s="298">
        <f>TCD_Univ!C126</f>
        <v>2</v>
      </c>
      <c r="H70" s="298">
        <f>IFERROR(VLOOKUP($A70,TCD_Univ!$A$133:$D$163,2,FALSE()),0)</f>
        <v>0</v>
      </c>
      <c r="I70" s="298">
        <f>IFERROR(VLOOKUP($A70,TCD_Univ!$A$133:$D$163,3,FALSE()),0)</f>
        <v>2</v>
      </c>
      <c r="J70" s="298">
        <f>IFERROR(VLOOKUP($A70,TCD_Univ!$A$133:$D$163,4,FALSE()),0)</f>
        <v>0</v>
      </c>
      <c r="K70" s="298">
        <f>IFERROR(VLOOKUP(A70,TCD_Univ!$A$169:$C$199,2,FALSE()),0)</f>
        <v>2</v>
      </c>
      <c r="L70" s="298">
        <f>IFERROR(VLOOKUP(A70,TCD_Univ!$A$169:$C$199,3,FALSE()),0)</f>
        <v>0</v>
      </c>
      <c r="M70" s="298">
        <f>IFERROR(VLOOKUP(A70,TCD_Univ!$A$204:$B$240,2,FALSE()),0)</f>
        <v>6</v>
      </c>
      <c r="N70" s="298">
        <f>IFERROR(VLOOKUP(A70,TCD_Univ!$A$247:$C$284,2,FALSE()),0)</f>
        <v>0</v>
      </c>
      <c r="O70" s="298">
        <f>IFERROR(VLOOKUP(A70,TCD_Univ!$A$247:$C$284,3,FALSE()),0)</f>
        <v>6</v>
      </c>
      <c r="P70" s="299">
        <f>IFERROR(VLOOKUP(A70,TCD_Univ!$A$247:$D$284,4,FALSE()),0)</f>
        <v>0</v>
      </c>
      <c r="Q70" s="300">
        <f>IFERROR(VLOOKUP($A70,TCD_Univ!$A$289:$D$326,2,FALSE()),0)</f>
        <v>0.26086956521739102</v>
      </c>
      <c r="R70" s="298">
        <f>IFERROR(VLOOKUP($A70,TCD_Univ!$A$289:$D$326,3,FALSE()),0)</f>
        <v>0</v>
      </c>
      <c r="S70" s="298">
        <f>IFERROR(VLOOKUP($A70,TCD_Univ!$A$289:$D$326,4,FALSE()),0)</f>
        <v>0.26086956521739102</v>
      </c>
      <c r="T70" s="299">
        <f>IFERROR(VLOOKUP($A70,TCD_Univ!$A$332:$F$369,2,FALSE()),0)</f>
        <v>0</v>
      </c>
      <c r="U70" s="292">
        <f>IFERROR(VLOOKUP($A70,TCD_Univ!$A$332:$F$369,4,FALSE()),0)</f>
        <v>6</v>
      </c>
      <c r="V70" s="298">
        <f>IFERROR(VLOOKUP($A70,TCD_Univ!$A$332:$F$369,5,FALSE()),0)</f>
        <v>0</v>
      </c>
      <c r="W70" s="298">
        <f>IFERROR(VLOOKUP($A70,TCD_Univ!$A$332:$F$369,6,FALSE()),0)</f>
        <v>0</v>
      </c>
      <c r="X70" s="298">
        <f>IFERROR(VLOOKUP(A70,TCD_Univ!$A$374:$B$396,2,FALSE()),0)</f>
        <v>0</v>
      </c>
      <c r="Y70" s="298">
        <f>IFERROR(VLOOKUP($A70,TCD_Univ!$A$401:$B$437,2,FALSE()),0)</f>
        <v>6</v>
      </c>
      <c r="Z70" s="298">
        <f>IFERROR(VLOOKUP($A70,TCD_Univ!$A$442:$B$445,2,FALSE()),0)</f>
        <v>0</v>
      </c>
      <c r="AA70" s="298">
        <f>IFERROR(VLOOKUP($A70,TCD_Univ!$A$459:$B$462,2,FALSE()),0)</f>
        <v>0</v>
      </c>
    </row>
    <row r="71" spans="1:27" x14ac:dyDescent="0.3">
      <c r="A71" s="301" t="s">
        <v>4601</v>
      </c>
      <c r="B71" s="302">
        <f t="shared" ref="B71:P71" si="3">SUM(B34:B70)</f>
        <v>505</v>
      </c>
      <c r="C71" s="302">
        <f t="shared" si="3"/>
        <v>73</v>
      </c>
      <c r="D71" s="302">
        <f t="shared" si="3"/>
        <v>251</v>
      </c>
      <c r="E71" s="302">
        <f t="shared" si="3"/>
        <v>181</v>
      </c>
      <c r="F71" s="302">
        <f t="shared" si="3"/>
        <v>302</v>
      </c>
      <c r="G71" s="302">
        <f t="shared" si="3"/>
        <v>203</v>
      </c>
      <c r="H71" s="302">
        <f t="shared" si="3"/>
        <v>13</v>
      </c>
      <c r="I71" s="302">
        <f t="shared" si="3"/>
        <v>113</v>
      </c>
      <c r="J71" s="302">
        <f t="shared" si="3"/>
        <v>77</v>
      </c>
      <c r="K71" s="302">
        <f t="shared" si="3"/>
        <v>194</v>
      </c>
      <c r="L71" s="302">
        <f t="shared" si="3"/>
        <v>9</v>
      </c>
      <c r="M71" s="302">
        <f t="shared" si="3"/>
        <v>415</v>
      </c>
      <c r="N71" s="302">
        <f t="shared" si="3"/>
        <v>28</v>
      </c>
      <c r="O71" s="302">
        <f t="shared" si="3"/>
        <v>248</v>
      </c>
      <c r="P71" s="302">
        <f t="shared" si="3"/>
        <v>139</v>
      </c>
      <c r="Q71" s="303" t="e">
        <f>GETPIVOTDATA("Moyenne de Nombre de cours",TCD_Univ!$A$288)</f>
        <v>#REF!</v>
      </c>
      <c r="R71" s="304" t="e">
        <f>GETPIVOTDATA("Max de Nombre de cours",TCD_Univ!$A$288)</f>
        <v>#REF!</v>
      </c>
      <c r="S71" s="304" t="e">
        <f>GETPIVOTDATA("Min de Nombre de cours",TCD_Univ!$A$288)</f>
        <v>#REF!</v>
      </c>
      <c r="T71" s="305">
        <f t="shared" ref="T71:AA71" si="4">SUM(T34:T70)</f>
        <v>58</v>
      </c>
      <c r="U71" s="302">
        <f t="shared" si="4"/>
        <v>137</v>
      </c>
      <c r="V71" s="306">
        <f t="shared" si="4"/>
        <v>147</v>
      </c>
      <c r="W71" s="304">
        <f t="shared" si="4"/>
        <v>73</v>
      </c>
      <c r="X71" s="304">
        <f t="shared" si="4"/>
        <v>49</v>
      </c>
      <c r="Y71" s="304">
        <f t="shared" si="4"/>
        <v>364</v>
      </c>
      <c r="Z71" s="304">
        <f t="shared" si="4"/>
        <v>1</v>
      </c>
      <c r="AA71" s="304">
        <f t="shared" si="4"/>
        <v>8</v>
      </c>
    </row>
    <row r="72" spans="1:27" x14ac:dyDescent="0.3">
      <c r="A72" s="307" t="str">
        <f>TCD_Orga!A4</f>
        <v>Bärchen Education</v>
      </c>
      <c r="B72" s="308">
        <f>TCD_Orga!B4</f>
        <v>246</v>
      </c>
      <c r="C72" s="308">
        <f>IFERROR(VLOOKUP($A72,TCD_Orga!$A$20:$D$30,2,FALSE()),0)</f>
        <v>240</v>
      </c>
      <c r="D72" s="308">
        <f>IFERROR(VLOOKUP($A72,TCD_Orga!$A$20:$D$30,3,FALSE()),0)</f>
        <v>6</v>
      </c>
      <c r="E72" s="308"/>
      <c r="F72" s="308">
        <f>TCD_Orga!B36</f>
        <v>237</v>
      </c>
      <c r="G72" s="308">
        <f>TCD_Orga!C36</f>
        <v>9</v>
      </c>
      <c r="H72" s="308">
        <f>IFERROR(VLOOKUP($A72,TCD_Orga!$A$52:$D$62,2,FALSE()),0)</f>
        <v>9</v>
      </c>
      <c r="I72" s="308"/>
      <c r="J72" s="308"/>
      <c r="K72" s="308">
        <f>IFERROR(VLOOKUP(A72,TCD_Orga!$A$69:$D$79,2,FALSE()),0)</f>
        <v>4</v>
      </c>
      <c r="L72" s="308">
        <f>IFERROR(VLOOKUP(A72,TCD_Orga!$A$69:$D$79,3,FALSE()),0)</f>
        <v>5</v>
      </c>
      <c r="M72" s="308">
        <f>IFERROR(VLOOKUP(A72,TCD_Orga!$A$84:$B$94,2,FALSE()),0)</f>
        <v>25</v>
      </c>
      <c r="N72" s="308">
        <f>IFERROR(VLOOKUP(A72,TCD_Orga!$A$100:$C$110,2,FALSE()),0)</f>
        <v>25</v>
      </c>
      <c r="O72" s="308">
        <f>IFERROR(VLOOKUP(B72,TCD_Orga!$A$100:$C$110,3,FALSE()),0)</f>
        <v>0</v>
      </c>
      <c r="P72" s="308"/>
      <c r="Q72" s="309">
        <f>IFERROR(VLOOKUP($A72,TCD_Orga!$A$115:$D$125,2,FALSE()),0)</f>
        <v>0.101626016260163</v>
      </c>
      <c r="R72" s="308">
        <f>IFERROR(VLOOKUP($A72,TCD_Orga!$A$115:$D$125,3,FALSE()),0)</f>
        <v>6</v>
      </c>
      <c r="S72" s="308">
        <f>IFERROR(VLOOKUP($A72,TCD_Orga!$A$115:$D$125,4,FALSE()),0)</f>
        <v>0</v>
      </c>
      <c r="T72" s="308"/>
      <c r="U72" s="308">
        <f>IFERROR(VLOOKUP($A72,TCD_Orga!$A$131:$D$141,3,FALSE()),0)</f>
        <v>0</v>
      </c>
      <c r="V72" s="308">
        <f>IFERROR(VLOOKUP($A72,TCD_Orga!$A$131:$D$141,4,FALSE()),0)</f>
        <v>25</v>
      </c>
      <c r="W72" s="308"/>
      <c r="X72" s="308">
        <f>IFERROR(VLOOKUP($A72,TCD_Orga!$A$145:$B$155,2,FALSE()),0)</f>
        <v>4</v>
      </c>
      <c r="Y72" s="308">
        <f>IFERROR(VLOOKUP($A72,TCD_Orga!$A$175:$B$185,2,FALSE()),0)</f>
        <v>10</v>
      </c>
      <c r="Z72" s="308">
        <f>IFERROR(VLOOKUP($A72,TCD_Orga!$A$206:$B$213,2,FALSE()),0)</f>
        <v>1</v>
      </c>
      <c r="AA72" s="308">
        <f>IFERROR(VLOOKUP($A72,TCD_Orga!$A$236:$B$240,2,FALSE()),0)</f>
        <v>2</v>
      </c>
    </row>
    <row r="73" spans="1:27" x14ac:dyDescent="0.3">
      <c r="A73" s="307" t="str">
        <f>TCD_Orga!A5</f>
        <v>Carbone 4 Académie</v>
      </c>
      <c r="B73" s="308">
        <f>TCD_Orga!B5</f>
        <v>1</v>
      </c>
      <c r="C73" s="308">
        <f>IFERROR(VLOOKUP($A73,TCD_Orga!$A$20:$D$30,2,FALSE()),0)</f>
        <v>1</v>
      </c>
      <c r="D73" s="308">
        <f>IFERROR(VLOOKUP($A73,TCD_Orga!$A$20:$D$30,3,FALSE()),0)</f>
        <v>0</v>
      </c>
      <c r="E73" s="308"/>
      <c r="F73" s="308">
        <f>TCD_Orga!B37</f>
        <v>0</v>
      </c>
      <c r="G73" s="308">
        <f>TCD_Orga!C37</f>
        <v>1</v>
      </c>
      <c r="H73" s="308">
        <f>IFERROR(VLOOKUP($A73,TCD_Orga!$A$52:$D$62,2,FALSE()),0)</f>
        <v>1</v>
      </c>
      <c r="I73" s="308"/>
      <c r="J73" s="308"/>
      <c r="K73" s="308">
        <f>IFERROR(VLOOKUP(A73,TCD_Orga!$A$69:$D$79,2,FALSE()),0)</f>
        <v>0</v>
      </c>
      <c r="L73" s="308">
        <f>IFERROR(VLOOKUP(A73,TCD_Orga!$A$69:$D$79,3,FALSE()),0)</f>
        <v>1</v>
      </c>
      <c r="M73" s="308">
        <f>IFERROR(VLOOKUP(A73,TCD_Orga!$A$84:$B$94,2,FALSE()),0)</f>
        <v>8</v>
      </c>
      <c r="N73" s="308">
        <f>IFERROR(VLOOKUP(A73,TCD_Orga!$A$100:$C$110,2,FALSE()),0)</f>
        <v>8</v>
      </c>
      <c r="O73" s="308">
        <f>IFERROR(VLOOKUP(B73,TCD_Orga!$A$100:$C$110,3,FALSE()),0)</f>
        <v>0</v>
      </c>
      <c r="P73" s="308"/>
      <c r="Q73" s="309">
        <f>IFERROR(VLOOKUP(A73,TCD_Orga!$A$115:$D$125,2,FALSE()),0)</f>
        <v>8</v>
      </c>
      <c r="R73" s="308">
        <f>IFERROR(VLOOKUP($A73,TCD_Orga!$A$115:$D$125,3,FALSE()),0)</f>
        <v>8</v>
      </c>
      <c r="S73" s="308">
        <f>IFERROR(VLOOKUP($A73,TCD_Orga!$A$115:$D$125,4,FALSE()),0)</f>
        <v>8</v>
      </c>
      <c r="T73" s="308"/>
      <c r="U73" s="308">
        <f>IFERROR(VLOOKUP($A73,TCD_Orga!$A$131:$D$141,3,FALSE()),0)</f>
        <v>0</v>
      </c>
      <c r="V73" s="308">
        <f>IFERROR(VLOOKUP($A73,TCD_Orga!$A$131:$D$141,4,FALSE()),0)</f>
        <v>8</v>
      </c>
      <c r="W73" s="308"/>
      <c r="X73" s="308">
        <f>IFERROR(VLOOKUP($A73,TCD_Orga!$A$145:$B$155,2,FALSE()),0)</f>
        <v>8</v>
      </c>
      <c r="Y73" s="308">
        <f>IFERROR(VLOOKUP($A73,TCD_Orga!$A$175:$B$185,2,FALSE()),0)</f>
        <v>0</v>
      </c>
      <c r="Z73" s="308">
        <f>IFERROR(VLOOKUP($A73,TCD_Orga!$A$206:$B$213,2,FALSE()),0)</f>
        <v>1</v>
      </c>
      <c r="AA73" s="308">
        <f>IFERROR(VLOOKUP($A73,TCD_Orga!$A$236:$B$240,2,FALSE()),0)</f>
        <v>0</v>
      </c>
    </row>
    <row r="74" spans="1:27" x14ac:dyDescent="0.3">
      <c r="A74" s="307" t="str">
        <f>TCD_Orga!A6</f>
        <v>CDC Biodiversité</v>
      </c>
      <c r="B74" s="308">
        <f>TCD_Orga!B6</f>
        <v>1</v>
      </c>
      <c r="C74" s="308">
        <f>IFERROR(VLOOKUP($A74,TCD_Orga!$A$20:$D$30,2,FALSE()),0)</f>
        <v>1</v>
      </c>
      <c r="D74" s="308">
        <f>IFERROR(VLOOKUP($A74,TCD_Orga!$A$20:$D$30,3,FALSE()),0)</f>
        <v>0</v>
      </c>
      <c r="E74" s="308"/>
      <c r="F74" s="308">
        <f>TCD_Orga!B38</f>
        <v>0</v>
      </c>
      <c r="G74" s="308">
        <f>TCD_Orga!C38</f>
        <v>1</v>
      </c>
      <c r="H74" s="308">
        <f>IFERROR(VLOOKUP($A74,TCD_Orga!$A$52:$D$62,2,FALSE()),0)</f>
        <v>1</v>
      </c>
      <c r="I74" s="308"/>
      <c r="J74" s="308"/>
      <c r="K74" s="308">
        <f>IFERROR(VLOOKUP(A74,TCD_Orga!$A$69:$D$79,2,FALSE()),0)</f>
        <v>0</v>
      </c>
      <c r="L74" s="308">
        <f>IFERROR(VLOOKUP(A74,TCD_Orga!$A$69:$D$79,3,FALSE()),0)</f>
        <v>1</v>
      </c>
      <c r="M74" s="308">
        <f>IFERROR(VLOOKUP(A74,TCD_Orga!$A$84:$B$94,2,FALSE()),0)</f>
        <v>3</v>
      </c>
      <c r="N74" s="308">
        <f>IFERROR(VLOOKUP(A74,TCD_Orga!$A$100:$C$110,2,FALSE()),0)</f>
        <v>3</v>
      </c>
      <c r="O74" s="308">
        <f>IFERROR(VLOOKUP(B74,TCD_Orga!$A$100:$C$110,3,FALSE()),0)</f>
        <v>0</v>
      </c>
      <c r="P74" s="308"/>
      <c r="Q74" s="309">
        <f>IFERROR(VLOOKUP(A74,TCD_Orga!$A$115:$D$125,2,FALSE()),0)</f>
        <v>3</v>
      </c>
      <c r="R74" s="308">
        <f>IFERROR(VLOOKUP($A74,TCD_Orga!$A$115:$D$125,3,FALSE()),0)</f>
        <v>3</v>
      </c>
      <c r="S74" s="308">
        <f>IFERROR(VLOOKUP($A74,TCD_Orga!$A$115:$D$125,4,FALSE()),0)</f>
        <v>3</v>
      </c>
      <c r="T74" s="308"/>
      <c r="U74" s="308">
        <f>IFERROR(VLOOKUP($A74,TCD_Orga!$A$131:$D$141,3,FALSE()),0)</f>
        <v>0</v>
      </c>
      <c r="V74" s="308">
        <f>IFERROR(VLOOKUP($A74,TCD_Orga!$A$131:$D$141,4,FALSE()),0)</f>
        <v>3</v>
      </c>
      <c r="W74" s="308"/>
      <c r="X74" s="308">
        <f>IFERROR(VLOOKUP($A74,TCD_Orga!$A$145:$B$155,2,FALSE()),0)</f>
        <v>3</v>
      </c>
      <c r="Y74" s="308">
        <f>IFERROR(VLOOKUP($A74,TCD_Orga!$A$175:$B$185,2,FALSE()),0)</f>
        <v>0</v>
      </c>
      <c r="Z74" s="308">
        <f>IFERROR(VLOOKUP($A74,TCD_Orga!$A$206:$B$213,2,FALSE()),0)</f>
        <v>1</v>
      </c>
      <c r="AA74" s="308">
        <f>IFERROR(VLOOKUP($A74,TCD_Orga!$A$236:$B$240,2,FALSE()),0)</f>
        <v>0</v>
      </c>
    </row>
    <row r="75" spans="1:27" x14ac:dyDescent="0.3">
      <c r="A75" s="307" t="str">
        <f>TCD_Orga!A7</f>
        <v>Cegos</v>
      </c>
      <c r="B75" s="308">
        <f>TCD_Orga!B7</f>
        <v>32</v>
      </c>
      <c r="C75" s="308">
        <f>IFERROR(VLOOKUP($A75,TCD_Orga!$A$20:$D$30,2,FALSE()),0)</f>
        <v>32</v>
      </c>
      <c r="D75" s="308">
        <f>IFERROR(VLOOKUP($A75,TCD_Orga!$A$20:$D$30,3,FALSE()),0)</f>
        <v>0</v>
      </c>
      <c r="E75" s="308"/>
      <c r="F75" s="308">
        <f>TCD_Orga!B39</f>
        <v>31</v>
      </c>
      <c r="G75" s="308">
        <f>TCD_Orga!C39</f>
        <v>1</v>
      </c>
      <c r="H75" s="308">
        <f>IFERROR(VLOOKUP($A75,TCD_Orga!$A$52:$D$62,2,FALSE()),0)</f>
        <v>1</v>
      </c>
      <c r="I75" s="308"/>
      <c r="J75" s="308"/>
      <c r="K75" s="308">
        <f>IFERROR(VLOOKUP(A75,TCD_Orga!$A$69:$D$79,2,FALSE()),0)</f>
        <v>1</v>
      </c>
      <c r="L75" s="308">
        <f>IFERROR(VLOOKUP(A75,TCD_Orga!$A$69:$D$79,3,FALSE()),0)</f>
        <v>0</v>
      </c>
      <c r="M75" s="308">
        <f>IFERROR(VLOOKUP(A75,TCD_Orga!$A$84:$B$94,2,FALSE()),0)</f>
        <v>2</v>
      </c>
      <c r="N75" s="308">
        <f>IFERROR(VLOOKUP(A75,TCD_Orga!$A$100:$C$110,2,FALSE()),0)</f>
        <v>2</v>
      </c>
      <c r="O75" s="308">
        <f>IFERROR(VLOOKUP(B75,TCD_Orga!$A$100:$C$110,3,FALSE()),0)</f>
        <v>0</v>
      </c>
      <c r="P75" s="308"/>
      <c r="Q75" s="309">
        <f>IFERROR(VLOOKUP(A75,TCD_Orga!$A$115:$D$125,2,FALSE()),0)</f>
        <v>6.25E-2</v>
      </c>
      <c r="R75" s="308">
        <f>IFERROR(VLOOKUP($A75,TCD_Orga!$A$115:$D$125,3,FALSE()),0)</f>
        <v>2</v>
      </c>
      <c r="S75" s="308">
        <f>IFERROR(VLOOKUP($A75,TCD_Orga!$A$115:$D$125,4,FALSE()),0)</f>
        <v>0</v>
      </c>
      <c r="T75" s="308"/>
      <c r="U75" s="308">
        <f>IFERROR(VLOOKUP($A75,TCD_Orga!$A$131:$D$141,3,FALSE()),0)</f>
        <v>0</v>
      </c>
      <c r="V75" s="308">
        <f>IFERROR(VLOOKUP($A75,TCD_Orga!$A$131:$D$141,4,FALSE()),0)</f>
        <v>2</v>
      </c>
      <c r="W75" s="308"/>
      <c r="X75" s="308">
        <f>IFERROR(VLOOKUP($A75,TCD_Orga!$A$145:$B$155,2,FALSE()),0)</f>
        <v>2</v>
      </c>
      <c r="Y75" s="308">
        <f>IFERROR(VLOOKUP($A75,TCD_Orga!$A$175:$B$185,2,FALSE()),0)</f>
        <v>0</v>
      </c>
      <c r="Z75" s="308">
        <f>IFERROR(VLOOKUP($A75,TCD_Orga!$A$206:$B$213,2,FALSE()),0)</f>
        <v>0</v>
      </c>
      <c r="AA75" s="308">
        <f>IFERROR(VLOOKUP($A75,TCD_Orga!$A$236:$B$240,2,FALSE()),0)</f>
        <v>0</v>
      </c>
    </row>
    <row r="76" spans="1:27" x14ac:dyDescent="0.3">
      <c r="A76" s="307" t="str">
        <f>TCD_Orga!A8</f>
        <v>Demos</v>
      </c>
      <c r="B76" s="308">
        <f>TCD_Orga!B8</f>
        <v>10</v>
      </c>
      <c r="C76" s="308">
        <f>IFERROR(VLOOKUP($A76,TCD_Orga!$A$20:$D$30,2,FALSE()),0)</f>
        <v>10</v>
      </c>
      <c r="D76" s="308">
        <f>IFERROR(VLOOKUP($A76,TCD_Orga!$A$20:$D$30,3,FALSE()),0)</f>
        <v>0</v>
      </c>
      <c r="E76" s="308"/>
      <c r="F76" s="308">
        <f>TCD_Orga!B40</f>
        <v>9</v>
      </c>
      <c r="G76" s="308">
        <f>TCD_Orga!C40</f>
        <v>1</v>
      </c>
      <c r="H76" s="308">
        <f>IFERROR(VLOOKUP($A76,TCD_Orga!$A$52:$D$62,2,FALSE()),0)</f>
        <v>1</v>
      </c>
      <c r="I76" s="308"/>
      <c r="J76" s="308"/>
      <c r="K76" s="308">
        <f>IFERROR(VLOOKUP(A76,TCD_Orga!$A$69:$D$79,2,FALSE()),0)</f>
        <v>1</v>
      </c>
      <c r="L76" s="308">
        <f>IFERROR(VLOOKUP(A76,TCD_Orga!$A$69:$D$79,3,FALSE()),0)</f>
        <v>0</v>
      </c>
      <c r="M76" s="308">
        <f>IFERROR(VLOOKUP(A76,TCD_Orga!$A$84:$B$94,2,FALSE()),0)</f>
        <v>1</v>
      </c>
      <c r="N76" s="308">
        <f>IFERROR(VLOOKUP(A76,TCD_Orga!$A$100:$C$110,2,FALSE()),0)</f>
        <v>1</v>
      </c>
      <c r="O76" s="308">
        <f>IFERROR(VLOOKUP(B76,TCD_Orga!$A$100:$C$110,3,FALSE()),0)</f>
        <v>0</v>
      </c>
      <c r="P76" s="308"/>
      <c r="Q76" s="309">
        <f>IFERROR(VLOOKUP(A76,TCD_Orga!$A$115:$D$125,2,FALSE()),0)</f>
        <v>0.1</v>
      </c>
      <c r="R76" s="308">
        <f>IFERROR(VLOOKUP($A76,TCD_Orga!$A$115:$D$125,3,FALSE()),0)</f>
        <v>1</v>
      </c>
      <c r="S76" s="308">
        <f>IFERROR(VLOOKUP($A76,TCD_Orga!$A$115:$D$125,4,FALSE()),0)</f>
        <v>0</v>
      </c>
      <c r="T76" s="308"/>
      <c r="U76" s="308">
        <f>IFERROR(VLOOKUP($A76,TCD_Orga!$A$131:$D$141,3,FALSE()),0)</f>
        <v>0</v>
      </c>
      <c r="V76" s="308">
        <f>IFERROR(VLOOKUP($A76,TCD_Orga!$A$131:$D$141,4,FALSE()),0)</f>
        <v>1</v>
      </c>
      <c r="W76" s="308"/>
      <c r="X76" s="308">
        <f>IFERROR(VLOOKUP($A76,TCD_Orga!$A$145:$B$155,2,FALSE()),0)</f>
        <v>0</v>
      </c>
      <c r="Y76" s="308">
        <f>IFERROR(VLOOKUP($A76,TCD_Orga!$A$175:$B$185,2,FALSE()),0)</f>
        <v>1</v>
      </c>
      <c r="Z76" s="308">
        <f>IFERROR(VLOOKUP($A76,TCD_Orga!$A$206:$B$213,2,FALSE()),0)</f>
        <v>0</v>
      </c>
      <c r="AA76" s="308">
        <f>IFERROR(VLOOKUP($A76,TCD_Orga!$A$236:$B$240,2,FALSE()),0)</f>
        <v>0</v>
      </c>
    </row>
    <row r="77" spans="1:27" x14ac:dyDescent="0.3">
      <c r="A77" s="307" t="str">
        <f>TCD_Orga!A9</f>
        <v>First Finance</v>
      </c>
      <c r="B77" s="308">
        <f>TCD_Orga!B9</f>
        <v>206</v>
      </c>
      <c r="C77" s="308">
        <f>IFERROR(VLOOKUP($A77,TCD_Orga!$A$20:$D$30,2,FALSE()),0)</f>
        <v>206</v>
      </c>
      <c r="D77" s="308">
        <f>IFERROR(VLOOKUP($A77,TCD_Orga!$A$20:$D$30,3,FALSE()),0)</f>
        <v>0</v>
      </c>
      <c r="E77" s="308"/>
      <c r="F77" s="308">
        <f>TCD_Orga!B41</f>
        <v>185</v>
      </c>
      <c r="G77" s="308">
        <f>TCD_Orga!C41</f>
        <v>21</v>
      </c>
      <c r="H77" s="308">
        <f>IFERROR(VLOOKUP($A77,TCD_Orga!$A$52:$D$62,2,FALSE()),0)</f>
        <v>21</v>
      </c>
      <c r="I77" s="308"/>
      <c r="J77" s="308"/>
      <c r="K77" s="308">
        <f>IFERROR(VLOOKUP(A77,TCD_Orga!$A$69:$D$79,2,FALSE()),0)</f>
        <v>11</v>
      </c>
      <c r="L77" s="308">
        <f>IFERROR(VLOOKUP(A77,TCD_Orga!$A$69:$D$79,3,FALSE()),0)</f>
        <v>10</v>
      </c>
      <c r="M77" s="308">
        <f>IFERROR(VLOOKUP(A77,TCD_Orga!$A$84:$B$94,2,FALSE()),0)</f>
        <v>76</v>
      </c>
      <c r="N77" s="308">
        <f>IFERROR(VLOOKUP(A77,TCD_Orga!$A$100:$C$110,2,FALSE()),0)</f>
        <v>76</v>
      </c>
      <c r="O77" s="308">
        <f>IFERROR(VLOOKUP(B77,TCD_Orga!$A$100:$C$110,3,FALSE()),0)</f>
        <v>0</v>
      </c>
      <c r="P77" s="308"/>
      <c r="Q77" s="309">
        <f>IFERROR(VLOOKUP(A77,TCD_Orga!$A$115:$D$125,2,FALSE()),0)</f>
        <v>0.36893203883495101</v>
      </c>
      <c r="R77" s="308">
        <f>IFERROR(VLOOKUP($A77,TCD_Orga!$A$115:$D$125,3,FALSE()),0)</f>
        <v>11</v>
      </c>
      <c r="S77" s="308">
        <f>IFERROR(VLOOKUP($A77,TCD_Orga!$A$115:$D$125,4,FALSE()),0)</f>
        <v>0</v>
      </c>
      <c r="T77" s="308"/>
      <c r="U77" s="308">
        <f>IFERROR(VLOOKUP($A77,TCD_Orga!$A$131:$D$141,3,FALSE()),0)</f>
        <v>1</v>
      </c>
      <c r="V77" s="308">
        <f>IFERROR(VLOOKUP($A77,TCD_Orga!$A$131:$D$141,4,FALSE()),0)</f>
        <v>75</v>
      </c>
      <c r="W77" s="308"/>
      <c r="X77" s="308">
        <f>IFERROR(VLOOKUP($A77,TCD_Orga!$A$145:$B$155,2,FALSE()),0)</f>
        <v>5</v>
      </c>
      <c r="Y77" s="308">
        <f>IFERROR(VLOOKUP($A77,TCD_Orga!$A$175:$B$185,2,FALSE()),0)</f>
        <v>60</v>
      </c>
      <c r="Z77" s="308">
        <f>IFERROR(VLOOKUP($A77,TCD_Orga!$A$206:$B$213,2,FALSE()),0)</f>
        <v>1</v>
      </c>
      <c r="AA77" s="308">
        <f>IFERROR(VLOOKUP($A77,TCD_Orga!$A$236:$B$240,2,FALSE()),0)</f>
        <v>8</v>
      </c>
    </row>
    <row r="78" spans="1:27" x14ac:dyDescent="0.3">
      <c r="A78" s="307" t="str">
        <f>TCD_Orga!A10</f>
        <v>Juriscampus</v>
      </c>
      <c r="B78" s="308">
        <f>TCD_Orga!B10</f>
        <v>108</v>
      </c>
      <c r="C78" s="308">
        <f>IFERROR(VLOOKUP($A78,TCD_Orga!$A$20:$D$30,2,FALSE()),0)</f>
        <v>108</v>
      </c>
      <c r="D78" s="308">
        <f>IFERROR(VLOOKUP($A78,TCD_Orga!$A$20:$D$30,3,FALSE()),0)</f>
        <v>0</v>
      </c>
      <c r="E78" s="308"/>
      <c r="F78" s="308">
        <f>TCD_Orga!B42</f>
        <v>104</v>
      </c>
      <c r="G78" s="308">
        <f>TCD_Orga!C42</f>
        <v>4</v>
      </c>
      <c r="H78" s="308">
        <f>IFERROR(VLOOKUP($A78,TCD_Orga!$A$52:$D$62,2,FALSE()),0)</f>
        <v>4</v>
      </c>
      <c r="I78" s="308"/>
      <c r="J78" s="308"/>
      <c r="K78" s="308">
        <f>IFERROR(VLOOKUP(A78,TCD_Orga!$A$69:$D$79,2,FALSE()),0)</f>
        <v>2</v>
      </c>
      <c r="L78" s="308">
        <f>IFERROR(VLOOKUP(A78,TCD_Orga!$A$69:$D$79,3,FALSE()),0)</f>
        <v>2</v>
      </c>
      <c r="M78" s="308">
        <f>IFERROR(VLOOKUP(A78,TCD_Orga!$A$84:$B$94,2,FALSE()),0)</f>
        <v>10</v>
      </c>
      <c r="N78" s="308">
        <f>IFERROR(VLOOKUP(A78,TCD_Orga!$A$100:$C$110,2,FALSE()),0)</f>
        <v>10</v>
      </c>
      <c r="O78" s="308">
        <f>IFERROR(VLOOKUP(B78,TCD_Orga!$A$100:$C$110,3,FALSE()),0)</f>
        <v>0</v>
      </c>
      <c r="P78" s="308"/>
      <c r="Q78" s="309">
        <f>IFERROR(VLOOKUP(A78,TCD_Orga!$A$115:$D$125,2,FALSE()),0)</f>
        <v>9.2592592592592601E-2</v>
      </c>
      <c r="R78" s="308">
        <f>IFERROR(VLOOKUP($A78,TCD_Orga!$A$115:$D$125,3,FALSE()),0)</f>
        <v>5</v>
      </c>
      <c r="S78" s="308">
        <f>IFERROR(VLOOKUP($A78,TCD_Orga!$A$115:$D$125,4,FALSE()),0)</f>
        <v>0</v>
      </c>
      <c r="T78" s="308"/>
      <c r="U78" s="308">
        <f>IFERROR(VLOOKUP($A78,TCD_Orga!$A$131:$D$141,3,FALSE()),0)</f>
        <v>1</v>
      </c>
      <c r="V78" s="308">
        <f>IFERROR(VLOOKUP($A78,TCD_Orga!$A$131:$D$141,4,FALSE()),0)</f>
        <v>9</v>
      </c>
      <c r="W78" s="308"/>
      <c r="X78" s="308">
        <f>IFERROR(VLOOKUP($A78,TCD_Orga!$A$145:$B$155,2,FALSE()),0)</f>
        <v>0</v>
      </c>
      <c r="Y78" s="308">
        <f>IFERROR(VLOOKUP($A78,TCD_Orga!$A$175:$B$185,2,FALSE()),0)</f>
        <v>1</v>
      </c>
      <c r="Z78" s="308">
        <f>IFERROR(VLOOKUP($A78,TCD_Orga!$A$206:$B$213,2,FALSE()),0)</f>
        <v>0</v>
      </c>
      <c r="AA78" s="308">
        <f>IFERROR(VLOOKUP($A78,TCD_Orga!$A$236:$B$240,2,FALSE()),0)</f>
        <v>0</v>
      </c>
    </row>
    <row r="79" spans="1:27" x14ac:dyDescent="0.3">
      <c r="A79" s="307" t="str">
        <f>TCD_Orga!A11</f>
        <v>Novethic</v>
      </c>
      <c r="B79" s="308">
        <f>TCD_Orga!B11</f>
        <v>13</v>
      </c>
      <c r="C79" s="308">
        <f>IFERROR(VLOOKUP($A79,TCD_Orga!$A$20:$D$30,2,FALSE()),0)</f>
        <v>13</v>
      </c>
      <c r="D79" s="308">
        <f>IFERROR(VLOOKUP($A79,TCD_Orga!$A$20:$D$30,3,FALSE()),0)</f>
        <v>0</v>
      </c>
      <c r="E79" s="308"/>
      <c r="F79" s="308">
        <f>TCD_Orga!B43</f>
        <v>2</v>
      </c>
      <c r="G79" s="308">
        <f>TCD_Orga!C43</f>
        <v>11</v>
      </c>
      <c r="H79" s="308">
        <f>IFERROR(VLOOKUP($A79,TCD_Orga!$A$52:$D$62,2,FALSE()),0)</f>
        <v>11</v>
      </c>
      <c r="I79" s="308"/>
      <c r="J79" s="308"/>
      <c r="K79" s="308">
        <f>IFERROR(VLOOKUP(A79,TCD_Orga!$A$69:$D$79,2,FALSE()),0)</f>
        <v>0</v>
      </c>
      <c r="L79" s="308">
        <f>IFERROR(VLOOKUP(A79,TCD_Orga!$A$69:$D$79,3,FALSE()),0)</f>
        <v>11</v>
      </c>
      <c r="M79" s="308">
        <f>IFERROR(VLOOKUP(A79,TCD_Orga!$A$84:$B$94,2,FALSE()),0)</f>
        <v>33</v>
      </c>
      <c r="N79" s="308">
        <f>IFERROR(VLOOKUP(A79,TCD_Orga!$A$100:$C$110,2,FALSE()),0)</f>
        <v>33</v>
      </c>
      <c r="O79" s="308">
        <f>IFERROR(VLOOKUP(B79,TCD_Orga!$A$100:$C$110,3,FALSE()),0)</f>
        <v>0</v>
      </c>
      <c r="P79" s="308"/>
      <c r="Q79" s="309">
        <f>IFERROR(VLOOKUP(A79,TCD_Orga!$A$115:$D$125,2,FALSE()),0)</f>
        <v>2.5384615384615401</v>
      </c>
      <c r="R79" s="308">
        <f>IFERROR(VLOOKUP($A79,TCD_Orga!$A$115:$D$125,3,FALSE()),0)</f>
        <v>5</v>
      </c>
      <c r="S79" s="308">
        <f>IFERROR(VLOOKUP($A79,TCD_Orga!$A$115:$D$125,4,FALSE()),0)</f>
        <v>0</v>
      </c>
      <c r="T79" s="308"/>
      <c r="U79" s="308">
        <f>IFERROR(VLOOKUP($A79,TCD_Orga!$A$131:$D$141,3,FALSE()),0)</f>
        <v>0</v>
      </c>
      <c r="V79" s="308">
        <f>IFERROR(VLOOKUP($A79,TCD_Orga!$A$131:$D$141,4,FALSE()),0)</f>
        <v>33</v>
      </c>
      <c r="W79" s="308"/>
      <c r="X79" s="308">
        <f>IFERROR(VLOOKUP($A79,TCD_Orga!$A$145:$B$155,2,FALSE()),0)</f>
        <v>33</v>
      </c>
      <c r="Y79" s="308">
        <f>IFERROR(VLOOKUP($A79,TCD_Orga!$A$175:$B$185,2,FALSE()),0)</f>
        <v>0</v>
      </c>
      <c r="Z79" s="308">
        <f>IFERROR(VLOOKUP($A79,TCD_Orga!$A$206:$B$213,2,FALSE()),0)</f>
        <v>11</v>
      </c>
      <c r="AA79" s="308">
        <f>IFERROR(VLOOKUP($A79,TCD_Orga!$A$236:$B$240,2,FALSE()),0)</f>
        <v>0</v>
      </c>
    </row>
    <row r="80" spans="1:27" x14ac:dyDescent="0.3">
      <c r="A80" s="307" t="str">
        <f>TCD_Orga!A12</f>
        <v>SFAF</v>
      </c>
      <c r="B80" s="308">
        <f>TCD_Orga!B12</f>
        <v>13</v>
      </c>
      <c r="C80" s="308">
        <f>IFERROR(VLOOKUP($A80,TCD_Orga!$A$20:$D$30,2,FALSE()),0)</f>
        <v>13</v>
      </c>
      <c r="D80" s="308">
        <f>IFERROR(VLOOKUP($A80,TCD_Orga!$A$20:$D$30,3,FALSE()),0)</f>
        <v>0</v>
      </c>
      <c r="E80" s="308"/>
      <c r="F80" s="308">
        <f>TCD_Orga!B44</f>
        <v>5</v>
      </c>
      <c r="G80" s="308">
        <f>TCD_Orga!C44</f>
        <v>8</v>
      </c>
      <c r="H80" s="308">
        <f>IFERROR(VLOOKUP($A80,TCD_Orga!$A$52:$D$62,2,FALSE()),0)</f>
        <v>8</v>
      </c>
      <c r="I80" s="308"/>
      <c r="J80" s="308"/>
      <c r="K80" s="308">
        <f>IFERROR(VLOOKUP(A80,TCD_Orga!$A$69:$D$79,2,FALSE()),0)</f>
        <v>2</v>
      </c>
      <c r="L80" s="308">
        <f>IFERROR(VLOOKUP(A80,TCD_Orga!$A$69:$D$79,3,FALSE()),0)</f>
        <v>6</v>
      </c>
      <c r="M80" s="308">
        <f>IFERROR(VLOOKUP(A80,TCD_Orga!$A$84:$B$94,2,FALSE()),0)</f>
        <v>34</v>
      </c>
      <c r="N80" s="308">
        <f>IFERROR(VLOOKUP(A80,TCD_Orga!$A$100:$C$110,2,FALSE()),0)</f>
        <v>34</v>
      </c>
      <c r="O80" s="308">
        <f>IFERROR(VLOOKUP(B80,TCD_Orga!$A$100:$C$110,3,FALSE()),0)</f>
        <v>0</v>
      </c>
      <c r="P80" s="308"/>
      <c r="Q80" s="309">
        <f>IFERROR(VLOOKUP(A80,TCD_Orga!$A$115:$D$125,2,FALSE()),0)</f>
        <v>2.6153846153846199</v>
      </c>
      <c r="R80" s="308">
        <f>IFERROR(VLOOKUP($A80,TCD_Orga!$A$115:$D$125,3,FALSE()),0)</f>
        <v>10</v>
      </c>
      <c r="S80" s="308">
        <f>IFERROR(VLOOKUP($A80,TCD_Orga!$A$115:$D$125,4,FALSE()),0)</f>
        <v>0</v>
      </c>
      <c r="T80" s="308"/>
      <c r="U80" s="308">
        <f>IFERROR(VLOOKUP($A80,TCD_Orga!$A$131:$D$141,3,FALSE()),0)</f>
        <v>0</v>
      </c>
      <c r="V80" s="308">
        <f>IFERROR(VLOOKUP($A80,TCD_Orga!$A$131:$D$141,4,FALSE()),0)</f>
        <v>34</v>
      </c>
      <c r="W80" s="308"/>
      <c r="X80" s="308">
        <f>IFERROR(VLOOKUP($A80,TCD_Orga!$A$145:$B$155,2,FALSE()),0)</f>
        <v>19</v>
      </c>
      <c r="Y80" s="308">
        <f>IFERROR(VLOOKUP($A80,TCD_Orga!$A$175:$B$185,2,FALSE()),0)</f>
        <v>15</v>
      </c>
      <c r="Z80" s="308">
        <f>IFERROR(VLOOKUP($A80,TCD_Orga!$A$206:$B$213,2,FALSE()),0)</f>
        <v>4</v>
      </c>
      <c r="AA80" s="308">
        <f>IFERROR(VLOOKUP($A80,TCD_Orga!$A$236:$B$240,2,FALSE()),0)</f>
        <v>3</v>
      </c>
    </row>
    <row r="81" spans="1:27" x14ac:dyDescent="0.3">
      <c r="A81" s="307" t="str">
        <f>TCD_Orga!A13</f>
        <v>WeFigure</v>
      </c>
      <c r="B81" s="308">
        <f>TCD_Orga!B13</f>
        <v>32</v>
      </c>
      <c r="C81" s="308">
        <f>IFERROR(VLOOKUP($A81,TCD_Orga!$A$20:$D$30,2,FALSE()),0)</f>
        <v>32</v>
      </c>
      <c r="D81" s="308">
        <f>IFERROR(VLOOKUP($A81,TCD_Orga!$A$20:$D$30,3,FALSE()),0)</f>
        <v>0</v>
      </c>
      <c r="E81" s="308"/>
      <c r="F81" s="308">
        <f>TCD_Orga!B45</f>
        <v>28</v>
      </c>
      <c r="G81" s="308">
        <f>TCD_Orga!C45</f>
        <v>4</v>
      </c>
      <c r="H81" s="308">
        <f>IFERROR(VLOOKUP($A81,TCD_Orga!$A$52:$D$62,2,FALSE()),0)</f>
        <v>4</v>
      </c>
      <c r="I81" s="308"/>
      <c r="J81" s="308"/>
      <c r="K81" s="308">
        <f>IFERROR(VLOOKUP(A81,TCD_Orga!$A$69:$D$79,2,FALSE()),0)</f>
        <v>2</v>
      </c>
      <c r="L81" s="308">
        <f>IFERROR(VLOOKUP(A81,TCD_Orga!$A$69:$D$79,3,FALSE()),0)</f>
        <v>2</v>
      </c>
      <c r="M81" s="308">
        <f>IFERROR(VLOOKUP(A81,TCD_Orga!$A$84:$B$94,2,FALSE()),0)</f>
        <v>14</v>
      </c>
      <c r="N81" s="308">
        <f>IFERROR(VLOOKUP(A81,TCD_Orga!$A$100:$C$110,2,FALSE()),0)</f>
        <v>14</v>
      </c>
      <c r="O81" s="308">
        <f>IFERROR(VLOOKUP(B81,TCD_Orga!$A$100:$C$110,3,FALSE()),0)</f>
        <v>0</v>
      </c>
      <c r="P81" s="308"/>
      <c r="Q81" s="309">
        <f>IFERROR(VLOOKUP(A81,TCD_Orga!$A$115:$D$125,2,FALSE()),0)</f>
        <v>0.4375</v>
      </c>
      <c r="R81" s="308">
        <f>IFERROR(VLOOKUP($A81,TCD_Orga!$A$115:$D$125,3,FALSE()),0)</f>
        <v>5</v>
      </c>
      <c r="S81" s="308">
        <f>IFERROR(VLOOKUP($A81,TCD_Orga!$A$115:$D$125,4,FALSE()),0)</f>
        <v>0</v>
      </c>
      <c r="T81" s="308"/>
      <c r="U81" s="308">
        <f>IFERROR(VLOOKUP($A81,TCD_Orga!$A$131:$D$141,3,FALSE()),0)</f>
        <v>0</v>
      </c>
      <c r="V81" s="308">
        <f>IFERROR(VLOOKUP($A81,TCD_Orga!$A$131:$D$141,4,FALSE()),0)</f>
        <v>14</v>
      </c>
      <c r="W81" s="308"/>
      <c r="X81" s="308">
        <f>IFERROR(VLOOKUP($A81,TCD_Orga!$A$145:$B$155,2,FALSE()),0)</f>
        <v>0</v>
      </c>
      <c r="Y81" s="308">
        <f>IFERROR(VLOOKUP($A81,TCD_Orga!$A$175:$B$185,2,FALSE()),0)</f>
        <v>0</v>
      </c>
      <c r="Z81" s="308">
        <f>IFERROR(VLOOKUP($A81,TCD_Orga!$A$206:$B$213,2,FALSE()),0)</f>
        <v>0</v>
      </c>
      <c r="AA81" s="308">
        <f>IFERROR(VLOOKUP($A81,TCD_Orga!$A$236:$B$240,2,FALSE()),0)</f>
        <v>0</v>
      </c>
    </row>
    <row r="82" spans="1:27" x14ac:dyDescent="0.3">
      <c r="A82" s="310" t="s">
        <v>4602</v>
      </c>
      <c r="B82" s="311">
        <f t="shared" ref="B82:O82" si="5">SUM(B72:B81)</f>
        <v>662</v>
      </c>
      <c r="C82" s="311">
        <f t="shared" si="5"/>
        <v>656</v>
      </c>
      <c r="D82" s="311">
        <f t="shared" si="5"/>
        <v>6</v>
      </c>
      <c r="E82" s="311">
        <f t="shared" si="5"/>
        <v>0</v>
      </c>
      <c r="F82" s="311">
        <f t="shared" si="5"/>
        <v>601</v>
      </c>
      <c r="G82" s="311">
        <f t="shared" si="5"/>
        <v>61</v>
      </c>
      <c r="H82" s="311">
        <f t="shared" si="5"/>
        <v>61</v>
      </c>
      <c r="I82" s="311">
        <f t="shared" si="5"/>
        <v>0</v>
      </c>
      <c r="J82" s="311">
        <f t="shared" si="5"/>
        <v>0</v>
      </c>
      <c r="K82" s="311">
        <f t="shared" si="5"/>
        <v>23</v>
      </c>
      <c r="L82" s="311">
        <f t="shared" si="5"/>
        <v>38</v>
      </c>
      <c r="M82" s="311">
        <f t="shared" si="5"/>
        <v>206</v>
      </c>
      <c r="N82" s="311">
        <f t="shared" si="5"/>
        <v>206</v>
      </c>
      <c r="O82" s="311">
        <f t="shared" si="5"/>
        <v>0</v>
      </c>
      <c r="P82" s="311"/>
      <c r="Q82" s="312" t="e">
        <f>GETPIVOTDATA("Moyenne de Nombre de cours",TCD_Orga!$A$114)</f>
        <v>#REF!</v>
      </c>
      <c r="R82" s="311" t="e">
        <f>GETPIVOTDATA("Max de Nombre de cours",TCD_Orga!$A$114)</f>
        <v>#REF!</v>
      </c>
      <c r="S82" s="311" t="e">
        <f>GETPIVOTDATA("Min de Nombre de cours",TCD_Orga!$A$114)</f>
        <v>#REF!</v>
      </c>
      <c r="T82" s="311">
        <f t="shared" ref="T82:AA82" si="6">SUM(T72:T81)</f>
        <v>0</v>
      </c>
      <c r="U82" s="311">
        <f t="shared" si="6"/>
        <v>2</v>
      </c>
      <c r="V82" s="311">
        <f t="shared" si="6"/>
        <v>204</v>
      </c>
      <c r="W82" s="311">
        <f t="shared" si="6"/>
        <v>0</v>
      </c>
      <c r="X82" s="311">
        <f t="shared" si="6"/>
        <v>74</v>
      </c>
      <c r="Y82" s="311">
        <f t="shared" si="6"/>
        <v>87</v>
      </c>
      <c r="Z82" s="311">
        <f t="shared" si="6"/>
        <v>19</v>
      </c>
      <c r="AA82" s="311">
        <f t="shared" si="6"/>
        <v>13</v>
      </c>
    </row>
    <row r="83" spans="1:27" x14ac:dyDescent="0.3">
      <c r="A83" s="313" t="s">
        <v>4603</v>
      </c>
      <c r="B83" s="313">
        <f t="shared" ref="B83:P83" si="7">SUM(B82,B71,B33,B10)</f>
        <v>1399</v>
      </c>
      <c r="C83" s="313">
        <f t="shared" si="7"/>
        <v>798</v>
      </c>
      <c r="D83" s="313">
        <f t="shared" si="7"/>
        <v>400</v>
      </c>
      <c r="E83" s="313">
        <f t="shared" si="7"/>
        <v>201</v>
      </c>
      <c r="F83" s="313">
        <f t="shared" si="7"/>
        <v>1010</v>
      </c>
      <c r="G83" s="313">
        <f t="shared" si="7"/>
        <v>389</v>
      </c>
      <c r="H83" s="313">
        <f t="shared" si="7"/>
        <v>85</v>
      </c>
      <c r="I83" s="313">
        <f t="shared" si="7"/>
        <v>216</v>
      </c>
      <c r="J83" s="313">
        <f t="shared" si="7"/>
        <v>88</v>
      </c>
      <c r="K83" s="313">
        <f t="shared" si="7"/>
        <v>322</v>
      </c>
      <c r="L83" s="313">
        <f t="shared" si="7"/>
        <v>67</v>
      </c>
      <c r="M83" s="313">
        <f t="shared" si="7"/>
        <v>948</v>
      </c>
      <c r="N83" s="313">
        <f t="shared" si="7"/>
        <v>248</v>
      </c>
      <c r="O83" s="313">
        <f t="shared" si="7"/>
        <v>535</v>
      </c>
      <c r="P83" s="313">
        <f t="shared" si="7"/>
        <v>165</v>
      </c>
      <c r="Q83" s="314"/>
      <c r="R83" s="313" t="e">
        <f>MAX(R82,R71,R33,R10)</f>
        <v>#REF!</v>
      </c>
      <c r="S83" s="313" t="e">
        <f>MIN(S82,S71,S33,S10)</f>
        <v>#REF!</v>
      </c>
      <c r="T83" s="313">
        <f t="shared" ref="T83:AA83" si="8">SUM(T82,T71,T33,T10)</f>
        <v>126</v>
      </c>
      <c r="U83" s="313">
        <f t="shared" si="8"/>
        <v>236</v>
      </c>
      <c r="V83" s="313">
        <f t="shared" si="8"/>
        <v>508</v>
      </c>
      <c r="W83" s="313">
        <f t="shared" si="8"/>
        <v>78</v>
      </c>
      <c r="X83" s="313">
        <f t="shared" si="8"/>
        <v>160</v>
      </c>
      <c r="Y83" s="313">
        <f t="shared" si="8"/>
        <v>741</v>
      </c>
      <c r="Z83" s="313">
        <f t="shared" si="8"/>
        <v>20</v>
      </c>
      <c r="AA83" s="313">
        <f t="shared" si="8"/>
        <v>41</v>
      </c>
    </row>
    <row r="90" spans="1:27" x14ac:dyDescent="0.3">
      <c r="G90" s="315"/>
      <c r="H90" s="316"/>
    </row>
  </sheetData>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5FF"/>
  </sheetPr>
  <dimension ref="A1:AE83"/>
  <sheetViews>
    <sheetView zoomScaleNormal="100" workbookViewId="0">
      <pane ySplit="1" topLeftCell="A2" activePane="bottomLeft" state="frozen"/>
      <selection pane="bottomLeft"/>
    </sheetView>
  </sheetViews>
  <sheetFormatPr baseColWidth="10" defaultColWidth="10.44140625" defaultRowHeight="14.4" x14ac:dyDescent="0.3"/>
  <cols>
    <col min="1" max="1" width="35.21875" customWidth="1"/>
    <col min="2" max="2" width="10.88671875" style="85" customWidth="1"/>
    <col min="5" max="5" width="13.6640625" customWidth="1"/>
    <col min="10" max="10" width="12.88671875" customWidth="1"/>
    <col min="11" max="11" width="13.21875" customWidth="1"/>
    <col min="13" max="13" width="10.88671875" style="85" customWidth="1"/>
    <col min="16" max="16" width="12.33203125" customWidth="1"/>
  </cols>
  <sheetData>
    <row r="1" spans="1:31" ht="68.55" customHeight="1" x14ac:dyDescent="0.3">
      <c r="B1" s="259" t="s">
        <v>240</v>
      </c>
      <c r="C1" s="259" t="s">
        <v>4604</v>
      </c>
      <c r="D1" s="259" t="s">
        <v>4605</v>
      </c>
      <c r="E1" s="259" t="s">
        <v>4606</v>
      </c>
      <c r="F1" s="259" t="s">
        <v>4607</v>
      </c>
      <c r="G1" s="259" t="s">
        <v>4608</v>
      </c>
      <c r="H1" s="259" t="s">
        <v>4609</v>
      </c>
      <c r="I1" s="259" t="s">
        <v>4610</v>
      </c>
      <c r="J1" s="259" t="s">
        <v>4611</v>
      </c>
      <c r="K1" s="259" t="s">
        <v>4612</v>
      </c>
      <c r="L1" s="259" t="s">
        <v>4613</v>
      </c>
      <c r="M1" s="260" t="s">
        <v>4584</v>
      </c>
      <c r="N1" s="260" t="s">
        <v>4614</v>
      </c>
      <c r="O1" s="260" t="s">
        <v>4615</v>
      </c>
      <c r="P1" s="260" t="s">
        <v>4616</v>
      </c>
      <c r="Q1" s="260" t="s">
        <v>4617</v>
      </c>
      <c r="R1" s="260" t="s">
        <v>4618</v>
      </c>
      <c r="S1" s="260" t="s">
        <v>4619</v>
      </c>
      <c r="T1" s="260" t="s">
        <v>4620</v>
      </c>
      <c r="U1" s="260" t="s">
        <v>4621</v>
      </c>
      <c r="V1" s="260" t="s">
        <v>4622</v>
      </c>
      <c r="W1" s="260" t="s">
        <v>4623</v>
      </c>
      <c r="X1" s="260" t="s">
        <v>4624</v>
      </c>
    </row>
    <row r="2" spans="1:31" x14ac:dyDescent="0.3">
      <c r="A2" s="261" t="str">
        <f>TCD_Ingé!A4</f>
        <v>Ecole des Ponts Paris Tech (ENPC)</v>
      </c>
      <c r="B2" s="317">
        <f>TCD_Ingé!B4</f>
        <v>5</v>
      </c>
      <c r="C2" s="318">
        <f>'Tableau présentation'!C2/'Présentation %'!B2</f>
        <v>0.2</v>
      </c>
      <c r="D2" s="318">
        <f>'Tableau présentation'!D2/'Présentation %'!$B2</f>
        <v>0.8</v>
      </c>
      <c r="E2" s="318">
        <f>'Tableau présentation'!E2/'Présentation %'!$B2</f>
        <v>0</v>
      </c>
      <c r="F2" s="318">
        <f>'Tableau présentation'!F2/'Présentation %'!B2</f>
        <v>0.2</v>
      </c>
      <c r="G2" s="318">
        <f>'Tableau présentation'!G2/'Présentation %'!$B2</f>
        <v>0.8</v>
      </c>
      <c r="H2" s="318">
        <f>'Tableau présentation'!H2/'Présentation %'!$B2</f>
        <v>0.2</v>
      </c>
      <c r="I2" s="318">
        <f>'Tableau présentation'!I2/'Présentation %'!$B2</f>
        <v>0.6</v>
      </c>
      <c r="J2" s="318">
        <f>'Tableau présentation'!J2/'Présentation %'!$B2</f>
        <v>0</v>
      </c>
      <c r="K2" s="318">
        <f>'Tableau présentation'!K2/'Présentation %'!$B2</f>
        <v>0.6</v>
      </c>
      <c r="L2" s="318">
        <f>'Tableau présentation'!L2/'Présentation %'!$B2</f>
        <v>0.2</v>
      </c>
      <c r="M2" s="317">
        <f>IFERROR(VLOOKUP(A2,TCD_Ingé!$A$73:$B$81,2,FALSE()),0)</f>
        <v>15</v>
      </c>
      <c r="N2" s="318">
        <f>'Tableau présentation'!N2/'Présentation %'!$M2</f>
        <v>6.6666666666666666E-2</v>
      </c>
      <c r="O2" s="318">
        <f>'Tableau présentation'!O2/'Présentation %'!$M2</f>
        <v>0.93333333333333335</v>
      </c>
      <c r="P2" s="318"/>
      <c r="Q2" s="318">
        <f>IFERROR('Tableau présentation'!T2/'Présentation %'!$M2,0)</f>
        <v>0.26666666666666666</v>
      </c>
      <c r="R2" s="318">
        <f>IFERROR('Tableau présentation'!U2/'Présentation %'!$M2,0)</f>
        <v>0</v>
      </c>
      <c r="S2" s="318">
        <f>IFERROR('Tableau présentation'!V2/'Présentation %'!$M2,0)</f>
        <v>0.73333333333333328</v>
      </c>
      <c r="T2" s="318">
        <f>IFERROR('Tableau présentation'!W2/'Présentation %'!$M2,0)</f>
        <v>0</v>
      </c>
      <c r="U2" s="318">
        <f>IFERROR('Tableau présentation'!X2/'Présentation %'!$M2,0)</f>
        <v>0</v>
      </c>
      <c r="V2" s="318">
        <f>IFERROR('Tableau présentation'!Y2/'Présentation %'!$M2,0)</f>
        <v>1</v>
      </c>
      <c r="W2" s="318">
        <f>'Tableau présentation'!Z2/'Présentation %'!B2</f>
        <v>0</v>
      </c>
      <c r="X2" s="318">
        <f>'Tableau présentation'!AA2/'Présentation %'!B2</f>
        <v>0.2</v>
      </c>
    </row>
    <row r="3" spans="1:31" x14ac:dyDescent="0.3">
      <c r="A3" s="263" t="str">
        <f>TCD_Ingé!A5</f>
        <v>École Polytechnique (X)</v>
      </c>
      <c r="B3" s="319">
        <f>TCD_Ingé!B5</f>
        <v>3</v>
      </c>
      <c r="C3" s="320">
        <f>'Tableau présentation'!C3/'Présentation %'!B3</f>
        <v>0.33333333333333331</v>
      </c>
      <c r="D3" s="320">
        <f>'Tableau présentation'!D3/'Présentation %'!B3</f>
        <v>0.66666666666666663</v>
      </c>
      <c r="E3" s="320">
        <f>'Tableau présentation'!E3/'Présentation %'!$B3</f>
        <v>0</v>
      </c>
      <c r="F3" s="320">
        <f>'Tableau présentation'!F3/'Présentation %'!B3</f>
        <v>0</v>
      </c>
      <c r="G3" s="320">
        <f>'Tableau présentation'!G3/'Présentation %'!$B3</f>
        <v>1</v>
      </c>
      <c r="H3" s="320">
        <f>'Tableau présentation'!H3/'Présentation %'!$B3</f>
        <v>0.33333333333333331</v>
      </c>
      <c r="I3" s="320">
        <f>'Tableau présentation'!I3/'Présentation %'!$B3</f>
        <v>0.66666666666666663</v>
      </c>
      <c r="J3" s="320">
        <f>'Tableau présentation'!J3/'Présentation %'!$B3</f>
        <v>0</v>
      </c>
      <c r="K3" s="320">
        <f>'Tableau présentation'!K3/'Présentation %'!$B3</f>
        <v>0.66666666666666663</v>
      </c>
      <c r="L3" s="320">
        <f>'Tableau présentation'!L3/'Présentation %'!$B3</f>
        <v>0.33333333333333331</v>
      </c>
      <c r="M3" s="319">
        <f>IFERROR(VLOOKUP(A3,TCD_Ingé!$A$73:$B$81,2,FALSE()),0)</f>
        <v>6</v>
      </c>
      <c r="N3" s="320">
        <f>'Tableau présentation'!N3/'Présentation %'!$M3</f>
        <v>0.5</v>
      </c>
      <c r="O3" s="320">
        <f>'Tableau présentation'!O3/'Présentation %'!$M3</f>
        <v>0.5</v>
      </c>
      <c r="P3" s="320"/>
      <c r="Q3" s="320">
        <f>IFERROR('Tableau présentation'!T3/'Présentation %'!$M3,0)</f>
        <v>0.33333333333333331</v>
      </c>
      <c r="R3" s="320">
        <f>IFERROR('Tableau présentation'!U3/'Présentation %'!$M3,0)</f>
        <v>0.5</v>
      </c>
      <c r="S3" s="320">
        <f>IFERROR('Tableau présentation'!V3/'Présentation %'!$M3,0)</f>
        <v>0.16666666666666666</v>
      </c>
      <c r="T3" s="320">
        <f>IFERROR('Tableau présentation'!W3/'Présentation %'!$M3,0)</f>
        <v>0</v>
      </c>
      <c r="U3" s="320">
        <f>IFERROR('Tableau présentation'!X3/'Présentation %'!$M3,0)</f>
        <v>0</v>
      </c>
      <c r="V3" s="320">
        <f>IFERROR('Tableau présentation'!Y3/'Présentation %'!$M3,0)</f>
        <v>1</v>
      </c>
      <c r="W3" s="320">
        <f>'Tableau présentation'!Z3/'Présentation %'!B3</f>
        <v>0</v>
      </c>
      <c r="X3" s="320">
        <f>'Tableau présentation'!AA3/'Présentation %'!B3</f>
        <v>0.33333333333333331</v>
      </c>
    </row>
    <row r="4" spans="1:31" x14ac:dyDescent="0.3">
      <c r="A4" s="263" t="str">
        <f>TCD_Ingé!A6</f>
        <v>ENSAE</v>
      </c>
      <c r="B4" s="319">
        <f>TCD_Ingé!B6</f>
        <v>2</v>
      </c>
      <c r="C4" s="320">
        <f>'Tableau présentation'!C4/'Présentation %'!B4</f>
        <v>0</v>
      </c>
      <c r="D4" s="320">
        <f>'Tableau présentation'!D4/'Présentation %'!B4</f>
        <v>1</v>
      </c>
      <c r="E4" s="320">
        <f>'Tableau présentation'!E4/'Présentation %'!$B4</f>
        <v>0</v>
      </c>
      <c r="F4" s="320">
        <f>'Tableau présentation'!F4/'Présentation %'!B4</f>
        <v>0.5</v>
      </c>
      <c r="G4" s="320">
        <f>'Tableau présentation'!G4/'Présentation %'!$B4</f>
        <v>0.5</v>
      </c>
      <c r="H4" s="320">
        <f>'Tableau présentation'!H4/'Présentation %'!$B4</f>
        <v>0</v>
      </c>
      <c r="I4" s="320">
        <f>'Tableau présentation'!I4/'Présentation %'!$B4</f>
        <v>0.5</v>
      </c>
      <c r="J4" s="320">
        <f>'Tableau présentation'!J4/'Présentation %'!$B4</f>
        <v>0</v>
      </c>
      <c r="K4" s="320">
        <f>'Tableau présentation'!K4/'Présentation %'!$B4</f>
        <v>0.5</v>
      </c>
      <c r="L4" s="320">
        <f>'Tableau présentation'!L4/'Présentation %'!$B4</f>
        <v>0</v>
      </c>
      <c r="M4" s="319">
        <f>IFERROR(VLOOKUP(A4,TCD_Ingé!$A$73:$B$81,2,FALSE()),0)</f>
        <v>2</v>
      </c>
      <c r="N4" s="320">
        <f>'Tableau présentation'!N4/'Présentation %'!$M4</f>
        <v>0</v>
      </c>
      <c r="O4" s="320">
        <f>'Tableau présentation'!O4/'Présentation %'!$M4</f>
        <v>1</v>
      </c>
      <c r="P4" s="320"/>
      <c r="Q4" s="320">
        <f>IFERROR('Tableau présentation'!T4/'Présentation %'!$M4,0)</f>
        <v>0</v>
      </c>
      <c r="R4" s="320">
        <f>IFERROR('Tableau présentation'!U4/'Présentation %'!$M4,0)</f>
        <v>0</v>
      </c>
      <c r="S4" s="320">
        <f>IFERROR('Tableau présentation'!V4/'Présentation %'!$M4,0)</f>
        <v>0</v>
      </c>
      <c r="T4" s="320">
        <f>IFERROR('Tableau présentation'!W4/'Présentation %'!$M4,0)</f>
        <v>1</v>
      </c>
      <c r="U4" s="320">
        <f>IFERROR('Tableau présentation'!X4/'Présentation %'!$M4,0)</f>
        <v>0</v>
      </c>
      <c r="V4" s="320">
        <f>IFERROR('Tableau présentation'!Y4/'Présentation %'!$M4,0)</f>
        <v>1</v>
      </c>
      <c r="W4" s="320">
        <f>'Tableau présentation'!Z4/'Présentation %'!B4</f>
        <v>0</v>
      </c>
      <c r="X4" s="320">
        <f>'Tableau présentation'!AA4/'Présentation %'!B4</f>
        <v>0</v>
      </c>
    </row>
    <row r="5" spans="1:31" x14ac:dyDescent="0.3">
      <c r="A5" s="263" t="str">
        <f>TCD_Ingé!A7</f>
        <v>ENSAE ENSAI</v>
      </c>
      <c r="B5" s="319">
        <f>TCD_Ingé!B7</f>
        <v>23</v>
      </c>
      <c r="C5" s="320">
        <f>'Tableau présentation'!C5/'Présentation %'!B5</f>
        <v>1</v>
      </c>
      <c r="D5" s="320">
        <f>'Tableau présentation'!D5/'Présentation %'!B5</f>
        <v>0</v>
      </c>
      <c r="E5" s="320">
        <f>'Tableau présentation'!E5/'Présentation %'!$B5</f>
        <v>0</v>
      </c>
      <c r="F5" s="320">
        <f>'Tableau présentation'!F5/'Présentation %'!B5</f>
        <v>0.95652173913043481</v>
      </c>
      <c r="G5" s="320">
        <f>'Tableau présentation'!G5/'Présentation %'!$B5</f>
        <v>4.3478260869565216E-2</v>
      </c>
      <c r="H5" s="320">
        <f>'Tableau présentation'!H5/'Présentation %'!$B5</f>
        <v>4.3478260869565216E-2</v>
      </c>
      <c r="I5" s="320">
        <f>'Tableau présentation'!I5/'Présentation %'!$B5</f>
        <v>0</v>
      </c>
      <c r="J5" s="320">
        <f>'Tableau présentation'!J5/'Présentation %'!$B5</f>
        <v>0</v>
      </c>
      <c r="K5" s="320">
        <f>'Tableau présentation'!K5/'Présentation %'!$B5</f>
        <v>4.3478260869565216E-2</v>
      </c>
      <c r="L5" s="320">
        <f>'Tableau présentation'!L5/'Présentation %'!$B5</f>
        <v>0</v>
      </c>
      <c r="M5" s="319">
        <f>IFERROR(VLOOKUP(A5,TCD_Ingé!$A$73:$B$81,2,FALSE()),0)</f>
        <v>1</v>
      </c>
      <c r="N5" s="320">
        <f>'Tableau présentation'!N5/'Présentation %'!$M5</f>
        <v>1</v>
      </c>
      <c r="O5" s="320">
        <f>'Tableau présentation'!O5/'Présentation %'!$M5</f>
        <v>0</v>
      </c>
      <c r="P5" s="320"/>
      <c r="Q5" s="320">
        <f>IFERROR('Tableau présentation'!T5/'Présentation %'!$M5,0)</f>
        <v>0</v>
      </c>
      <c r="R5" s="320">
        <f>IFERROR('Tableau présentation'!U5/'Présentation %'!$M5,0)</f>
        <v>0</v>
      </c>
      <c r="S5" s="320">
        <f>IFERROR('Tableau présentation'!V5/'Présentation %'!$M5,0)</f>
        <v>1</v>
      </c>
      <c r="T5" s="320">
        <f>IFERROR('Tableau présentation'!W5/'Présentation %'!$M5,0)</f>
        <v>0</v>
      </c>
      <c r="U5" s="320">
        <f>IFERROR('Tableau présentation'!X5/'Présentation %'!$M5,0)</f>
        <v>0</v>
      </c>
      <c r="V5" s="320">
        <f>IFERROR('Tableau présentation'!Y5/'Présentation %'!$M5,0)</f>
        <v>1</v>
      </c>
      <c r="W5" s="320">
        <f>'Tableau présentation'!Z5/'Présentation %'!B5</f>
        <v>0</v>
      </c>
      <c r="X5" s="320">
        <f>'Tableau présentation'!AA5/'Présentation %'!B5</f>
        <v>0</v>
      </c>
    </row>
    <row r="6" spans="1:31" x14ac:dyDescent="0.3">
      <c r="A6" s="263" t="str">
        <f>TCD_Ingé!A8</f>
        <v>Ensimag Grenoble INP</v>
      </c>
      <c r="B6" s="319">
        <f>TCD_Ingé!B8</f>
        <v>2</v>
      </c>
      <c r="C6" s="320">
        <f>'Tableau présentation'!C6/'Présentation %'!B6</f>
        <v>0</v>
      </c>
      <c r="D6" s="320">
        <f>'Tableau présentation'!D6/'Présentation %'!B6</f>
        <v>1</v>
      </c>
      <c r="E6" s="320">
        <f>'Tableau présentation'!E6/'Présentation %'!$B6</f>
        <v>0</v>
      </c>
      <c r="F6" s="320">
        <f>'Tableau présentation'!F6/'Présentation %'!B6</f>
        <v>0</v>
      </c>
      <c r="G6" s="320">
        <f>'Tableau présentation'!G6/'Présentation %'!$B6</f>
        <v>1</v>
      </c>
      <c r="H6" s="320">
        <f>'Tableau présentation'!H6/'Présentation %'!$B6</f>
        <v>0</v>
      </c>
      <c r="I6" s="320">
        <f>'Tableau présentation'!I6/'Présentation %'!$B6</f>
        <v>1</v>
      </c>
      <c r="J6" s="320">
        <f>'Tableau présentation'!J6/'Présentation %'!$B6</f>
        <v>0</v>
      </c>
      <c r="K6" s="320">
        <f>'Tableau présentation'!K6/'Présentation %'!$B6</f>
        <v>1</v>
      </c>
      <c r="L6" s="320">
        <f>'Tableau présentation'!L6/'Présentation %'!$B6</f>
        <v>0</v>
      </c>
      <c r="M6" s="319">
        <f>IFERROR(VLOOKUP(A6,TCD_Ingé!$A$73:$B$81,2,FALSE()),0)</f>
        <v>2</v>
      </c>
      <c r="N6" s="320">
        <f>'Tableau présentation'!N6/'Présentation %'!$M6</f>
        <v>0</v>
      </c>
      <c r="O6" s="320">
        <f>'Tableau présentation'!O6/'Présentation %'!$M6</f>
        <v>1</v>
      </c>
      <c r="P6" s="320"/>
      <c r="Q6" s="320">
        <f>IFERROR('Tableau présentation'!T6/'Présentation %'!$M6,0)</f>
        <v>0</v>
      </c>
      <c r="R6" s="320">
        <f>IFERROR('Tableau présentation'!U6/'Présentation %'!$M6,0)</f>
        <v>0</v>
      </c>
      <c r="S6" s="320">
        <f>IFERROR('Tableau présentation'!V6/'Présentation %'!$M6,0)</f>
        <v>1</v>
      </c>
      <c r="T6" s="320">
        <f>IFERROR('Tableau présentation'!W6/'Présentation %'!$M6,0)</f>
        <v>0</v>
      </c>
      <c r="U6" s="320">
        <f>IFERROR('Tableau présentation'!X6/'Présentation %'!$M6,0)</f>
        <v>1</v>
      </c>
      <c r="V6" s="320">
        <f>IFERROR('Tableau présentation'!Y6/'Présentation %'!$M6,0)</f>
        <v>0</v>
      </c>
      <c r="W6" s="320">
        <f>'Tableau présentation'!Z6/'Présentation %'!B6</f>
        <v>0</v>
      </c>
      <c r="X6" s="320">
        <f>'Tableau présentation'!AA6/'Présentation %'!B6</f>
        <v>0</v>
      </c>
    </row>
    <row r="7" spans="1:31" x14ac:dyDescent="0.3">
      <c r="A7" s="263" t="str">
        <f>TCD_Ingé!A9</f>
        <v>INSA Rennes &amp; IGR</v>
      </c>
      <c r="B7" s="319">
        <f>TCD_Ingé!B9</f>
        <v>2</v>
      </c>
      <c r="C7" s="320">
        <f>'Tableau présentation'!C7/'Présentation %'!B7</f>
        <v>0</v>
      </c>
      <c r="D7" s="320">
        <f>'Tableau présentation'!D7/'Présentation %'!B7</f>
        <v>1</v>
      </c>
      <c r="E7" s="320">
        <f>'Tableau présentation'!E7/'Présentation %'!$B7</f>
        <v>0</v>
      </c>
      <c r="F7" s="320">
        <f>'Tableau présentation'!F7/'Présentation %'!B7</f>
        <v>1</v>
      </c>
      <c r="G7" s="320">
        <f>'Tableau présentation'!G7/'Présentation %'!$B7</f>
        <v>0</v>
      </c>
      <c r="H7" s="320">
        <f>'Tableau présentation'!H7/'Présentation %'!$B7</f>
        <v>0</v>
      </c>
      <c r="I7" s="320">
        <f>'Tableau présentation'!I7/'Présentation %'!$B7</f>
        <v>0</v>
      </c>
      <c r="J7" s="320">
        <f>'Tableau présentation'!J7/'Présentation %'!$B7</f>
        <v>0</v>
      </c>
      <c r="K7" s="320">
        <f>'Tableau présentation'!K7/'Présentation %'!$B7</f>
        <v>0</v>
      </c>
      <c r="L7" s="320">
        <f>'Tableau présentation'!L7/'Présentation %'!$B7</f>
        <v>0</v>
      </c>
      <c r="M7" s="319">
        <f>IFERROR(VLOOKUP(A7,TCD_Ingé!$A$73:$B$81,2,FALSE()),0)</f>
        <v>0</v>
      </c>
      <c r="N7" s="320">
        <f>IFERROR('Tableau présentation'!N7/'Présentation %'!$M7,0)</f>
        <v>0</v>
      </c>
      <c r="O7" s="320">
        <f>IFERROR('Tableau présentation'!O7/'Présentation %'!$M7,0)</f>
        <v>0</v>
      </c>
      <c r="P7" s="320"/>
      <c r="Q7" s="320">
        <f>IFERROR('Tableau présentation'!T7/'Présentation %'!$M7,0)</f>
        <v>0</v>
      </c>
      <c r="R7" s="320">
        <f>IFERROR('Tableau présentation'!U7/'Présentation %'!$M7,0)</f>
        <v>0</v>
      </c>
      <c r="S7" s="320">
        <f>IFERROR('Tableau présentation'!V7/'Présentation %'!$M7,0)</f>
        <v>0</v>
      </c>
      <c r="T7" s="320">
        <f>IFERROR('Tableau présentation'!W7/'Présentation %'!$M7,0)</f>
        <v>0</v>
      </c>
      <c r="U7" s="320">
        <f>IFERROR('Tableau présentation'!X7/'Présentation %'!$M7,0)</f>
        <v>0</v>
      </c>
      <c r="V7" s="320">
        <f>IFERROR('Tableau présentation'!Y7/'Présentation %'!$M7,0)</f>
        <v>0</v>
      </c>
      <c r="W7" s="320">
        <f>'Tableau présentation'!Z7/'Présentation %'!B7</f>
        <v>0</v>
      </c>
      <c r="X7" s="320">
        <f>'Tableau présentation'!AA7/'Présentation %'!B7</f>
        <v>0</v>
      </c>
    </row>
    <row r="8" spans="1:31" x14ac:dyDescent="0.3">
      <c r="A8" s="263" t="str">
        <f>TCD_Ingé!A10</f>
        <v>Institut Polytechnique</v>
      </c>
      <c r="B8" s="319">
        <f>TCD_Ingé!B10</f>
        <v>2</v>
      </c>
      <c r="C8" s="320">
        <f>'Tableau présentation'!C8/'Présentation %'!B8</f>
        <v>0</v>
      </c>
      <c r="D8" s="320">
        <f>'Tableau présentation'!D8/'Présentation %'!B8</f>
        <v>1</v>
      </c>
      <c r="E8" s="320">
        <f>'Tableau présentation'!E8/'Présentation %'!$B8</f>
        <v>0</v>
      </c>
      <c r="F8" s="320">
        <f>'Tableau présentation'!F8/'Présentation %'!B8</f>
        <v>0.5</v>
      </c>
      <c r="G8" s="320">
        <f>'Tableau présentation'!G8/'Présentation %'!$B8</f>
        <v>0.5</v>
      </c>
      <c r="H8" s="320">
        <f>'Tableau présentation'!H8/'Présentation %'!$B8</f>
        <v>0</v>
      </c>
      <c r="I8" s="320">
        <f>'Tableau présentation'!I8/'Présentation %'!$B8</f>
        <v>0.5</v>
      </c>
      <c r="J8" s="320">
        <f>'Tableau présentation'!J8/'Présentation %'!$B8</f>
        <v>0</v>
      </c>
      <c r="K8" s="320">
        <f>'Tableau présentation'!K8/'Présentation %'!$B8</f>
        <v>0.5</v>
      </c>
      <c r="L8" s="320">
        <f>'Tableau présentation'!L8/'Présentation %'!$B8</f>
        <v>0</v>
      </c>
      <c r="M8" s="319">
        <f>IFERROR(VLOOKUP(A8,TCD_Ingé!$A$73:$B$81,2,FALSE()),0)</f>
        <v>2</v>
      </c>
      <c r="N8" s="320">
        <f>'Tableau présentation'!N8/'Présentation %'!$M8</f>
        <v>0</v>
      </c>
      <c r="O8" s="320">
        <f>'Tableau présentation'!O8/'Présentation %'!$M8</f>
        <v>1</v>
      </c>
      <c r="P8" s="320"/>
      <c r="Q8" s="320">
        <f>IFERROR('Tableau présentation'!T8/'Présentation %'!$M8,0)</f>
        <v>0</v>
      </c>
      <c r="R8" s="320">
        <f>IFERROR('Tableau présentation'!U8/'Présentation %'!$M8,0)</f>
        <v>1</v>
      </c>
      <c r="S8" s="320">
        <f>IFERROR('Tableau présentation'!V8/'Présentation %'!$M8,0)</f>
        <v>0</v>
      </c>
      <c r="T8" s="320">
        <f>IFERROR('Tableau présentation'!W8/'Présentation %'!$M8,0)</f>
        <v>0</v>
      </c>
      <c r="U8" s="320">
        <f>IFERROR('Tableau présentation'!X8/'Présentation %'!$M8,0)</f>
        <v>0</v>
      </c>
      <c r="V8" s="320">
        <f>IFERROR('Tableau présentation'!Y8/'Présentation %'!$M8,0)</f>
        <v>1</v>
      </c>
      <c r="W8" s="320">
        <f>'Tableau présentation'!Z8/'Présentation %'!B8</f>
        <v>0</v>
      </c>
      <c r="X8" s="320">
        <f>'Tableau présentation'!AA8/'Présentation %'!B8</f>
        <v>0</v>
      </c>
    </row>
    <row r="9" spans="1:31" x14ac:dyDescent="0.3">
      <c r="A9" s="263" t="str">
        <f>TCD_Ingé!A11</f>
        <v>Télécom ParisTech</v>
      </c>
      <c r="B9" s="319">
        <f>TCD_Ingé!B11</f>
        <v>2</v>
      </c>
      <c r="C9" s="320">
        <f>'Tableau présentation'!C9/'Présentation %'!B9</f>
        <v>1</v>
      </c>
      <c r="D9" s="320">
        <f>'Tableau présentation'!D9/'Présentation %'!B9</f>
        <v>0</v>
      </c>
      <c r="E9" s="320">
        <f>'Tableau présentation'!E9/'Présentation %'!$B9</f>
        <v>0</v>
      </c>
      <c r="F9" s="320">
        <f>'Tableau présentation'!F9/'Présentation %'!B9</f>
        <v>0.5</v>
      </c>
      <c r="G9" s="320">
        <f>'Tableau présentation'!G9/'Présentation %'!$B9</f>
        <v>0.5</v>
      </c>
      <c r="H9" s="320">
        <f>'Tableau présentation'!H9/'Présentation %'!$B9</f>
        <v>0.5</v>
      </c>
      <c r="I9" s="320">
        <f>'Tableau présentation'!I9/'Présentation %'!$B9</f>
        <v>0</v>
      </c>
      <c r="J9" s="320">
        <f>'Tableau présentation'!J9/'Présentation %'!$B9</f>
        <v>0</v>
      </c>
      <c r="K9" s="320">
        <f>'Tableau présentation'!K9/'Présentation %'!$B9</f>
        <v>0.5</v>
      </c>
      <c r="L9" s="320">
        <f>'Tableau présentation'!L9/'Présentation %'!$B9</f>
        <v>0</v>
      </c>
      <c r="M9" s="319">
        <f>IFERROR(VLOOKUP(A9,TCD_Ingé!$A$73:$B$81,2,FALSE()),0)</f>
        <v>1</v>
      </c>
      <c r="N9" s="320">
        <f>'Tableau présentation'!N9/'Présentation %'!$M9</f>
        <v>1</v>
      </c>
      <c r="O9" s="320">
        <f>'Tableau présentation'!O9/'Présentation %'!$M9</f>
        <v>0</v>
      </c>
      <c r="P9" s="320"/>
      <c r="Q9" s="320">
        <f>IFERROR('Tableau présentation'!T9/'Présentation %'!$M9,0)</f>
        <v>0</v>
      </c>
      <c r="R9" s="320">
        <f>IFERROR('Tableau présentation'!U9/'Présentation %'!$M9,0)</f>
        <v>0</v>
      </c>
      <c r="S9" s="320">
        <f>IFERROR('Tableau présentation'!V9/'Présentation %'!$M9,0)</f>
        <v>1</v>
      </c>
      <c r="T9" s="320">
        <f>IFERROR('Tableau présentation'!W9/'Présentation %'!$M9,0)</f>
        <v>0</v>
      </c>
      <c r="U9" s="320">
        <f>IFERROR('Tableau présentation'!X9/'Présentation %'!$M9,0)</f>
        <v>0</v>
      </c>
      <c r="V9" s="320">
        <f>IFERROR('Tableau présentation'!Y9/'Présentation %'!$M9,0)</f>
        <v>1</v>
      </c>
      <c r="W9" s="320">
        <f>'Tableau présentation'!Z9/'Présentation %'!B9</f>
        <v>0</v>
      </c>
      <c r="X9" s="320">
        <f>'Tableau présentation'!AA9/'Présentation %'!B9</f>
        <v>0</v>
      </c>
    </row>
    <row r="10" spans="1:31" x14ac:dyDescent="0.3">
      <c r="A10" s="266" t="s">
        <v>4599</v>
      </c>
      <c r="B10" s="266">
        <f>SUM(B2:B9)</f>
        <v>41</v>
      </c>
      <c r="C10" s="321">
        <f>'Tableau présentation'!C10/'Présentation %'!B10</f>
        <v>0.65853658536585369</v>
      </c>
      <c r="D10" s="321">
        <f>'Tableau présentation'!D10/'Présentation %'!B10</f>
        <v>0.34146341463414637</v>
      </c>
      <c r="E10" s="321">
        <f>'Tableau présentation'!E10/'Présentation %'!$B10</f>
        <v>0</v>
      </c>
      <c r="F10" s="321">
        <f>'Tableau présentation'!F10/'Présentation %'!B10</f>
        <v>0.68292682926829273</v>
      </c>
      <c r="G10" s="321">
        <f>'Tableau présentation'!G10/'Présentation %'!$B10</f>
        <v>0.31707317073170732</v>
      </c>
      <c r="H10" s="321">
        <f>'Tableau présentation'!H10/'Présentation %'!$B10</f>
        <v>9.7560975609756101E-2</v>
      </c>
      <c r="I10" s="321">
        <f>'Tableau présentation'!I10/'Présentation %'!$B10</f>
        <v>0.21951219512195122</v>
      </c>
      <c r="J10" s="321">
        <f>'Tableau présentation'!J10/'Présentation %'!$B10</f>
        <v>0</v>
      </c>
      <c r="K10" s="321">
        <f>'Tableau présentation'!K10/'Présentation %'!$B10</f>
        <v>0.26829268292682928</v>
      </c>
      <c r="L10" s="321">
        <f>'Tableau présentation'!L10/'Présentation %'!$B10</f>
        <v>4.878048780487805E-2</v>
      </c>
      <c r="M10" s="266">
        <f>SUM(M2:M9)</f>
        <v>29</v>
      </c>
      <c r="N10" s="321">
        <f>IFERROR('Tableau présentation'!N10/'Présentation %'!$M10,0)</f>
        <v>0.20689655172413793</v>
      </c>
      <c r="O10" s="321">
        <f>'Tableau présentation'!O10/'Présentation %'!$M10</f>
        <v>0.7931034482758621</v>
      </c>
      <c r="P10" s="321"/>
      <c r="Q10" s="321">
        <f>IFERROR('Tableau présentation'!T10/'Présentation %'!$M10,0)</f>
        <v>0.20689655172413793</v>
      </c>
      <c r="R10" s="321">
        <f>IFERROR('Tableau présentation'!U10/'Présentation %'!$M10,0)</f>
        <v>0.17241379310344829</v>
      </c>
      <c r="S10" s="321">
        <f>IFERROR('Tableau présentation'!V10/'Présentation %'!$M10,0)</f>
        <v>0.55172413793103448</v>
      </c>
      <c r="T10" s="321">
        <f>IFERROR('Tableau présentation'!W10/'Présentation %'!$M10,0)</f>
        <v>6.8965517241379309E-2</v>
      </c>
      <c r="U10" s="321">
        <f>IFERROR('Tableau présentation'!X10/'Présentation %'!$M10,0)</f>
        <v>6.8965517241379309E-2</v>
      </c>
      <c r="V10" s="321">
        <f>IFERROR('Tableau présentation'!Y10/'Présentation %'!$M10,0)</f>
        <v>0.93103448275862066</v>
      </c>
      <c r="W10" s="321">
        <f>IFERROR('Tableau présentation'!Z10/'Présentation %'!$B10,0)</f>
        <v>0</v>
      </c>
      <c r="X10" s="321">
        <f>IFERROR('Tableau présentation'!AA10/'Présentation %'!$B10,0)</f>
        <v>4.878048780487805E-2</v>
      </c>
    </row>
    <row r="11" spans="1:31" ht="14.55" customHeight="1" x14ac:dyDescent="0.3">
      <c r="A11" s="271" t="str">
        <f>TCD_Mgmt!A4</f>
        <v>ACCF &amp; HEC</v>
      </c>
      <c r="B11" s="272">
        <f>IFERROR(VLOOKUP($A11,TCD_Mgmt!$A$4:$B$26,2,FALSE()),0)</f>
        <v>1</v>
      </c>
      <c r="C11" s="322">
        <f>'Tableau présentation'!C11/'Présentation %'!B11</f>
        <v>1</v>
      </c>
      <c r="D11" s="322">
        <f>'Tableau présentation'!D11/'Présentation %'!B11</f>
        <v>0</v>
      </c>
      <c r="E11" s="322">
        <f>'Tableau présentation'!E11/'Présentation %'!$B11</f>
        <v>0</v>
      </c>
      <c r="F11" s="322">
        <f>'Tableau présentation'!F11/'Présentation %'!B11</f>
        <v>1</v>
      </c>
      <c r="G11" s="322">
        <f>'Tableau présentation'!G11/'Présentation %'!$B11</f>
        <v>0</v>
      </c>
      <c r="H11" s="322">
        <f>'Tableau présentation'!H11/'Présentation %'!$B11</f>
        <v>0</v>
      </c>
      <c r="I11" s="322">
        <f>'Tableau présentation'!I11/'Présentation %'!$B11</f>
        <v>0</v>
      </c>
      <c r="J11" s="322">
        <f>'Tableau présentation'!J11/'Présentation %'!$B11</f>
        <v>0</v>
      </c>
      <c r="K11" s="322">
        <f>'Tableau présentation'!K11/'Présentation %'!$B11</f>
        <v>0</v>
      </c>
      <c r="L11" s="322">
        <f>'Tableau présentation'!L11/'Présentation %'!$B11</f>
        <v>0</v>
      </c>
      <c r="M11" s="272">
        <f>IFERROR(VLOOKUP($A11,TCD_Mgmt!$A$138:$B$159,2,FALSE()),0)</f>
        <v>0</v>
      </c>
      <c r="N11" s="322">
        <f>IFERROR('Tableau présentation'!N11/'Présentation %'!$M11,0)</f>
        <v>0</v>
      </c>
      <c r="O11" s="322">
        <f>IFERROR('Tableau présentation'!O11/'Présentation %'!$M11,0)</f>
        <v>0</v>
      </c>
      <c r="P11" s="322">
        <f>IFERROR('Tableau présentation'!P11/'Présentation %'!$M11,0)</f>
        <v>0</v>
      </c>
      <c r="Q11" s="322">
        <f>IFERROR('Tableau présentation'!T11/'Présentation %'!$M11,0)</f>
        <v>0</v>
      </c>
      <c r="R11" s="322">
        <f>IFERROR('Tableau présentation'!U11/'Présentation %'!$M11,0)</f>
        <v>0</v>
      </c>
      <c r="S11" s="322">
        <f>IFERROR('Tableau présentation'!V11/'Présentation %'!$M11,0)</f>
        <v>0</v>
      </c>
      <c r="T11" s="322">
        <f>IFERROR('Tableau présentation'!W11/'Présentation %'!$M11,0)</f>
        <v>0</v>
      </c>
      <c r="U11" s="322">
        <f>IFERROR('Tableau présentation'!X11/'Présentation %'!$M11,0)</f>
        <v>0</v>
      </c>
      <c r="V11" s="322">
        <f>IFERROR('Tableau présentation'!Y11/'Présentation %'!$M11,0)</f>
        <v>0</v>
      </c>
      <c r="W11" s="322">
        <f>'Tableau présentation'!Z11/'Présentation %'!B11</f>
        <v>0</v>
      </c>
      <c r="X11" s="322">
        <f>'Tableau présentation'!AA11/'Présentation %'!B11</f>
        <v>0</v>
      </c>
      <c r="Y11" s="323"/>
      <c r="Z11" s="275"/>
      <c r="AA11" s="275"/>
      <c r="AB11" s="275"/>
      <c r="AC11" s="275"/>
      <c r="AD11" s="275"/>
      <c r="AE11" s="275"/>
    </row>
    <row r="12" spans="1:31" x14ac:dyDescent="0.3">
      <c r="A12" s="276" t="str">
        <f>TCD_Mgmt!A5</f>
        <v>Audencia</v>
      </c>
      <c r="B12" s="277">
        <f>IFERROR(VLOOKUP($A12,TCD_Mgmt!$A$4:$B$26,2,FALSE()),0)</f>
        <v>12</v>
      </c>
      <c r="C12" s="324">
        <f>'Tableau présentation'!C12/'Présentation %'!B12</f>
        <v>0.5</v>
      </c>
      <c r="D12" s="324">
        <f>'Tableau présentation'!D12/'Présentation %'!B12</f>
        <v>0.5</v>
      </c>
      <c r="E12" s="324">
        <f>'Tableau présentation'!E12/'Présentation %'!$B12</f>
        <v>0</v>
      </c>
      <c r="F12" s="324">
        <f>'Tableau présentation'!F12/'Présentation %'!B12</f>
        <v>0.5</v>
      </c>
      <c r="G12" s="324">
        <f>'Tableau présentation'!G12/'Présentation %'!$B12</f>
        <v>0.5</v>
      </c>
      <c r="H12" s="324">
        <f>'Tableau présentation'!H12/'Présentation %'!$B12</f>
        <v>8.3333333333333329E-2</v>
      </c>
      <c r="I12" s="324">
        <f>'Tableau présentation'!I12/'Présentation %'!$B12</f>
        <v>0.41666666666666669</v>
      </c>
      <c r="J12" s="324">
        <f>'Tableau présentation'!J12/'Présentation %'!$B12</f>
        <v>0</v>
      </c>
      <c r="K12" s="324">
        <f>'Tableau présentation'!K12/'Présentation %'!$B12</f>
        <v>0.41666666666666669</v>
      </c>
      <c r="L12" s="324">
        <f>'Tableau présentation'!L12/'Présentation %'!$B12</f>
        <v>8.3333333333333329E-2</v>
      </c>
      <c r="M12" s="277">
        <f>IFERROR(VLOOKUP($A12,TCD_Mgmt!$A$138:$B$159,2,FALSE()),0)</f>
        <v>10</v>
      </c>
      <c r="N12" s="324">
        <f>IFERROR('Tableau présentation'!N12/'Présentation %'!$M12,0)</f>
        <v>0.1</v>
      </c>
      <c r="O12" s="324">
        <f>IFERROR('Tableau présentation'!O12/'Présentation %'!$M12,0)</f>
        <v>0.9</v>
      </c>
      <c r="P12" s="324">
        <f>IFERROR('Tableau présentation'!P12/'Présentation %'!$M12,0)</f>
        <v>0</v>
      </c>
      <c r="Q12" s="324">
        <f>IFERROR('Tableau présentation'!T12/'Présentation %'!$M12,0)</f>
        <v>0</v>
      </c>
      <c r="R12" s="324">
        <f>IFERROR('Tableau présentation'!U12/'Présentation %'!$M12,0)</f>
        <v>0.9</v>
      </c>
      <c r="S12" s="324">
        <f>IFERROR('Tableau présentation'!V12/'Présentation %'!$M12,0)</f>
        <v>0.1</v>
      </c>
      <c r="T12" s="324">
        <f>IFERROR('Tableau présentation'!W12/'Présentation %'!$M12,0)</f>
        <v>0</v>
      </c>
      <c r="U12" s="324">
        <f>IFERROR('Tableau présentation'!X12/'Présentation %'!$M12,0)</f>
        <v>0</v>
      </c>
      <c r="V12" s="324">
        <f>IFERROR('Tableau présentation'!Y12/'Présentation %'!$M12,0)</f>
        <v>1</v>
      </c>
      <c r="W12" s="324">
        <f>'Tableau présentation'!Z12/'Présentation %'!B12</f>
        <v>0</v>
      </c>
      <c r="X12" s="324">
        <f>'Tableau présentation'!AA12/'Présentation %'!B12</f>
        <v>8.3333333333333329E-2</v>
      </c>
      <c r="Y12" s="275"/>
    </row>
    <row r="13" spans="1:31" x14ac:dyDescent="0.3">
      <c r="A13" s="276" t="str">
        <f>TCD_Mgmt!A6</f>
        <v>Burgundy School of Business (BSB)</v>
      </c>
      <c r="B13" s="277">
        <f>IFERROR(VLOOKUP($A13,TCD_Mgmt!$A$4:$B$26,2,FALSE()),0)</f>
        <v>4</v>
      </c>
      <c r="C13" s="324">
        <f>'Tableau présentation'!C13/'Présentation %'!B13</f>
        <v>0</v>
      </c>
      <c r="D13" s="324">
        <f>'Tableau présentation'!D13/'Présentation %'!B13</f>
        <v>1</v>
      </c>
      <c r="E13" s="324">
        <f>'Tableau présentation'!E13/'Présentation %'!$B13</f>
        <v>0</v>
      </c>
      <c r="F13" s="324">
        <f>'Tableau présentation'!F13/'Présentation %'!B13</f>
        <v>0.5</v>
      </c>
      <c r="G13" s="324">
        <f>'Tableau présentation'!G13/'Présentation %'!$B13</f>
        <v>0.5</v>
      </c>
      <c r="H13" s="324">
        <f>'Tableau présentation'!H13/'Présentation %'!$B13</f>
        <v>0</v>
      </c>
      <c r="I13" s="324">
        <f>'Tableau présentation'!I13/'Présentation %'!$B13</f>
        <v>0.5</v>
      </c>
      <c r="J13" s="324">
        <f>'Tableau présentation'!J13/'Présentation %'!$B13</f>
        <v>0</v>
      </c>
      <c r="K13" s="324">
        <f>'Tableau présentation'!K13/'Présentation %'!$B13</f>
        <v>0.25</v>
      </c>
      <c r="L13" s="324">
        <f>'Tableau présentation'!L13/'Présentation %'!$B13</f>
        <v>0.25</v>
      </c>
      <c r="M13" s="277">
        <f>IFERROR(VLOOKUP($A13,TCD_Mgmt!$A$138:$B$159,2,FALSE()),0)</f>
        <v>13</v>
      </c>
      <c r="N13" s="324">
        <f>IFERROR('Tableau présentation'!N13/'Présentation %'!$M13,0)</f>
        <v>0</v>
      </c>
      <c r="O13" s="324">
        <f>IFERROR('Tableau présentation'!O13/'Présentation %'!$M13,0)</f>
        <v>1</v>
      </c>
      <c r="P13" s="324">
        <f>IFERROR('Tableau présentation'!P13/'Présentation %'!$M13,0)</f>
        <v>0</v>
      </c>
      <c r="Q13" s="324">
        <f>IFERROR('Tableau présentation'!T13/'Présentation %'!$M13,0)</f>
        <v>0</v>
      </c>
      <c r="R13" s="324">
        <f>IFERROR('Tableau présentation'!U13/'Présentation %'!$M13,0)</f>
        <v>0.15384615384615385</v>
      </c>
      <c r="S13" s="324">
        <f>IFERROR('Tableau présentation'!V13/'Présentation %'!$M13,0)</f>
        <v>0.84615384615384615</v>
      </c>
      <c r="T13" s="324">
        <f>IFERROR('Tableau présentation'!W13/'Présentation %'!$M13,0)</f>
        <v>0</v>
      </c>
      <c r="U13" s="324">
        <f>IFERROR('Tableau présentation'!X13/'Présentation %'!$M13,0)</f>
        <v>0</v>
      </c>
      <c r="V13" s="324">
        <f>IFERROR('Tableau présentation'!Y13/'Présentation %'!$M13,0)</f>
        <v>1</v>
      </c>
      <c r="W13" s="324">
        <f>'Tableau présentation'!Z13/'Présentation %'!B13</f>
        <v>0</v>
      </c>
      <c r="X13" s="324">
        <f>'Tableau présentation'!AA13/'Présentation %'!B13</f>
        <v>0.25</v>
      </c>
    </row>
    <row r="14" spans="1:31" x14ac:dyDescent="0.3">
      <c r="A14" s="276" t="str">
        <f>TCD_Mgmt!A7</f>
        <v>EDHEC &amp; Mines ParisTech</v>
      </c>
      <c r="B14" s="277">
        <f>IFERROR(VLOOKUP($A14,TCD_Mgmt!$A$4:$B$26,2,FALSE()),0)</f>
        <v>2</v>
      </c>
      <c r="C14" s="324">
        <f>'Tableau présentation'!C14/'Présentation %'!B14</f>
        <v>0</v>
      </c>
      <c r="D14" s="324">
        <f>'Tableau présentation'!D14/'Présentation %'!B14</f>
        <v>1</v>
      </c>
      <c r="E14" s="324">
        <f>'Tableau présentation'!E14/'Présentation %'!$B14</f>
        <v>0</v>
      </c>
      <c r="F14" s="324">
        <f>'Tableau présentation'!F14/'Présentation %'!B14</f>
        <v>0</v>
      </c>
      <c r="G14" s="324">
        <f>'Tableau présentation'!G14/'Présentation %'!$B14</f>
        <v>1</v>
      </c>
      <c r="H14" s="324">
        <f>'Tableau présentation'!H14/'Présentation %'!$B14</f>
        <v>0</v>
      </c>
      <c r="I14" s="324">
        <f>'Tableau présentation'!I14/'Présentation %'!$B14</f>
        <v>1</v>
      </c>
      <c r="J14" s="324">
        <f>'Tableau présentation'!J14/'Présentation %'!$B14</f>
        <v>0</v>
      </c>
      <c r="K14" s="324">
        <f>'Tableau présentation'!K14/'Présentation %'!$B14</f>
        <v>0</v>
      </c>
      <c r="L14" s="324">
        <f>'Tableau présentation'!L14/'Présentation %'!$B14</f>
        <v>1</v>
      </c>
      <c r="M14" s="277">
        <f>IFERROR(VLOOKUP($A14,TCD_Mgmt!$A$138:$B$159,2,FALSE()),0)</f>
        <v>16</v>
      </c>
      <c r="N14" s="324">
        <f>IFERROR('Tableau présentation'!N14/'Présentation %'!$M14,0)</f>
        <v>0</v>
      </c>
      <c r="O14" s="324">
        <f>IFERROR('Tableau présentation'!O14/'Présentation %'!$M14,0)</f>
        <v>1</v>
      </c>
      <c r="P14" s="324">
        <f>IFERROR('Tableau présentation'!P14/'Présentation %'!$M14,0)</f>
        <v>0</v>
      </c>
      <c r="Q14" s="324">
        <f>IFERROR('Tableau présentation'!T14/'Présentation %'!$M14,0)</f>
        <v>0</v>
      </c>
      <c r="R14" s="324">
        <f>IFERROR('Tableau présentation'!U14/'Présentation %'!$M14,0)</f>
        <v>0</v>
      </c>
      <c r="S14" s="324">
        <f>IFERROR('Tableau présentation'!V14/'Présentation %'!$M14,0)</f>
        <v>1</v>
      </c>
      <c r="T14" s="324">
        <f>IFERROR('Tableau présentation'!W14/'Présentation %'!$M14,0)</f>
        <v>0</v>
      </c>
      <c r="U14" s="324">
        <f>IFERROR('Tableau présentation'!X14/'Présentation %'!$M14,0)</f>
        <v>0</v>
      </c>
      <c r="V14" s="324">
        <f>IFERROR('Tableau présentation'!Y14/'Présentation %'!$M14,0)</f>
        <v>1</v>
      </c>
      <c r="W14" s="324">
        <f>'Tableau présentation'!Z14/'Présentation %'!B14</f>
        <v>0</v>
      </c>
      <c r="X14" s="324">
        <f>'Tableau présentation'!AA14/'Présentation %'!B14</f>
        <v>1</v>
      </c>
    </row>
    <row r="15" spans="1:31" x14ac:dyDescent="0.3">
      <c r="A15" s="276" t="str">
        <f>TCD_Mgmt!A8</f>
        <v>EDHEC Business School</v>
      </c>
      <c r="B15" s="277">
        <f>IFERROR(VLOOKUP($A15,TCD_Mgmt!$A$4:$B$26,2,FALSE()),0)</f>
        <v>9</v>
      </c>
      <c r="C15" s="324">
        <f>'Tableau présentation'!C15/'Présentation %'!B15</f>
        <v>0.44444444444444442</v>
      </c>
      <c r="D15" s="324">
        <f>'Tableau présentation'!D15/'Présentation %'!B15</f>
        <v>0.55555555555555558</v>
      </c>
      <c r="E15" s="324">
        <f>'Tableau présentation'!E15/'Présentation %'!$B15</f>
        <v>0</v>
      </c>
      <c r="F15" s="324">
        <f>'Tableau présentation'!F15/'Présentation %'!B15</f>
        <v>0.22222222222222221</v>
      </c>
      <c r="G15" s="324">
        <f>'Tableau présentation'!G15/'Présentation %'!$B15</f>
        <v>0.77777777777777779</v>
      </c>
      <c r="H15" s="324">
        <f>'Tableau présentation'!H15/'Présentation %'!$B15</f>
        <v>0.22222222222222221</v>
      </c>
      <c r="I15" s="324">
        <f>'Tableau présentation'!I15/'Présentation %'!$B15</f>
        <v>0.55555555555555558</v>
      </c>
      <c r="J15" s="324">
        <f>'Tableau présentation'!J15/'Présentation %'!$B15</f>
        <v>0</v>
      </c>
      <c r="K15" s="324">
        <f>'Tableau présentation'!K15/'Présentation %'!$B15</f>
        <v>0.77777777777777779</v>
      </c>
      <c r="L15" s="324">
        <f>'Tableau présentation'!L15/'Présentation %'!$B15</f>
        <v>0</v>
      </c>
      <c r="M15" s="277">
        <f>IFERROR(VLOOKUP($A15,TCD_Mgmt!$A$138:$B$159,2,FALSE()),0)</f>
        <v>14</v>
      </c>
      <c r="N15" s="324">
        <f>IFERROR('Tableau présentation'!N15/'Présentation %'!$M15,0)</f>
        <v>0.14285714285714285</v>
      </c>
      <c r="O15" s="324">
        <f>IFERROR('Tableau présentation'!O15/'Présentation %'!$M15,0)</f>
        <v>0.8571428571428571</v>
      </c>
      <c r="P15" s="324">
        <f>IFERROR('Tableau présentation'!P15/'Présentation %'!$M15,0)</f>
        <v>0</v>
      </c>
      <c r="Q15" s="324">
        <f>IFERROR('Tableau présentation'!T15/'Présentation %'!$M15,0)</f>
        <v>0.5714285714285714</v>
      </c>
      <c r="R15" s="324">
        <f>IFERROR('Tableau présentation'!U15/'Présentation %'!$M15,0)</f>
        <v>0.14285714285714285</v>
      </c>
      <c r="S15" s="324">
        <f>IFERROR('Tableau présentation'!V15/'Présentation %'!$M15,0)</f>
        <v>0.2857142857142857</v>
      </c>
      <c r="T15" s="324">
        <f>IFERROR('Tableau présentation'!W15/'Présentation %'!$M15,0)</f>
        <v>0</v>
      </c>
      <c r="U15" s="324">
        <f>IFERROR('Tableau présentation'!X15/'Présentation %'!$M15,0)</f>
        <v>0</v>
      </c>
      <c r="V15" s="324">
        <f>IFERROR('Tableau présentation'!Y15/'Présentation %'!$M15,0)</f>
        <v>1</v>
      </c>
      <c r="W15" s="324">
        <f>'Tableau présentation'!Z15/'Présentation %'!B15</f>
        <v>0</v>
      </c>
      <c r="X15" s="324">
        <f>'Tableau présentation'!AA15/'Présentation %'!B15</f>
        <v>0</v>
      </c>
    </row>
    <row r="16" spans="1:31" x14ac:dyDescent="0.3">
      <c r="A16" s="276" t="str">
        <f>TCD_Mgmt!A9</f>
        <v>emlyon business school</v>
      </c>
      <c r="B16" s="277">
        <f>IFERROR(VLOOKUP($A16,TCD_Mgmt!$A$4:$B$26,2,FALSE()),0)</f>
        <v>5</v>
      </c>
      <c r="C16" s="324">
        <f>'Tableau présentation'!C16/'Présentation %'!B16</f>
        <v>0.6</v>
      </c>
      <c r="D16" s="324">
        <f>'Tableau présentation'!D16/'Présentation %'!B16</f>
        <v>0.4</v>
      </c>
      <c r="E16" s="324">
        <f>'Tableau présentation'!E16/'Présentation %'!$B16</f>
        <v>0</v>
      </c>
      <c r="F16" s="324">
        <f>'Tableau présentation'!F16/'Présentation %'!B16</f>
        <v>1</v>
      </c>
      <c r="G16" s="324">
        <f>'Tableau présentation'!G16/'Présentation %'!$B16</f>
        <v>0</v>
      </c>
      <c r="H16" s="324">
        <f>'Tableau présentation'!H16/'Présentation %'!$B16</f>
        <v>0</v>
      </c>
      <c r="I16" s="324">
        <f>'Tableau présentation'!I16/'Présentation %'!$B16</f>
        <v>0</v>
      </c>
      <c r="J16" s="324">
        <f>'Tableau présentation'!J16/'Présentation %'!$B16</f>
        <v>0</v>
      </c>
      <c r="K16" s="324">
        <f>'Tableau présentation'!K16/'Présentation %'!$B16</f>
        <v>0</v>
      </c>
      <c r="L16" s="324">
        <f>'Tableau présentation'!L16/'Présentation %'!$B16</f>
        <v>0</v>
      </c>
      <c r="M16" s="277">
        <f>IFERROR(VLOOKUP($A16,TCD_Mgmt!$A$138:$B$159,2,FALSE()),0)</f>
        <v>0</v>
      </c>
      <c r="N16" s="324">
        <f>IFERROR('Tableau présentation'!N16/'Présentation %'!$M16,0)</f>
        <v>0</v>
      </c>
      <c r="O16" s="324">
        <f>IFERROR('Tableau présentation'!O16/'Présentation %'!$M16,0)</f>
        <v>0</v>
      </c>
      <c r="P16" s="324">
        <f>IFERROR('Tableau présentation'!P16/'Présentation %'!$M16,0)</f>
        <v>0</v>
      </c>
      <c r="Q16" s="324">
        <f>IFERROR('Tableau présentation'!T16/'Présentation %'!$M16,0)</f>
        <v>0</v>
      </c>
      <c r="R16" s="324">
        <f>IFERROR('Tableau présentation'!U16/'Présentation %'!$M16,0)</f>
        <v>0</v>
      </c>
      <c r="S16" s="324">
        <f>IFERROR('Tableau présentation'!V16/'Présentation %'!$M16,0)</f>
        <v>0</v>
      </c>
      <c r="T16" s="324">
        <f>IFERROR('Tableau présentation'!W16/'Présentation %'!$M16,0)</f>
        <v>0</v>
      </c>
      <c r="U16" s="324">
        <f>IFERROR('Tableau présentation'!X16/'Présentation %'!$M16,0)</f>
        <v>0</v>
      </c>
      <c r="V16" s="324">
        <f>IFERROR('Tableau présentation'!Y16/'Présentation %'!$M16,0)</f>
        <v>0</v>
      </c>
      <c r="W16" s="324">
        <f>'Tableau présentation'!Z16/'Présentation %'!B16</f>
        <v>0</v>
      </c>
      <c r="X16" s="324">
        <f>'Tableau présentation'!AA16/'Présentation %'!B16</f>
        <v>0</v>
      </c>
    </row>
    <row r="17" spans="1:24" x14ac:dyDescent="0.3">
      <c r="A17" s="276" t="str">
        <f>TCD_Mgmt!A10</f>
        <v>ESCP Business School</v>
      </c>
      <c r="B17" s="277">
        <f>IFERROR(VLOOKUP($A17,TCD_Mgmt!$A$4:$B$26,2,FALSE()),0)</f>
        <v>19</v>
      </c>
      <c r="C17" s="324">
        <f>'Tableau présentation'!C17/'Présentation %'!B17</f>
        <v>0.47368421052631576</v>
      </c>
      <c r="D17" s="324">
        <f>'Tableau présentation'!D17/'Présentation %'!B17</f>
        <v>0.52631578947368418</v>
      </c>
      <c r="E17" s="324">
        <f>'Tableau présentation'!E17/'Présentation %'!$B17</f>
        <v>0</v>
      </c>
      <c r="F17" s="324">
        <f>'Tableau présentation'!F17/'Présentation %'!B17</f>
        <v>0.42105263157894735</v>
      </c>
      <c r="G17" s="324">
        <f>'Tableau présentation'!G17/'Présentation %'!$B17</f>
        <v>0.57894736842105265</v>
      </c>
      <c r="H17" s="324">
        <f>'Tableau présentation'!H17/'Présentation %'!$B17</f>
        <v>5.2631578947368418E-2</v>
      </c>
      <c r="I17" s="324">
        <f>'Tableau présentation'!I17/'Présentation %'!$B17</f>
        <v>0.52631578947368418</v>
      </c>
      <c r="J17" s="324">
        <f>'Tableau présentation'!J17/'Présentation %'!$B17</f>
        <v>0</v>
      </c>
      <c r="K17" s="324">
        <f>'Tableau présentation'!K17/'Présentation %'!$B17</f>
        <v>0.52631578947368418</v>
      </c>
      <c r="L17" s="324">
        <f>'Tableau présentation'!L17/'Présentation %'!$B17</f>
        <v>5.2631578947368418E-2</v>
      </c>
      <c r="M17" s="277">
        <f>IFERROR(VLOOKUP($A17,TCD_Mgmt!$A$138:$B$159,2,FALSE()),0)</f>
        <v>43</v>
      </c>
      <c r="N17" s="324">
        <f>IFERROR('Tableau présentation'!N17/'Présentation %'!$M17,0)</f>
        <v>2.3255813953488372E-2</v>
      </c>
      <c r="O17" s="324">
        <f>IFERROR('Tableau présentation'!O17/'Présentation %'!$M17,0)</f>
        <v>0.97674418604651159</v>
      </c>
      <c r="P17" s="324">
        <f>IFERROR('Tableau présentation'!P17/'Présentation %'!$M17,0)</f>
        <v>0</v>
      </c>
      <c r="Q17" s="324">
        <f>IFERROR('Tableau présentation'!T17/'Présentation %'!$M17,0)</f>
        <v>0.7441860465116279</v>
      </c>
      <c r="R17" s="324">
        <f>IFERROR('Tableau présentation'!U17/'Présentation %'!$M17,0)</f>
        <v>0</v>
      </c>
      <c r="S17" s="324">
        <f>IFERROR('Tableau présentation'!V17/'Présentation %'!$M17,0)</f>
        <v>0.2558139534883721</v>
      </c>
      <c r="T17" s="324">
        <f>IFERROR('Tableau présentation'!W17/'Présentation %'!$M17,0)</f>
        <v>0</v>
      </c>
      <c r="U17" s="324">
        <f>IFERROR('Tableau présentation'!X17/'Présentation %'!$M17,0)</f>
        <v>0.44186046511627908</v>
      </c>
      <c r="V17" s="324">
        <f>IFERROR('Tableau présentation'!Y17/'Présentation %'!$M17,0)</f>
        <v>0.55813953488372092</v>
      </c>
      <c r="W17" s="324">
        <f>'Tableau présentation'!Z17/'Présentation %'!B17</f>
        <v>0</v>
      </c>
      <c r="X17" s="324">
        <f>'Tableau présentation'!AA17/'Présentation %'!B17</f>
        <v>5.2631578947368418E-2</v>
      </c>
    </row>
    <row r="18" spans="1:24" x14ac:dyDescent="0.3">
      <c r="A18" s="276" t="str">
        <f>TCD_Mgmt!A11</f>
        <v>ESDES</v>
      </c>
      <c r="B18" s="277">
        <f>IFERROR(VLOOKUP($A18,TCD_Mgmt!$A$4:$B$26,2,FALSE()),0)</f>
        <v>2</v>
      </c>
      <c r="C18" s="324">
        <f>'Tableau présentation'!C18/'Présentation %'!B18</f>
        <v>0</v>
      </c>
      <c r="D18" s="324">
        <f>'Tableau présentation'!D18/'Présentation %'!B18</f>
        <v>1</v>
      </c>
      <c r="E18" s="324">
        <f>'Tableau présentation'!E18/'Présentation %'!$B18</f>
        <v>0</v>
      </c>
      <c r="F18" s="324">
        <f>'Tableau présentation'!F18/'Présentation %'!B18</f>
        <v>0.5</v>
      </c>
      <c r="G18" s="324">
        <f>'Tableau présentation'!G18/'Présentation %'!$B18</f>
        <v>0.5</v>
      </c>
      <c r="H18" s="324">
        <f>'Tableau présentation'!H18/'Présentation %'!$B18</f>
        <v>0</v>
      </c>
      <c r="I18" s="324">
        <f>'Tableau présentation'!I18/'Présentation %'!$B18</f>
        <v>0.5</v>
      </c>
      <c r="J18" s="324">
        <f>'Tableau présentation'!J18/'Présentation %'!$B18</f>
        <v>0</v>
      </c>
      <c r="K18" s="324">
        <f>'Tableau présentation'!K18/'Présentation %'!$B18</f>
        <v>0.5</v>
      </c>
      <c r="L18" s="324">
        <f>'Tableau présentation'!L18/'Présentation %'!$B18</f>
        <v>0</v>
      </c>
      <c r="M18" s="277">
        <f>IFERROR(VLOOKUP($A18,TCD_Mgmt!$A$138:$B$159,2,FALSE()),0)</f>
        <v>2</v>
      </c>
      <c r="N18" s="324">
        <f>IFERROR('Tableau présentation'!N18/'Présentation %'!$M18,0)</f>
        <v>0</v>
      </c>
      <c r="O18" s="324">
        <f>IFERROR('Tableau présentation'!O18/'Présentation %'!$M18,0)</f>
        <v>1</v>
      </c>
      <c r="P18" s="324">
        <f>IFERROR('Tableau présentation'!P18/'Présentation %'!$M18,0)</f>
        <v>0</v>
      </c>
      <c r="Q18" s="324">
        <f>IFERROR('Tableau présentation'!T18/'Présentation %'!$M18,0)</f>
        <v>0</v>
      </c>
      <c r="R18" s="324">
        <f>IFERROR('Tableau présentation'!U18/'Présentation %'!$M18,0)</f>
        <v>0.5</v>
      </c>
      <c r="S18" s="324">
        <f>IFERROR('Tableau présentation'!V18/'Présentation %'!$M18,0)</f>
        <v>0.5</v>
      </c>
      <c r="T18" s="324">
        <f>IFERROR('Tableau présentation'!W18/'Présentation %'!$M18,0)</f>
        <v>0</v>
      </c>
      <c r="U18" s="324">
        <f>IFERROR('Tableau présentation'!X18/'Présentation %'!$M18,0)</f>
        <v>0</v>
      </c>
      <c r="V18" s="324">
        <f>IFERROR('Tableau présentation'!Y18/'Présentation %'!$M18,0)</f>
        <v>1</v>
      </c>
      <c r="W18" s="324">
        <f>'Tableau présentation'!Z18/'Présentation %'!B18</f>
        <v>0</v>
      </c>
      <c r="X18" s="324">
        <f>'Tableau présentation'!AA18/'Présentation %'!B18</f>
        <v>0</v>
      </c>
    </row>
    <row r="19" spans="1:24" x14ac:dyDescent="0.3">
      <c r="A19" s="276" t="str">
        <f>TCD_Mgmt!A12</f>
        <v>ESG Finance</v>
      </c>
      <c r="B19" s="277">
        <f>IFERROR(VLOOKUP($A19,TCD_Mgmt!$A$4:$B$26,2,FALSE()),0)</f>
        <v>17</v>
      </c>
      <c r="C19" s="324">
        <f>'Tableau présentation'!C19/'Présentation %'!B19</f>
        <v>0</v>
      </c>
      <c r="D19" s="324">
        <f>'Tableau présentation'!D19/'Présentation %'!B19</f>
        <v>1</v>
      </c>
      <c r="E19" s="324">
        <f>'Tableau présentation'!E19/'Présentation %'!$B19</f>
        <v>0</v>
      </c>
      <c r="F19" s="324">
        <f>'Tableau présentation'!F19/'Présentation %'!B19</f>
        <v>0.17647058823529413</v>
      </c>
      <c r="G19" s="324">
        <f>'Tableau présentation'!G19/'Présentation %'!$B19</f>
        <v>0.82352941176470584</v>
      </c>
      <c r="H19" s="324">
        <f>'Tableau présentation'!H19/'Présentation %'!$B19</f>
        <v>0</v>
      </c>
      <c r="I19" s="324">
        <f>'Tableau présentation'!I19/'Présentation %'!$B19</f>
        <v>0.82352941176470584</v>
      </c>
      <c r="J19" s="324">
        <f>'Tableau présentation'!J19/'Présentation %'!$B19</f>
        <v>0</v>
      </c>
      <c r="K19" s="324">
        <f>'Tableau présentation'!K19/'Présentation %'!$B19</f>
        <v>0.70588235294117652</v>
      </c>
      <c r="L19" s="324">
        <f>'Tableau présentation'!L19/'Présentation %'!$B19</f>
        <v>0.11764705882352941</v>
      </c>
      <c r="M19" s="277">
        <f>IFERROR(VLOOKUP($A19,TCD_Mgmt!$A$138:$B$159,2,FALSE()),0)</f>
        <v>41</v>
      </c>
      <c r="N19" s="324">
        <f>IFERROR('Tableau présentation'!N19/'Présentation %'!$M19,0)</f>
        <v>0</v>
      </c>
      <c r="O19" s="324">
        <f>IFERROR('Tableau présentation'!O19/'Présentation %'!$M19,0)</f>
        <v>1</v>
      </c>
      <c r="P19" s="324">
        <f>IFERROR('Tableau présentation'!P19/'Présentation %'!$M19,0)</f>
        <v>0</v>
      </c>
      <c r="Q19" s="324">
        <f>IFERROR('Tableau présentation'!T19/'Présentation %'!$M19,0)</f>
        <v>0</v>
      </c>
      <c r="R19" s="324">
        <f>IFERROR('Tableau présentation'!U19/'Présentation %'!$M19,0)</f>
        <v>0.85365853658536583</v>
      </c>
      <c r="S19" s="324">
        <f>IFERROR('Tableau présentation'!V19/'Présentation %'!$M19,0)</f>
        <v>0.14634146341463414</v>
      </c>
      <c r="T19" s="324">
        <f>IFERROR('Tableau présentation'!W19/'Présentation %'!$M19,0)</f>
        <v>0</v>
      </c>
      <c r="U19" s="324">
        <f>IFERROR('Tableau présentation'!X19/'Présentation %'!$M19,0)</f>
        <v>0</v>
      </c>
      <c r="V19" s="324">
        <f>IFERROR('Tableau présentation'!Y19/'Présentation %'!$M19,0)</f>
        <v>1</v>
      </c>
      <c r="W19" s="324">
        <f>'Tableau présentation'!Z19/'Présentation %'!B19</f>
        <v>0</v>
      </c>
      <c r="X19" s="324">
        <f>'Tableau présentation'!AA19/'Présentation %'!B19</f>
        <v>0.11764705882352941</v>
      </c>
    </row>
    <row r="20" spans="1:24" x14ac:dyDescent="0.3">
      <c r="A20" s="276" t="str">
        <f>TCD_Mgmt!A13</f>
        <v>ESLSCA BS</v>
      </c>
      <c r="B20" s="277">
        <f>IFERROR(VLOOKUP($A20,TCD_Mgmt!$A$4:$B$26,2,FALSE()),0)</f>
        <v>13</v>
      </c>
      <c r="C20" s="324">
        <f>'Tableau présentation'!C20/'Présentation %'!B20</f>
        <v>0</v>
      </c>
      <c r="D20" s="324">
        <f>'Tableau présentation'!D20/'Présentation %'!B20</f>
        <v>7.6923076923076927E-2</v>
      </c>
      <c r="E20" s="324">
        <f>'Tableau présentation'!E20/'Présentation %'!$B20</f>
        <v>0.92307692307692313</v>
      </c>
      <c r="F20" s="324">
        <f>'Tableau présentation'!F20/'Présentation %'!B20</f>
        <v>0.38461538461538464</v>
      </c>
      <c r="G20" s="324">
        <f>'Tableau présentation'!G20/'Présentation %'!$B20</f>
        <v>0.61538461538461542</v>
      </c>
      <c r="H20" s="324">
        <f>'Tableau présentation'!H20/'Présentation %'!$B20</f>
        <v>0</v>
      </c>
      <c r="I20" s="324">
        <f>'Tableau présentation'!I20/'Présentation %'!$B20</f>
        <v>7.6923076923076927E-2</v>
      </c>
      <c r="J20" s="324">
        <f>'Tableau présentation'!J20/'Présentation %'!$B20</f>
        <v>0.53846153846153844</v>
      </c>
      <c r="K20" s="324">
        <f>'Tableau présentation'!K20/'Présentation %'!$B20</f>
        <v>0.61538461538461542</v>
      </c>
      <c r="L20" s="324">
        <f>'Tableau présentation'!L20/'Présentation %'!$B20</f>
        <v>0</v>
      </c>
      <c r="M20" s="277">
        <f>IFERROR(VLOOKUP($A20,TCD_Mgmt!$A$138:$B$159,2,FALSE()),0)</f>
        <v>9</v>
      </c>
      <c r="N20" s="324">
        <f>IFERROR('Tableau présentation'!N20/'Présentation %'!$M20,0)</f>
        <v>0</v>
      </c>
      <c r="O20" s="324">
        <f>IFERROR('Tableau présentation'!O20/'Présentation %'!$M20,0)</f>
        <v>0.1111111111111111</v>
      </c>
      <c r="P20" s="324">
        <f>IFERROR('Tableau présentation'!P20/'Présentation %'!$M20,0)</f>
        <v>0.88888888888888884</v>
      </c>
      <c r="Q20" s="324">
        <f>IFERROR('Tableau présentation'!T20/'Présentation %'!$M20,0)</f>
        <v>0</v>
      </c>
      <c r="R20" s="324">
        <f>IFERROR('Tableau présentation'!U20/'Présentation %'!$M20,0)</f>
        <v>0.77777777777777779</v>
      </c>
      <c r="S20" s="324">
        <f>IFERROR('Tableau présentation'!V20/'Présentation %'!$M20,0)</f>
        <v>0.1111111111111111</v>
      </c>
      <c r="T20" s="324">
        <f>IFERROR('Tableau présentation'!W20/'Présentation %'!$M20,0)</f>
        <v>0.1111111111111111</v>
      </c>
      <c r="U20" s="324">
        <f>IFERROR('Tableau présentation'!X20/'Présentation %'!$M20,0)</f>
        <v>0.1111111111111111</v>
      </c>
      <c r="V20" s="324">
        <f>IFERROR('Tableau présentation'!Y20/'Présentation %'!$M20,0)</f>
        <v>0.88888888888888884</v>
      </c>
      <c r="W20" s="324">
        <f>'Tableau présentation'!Z20/'Présentation %'!B20</f>
        <v>0</v>
      </c>
      <c r="X20" s="324">
        <f>'Tableau présentation'!AA20/'Présentation %'!B20</f>
        <v>0</v>
      </c>
    </row>
    <row r="21" spans="1:24" x14ac:dyDescent="0.3">
      <c r="A21" s="276" t="str">
        <f>TCD_Mgmt!A14</f>
        <v>ESSEC Business School</v>
      </c>
      <c r="B21" s="277">
        <f>IFERROR(VLOOKUP($A21,TCD_Mgmt!$A$4:$B$26,2,FALSE()),0)</f>
        <v>11</v>
      </c>
      <c r="C21" s="324">
        <f>'Tableau présentation'!C21/'Présentation %'!B21</f>
        <v>0.27272727272727271</v>
      </c>
      <c r="D21" s="324">
        <f>'Tableau présentation'!D21/'Présentation %'!B21</f>
        <v>0.72727272727272729</v>
      </c>
      <c r="E21" s="324">
        <f>'Tableau présentation'!E21/'Présentation %'!$B21</f>
        <v>0</v>
      </c>
      <c r="F21" s="324">
        <f>'Tableau présentation'!F21/'Présentation %'!B21</f>
        <v>0.54545454545454541</v>
      </c>
      <c r="G21" s="324">
        <f>'Tableau présentation'!G21/'Présentation %'!$B21</f>
        <v>0.45454545454545453</v>
      </c>
      <c r="H21" s="324">
        <f>'Tableau présentation'!H21/'Présentation %'!$B21</f>
        <v>0</v>
      </c>
      <c r="I21" s="324">
        <f>'Tableau présentation'!I21/'Présentation %'!$B21</f>
        <v>0.45454545454545453</v>
      </c>
      <c r="J21" s="324">
        <f>'Tableau présentation'!J21/'Présentation %'!$B21</f>
        <v>0</v>
      </c>
      <c r="K21" s="324">
        <f>'Tableau présentation'!K21/'Présentation %'!$B21</f>
        <v>0.36363636363636365</v>
      </c>
      <c r="L21" s="324">
        <f>'Tableau présentation'!L21/'Présentation %'!$B21</f>
        <v>9.0909090909090912E-2</v>
      </c>
      <c r="M21" s="277">
        <f>IFERROR(VLOOKUP($A21,TCD_Mgmt!$A$138:$B$159,2,FALSE()),0)</f>
        <v>11</v>
      </c>
      <c r="N21" s="324">
        <f>IFERROR('Tableau présentation'!N21/'Présentation %'!$M21,0)</f>
        <v>0</v>
      </c>
      <c r="O21" s="324">
        <f>IFERROR('Tableau présentation'!O21/'Présentation %'!$M21,0)</f>
        <v>1</v>
      </c>
      <c r="P21" s="324">
        <f>IFERROR('Tableau présentation'!P21/'Présentation %'!$M21,0)</f>
        <v>0</v>
      </c>
      <c r="Q21" s="324">
        <f>IFERROR('Tableau présentation'!T21/'Présentation %'!$M21,0)</f>
        <v>0.63636363636363635</v>
      </c>
      <c r="R21" s="324">
        <f>IFERROR('Tableau présentation'!U21/'Présentation %'!$M21,0)</f>
        <v>0</v>
      </c>
      <c r="S21" s="324">
        <f>IFERROR('Tableau présentation'!V21/'Présentation %'!$M21,0)</f>
        <v>0.36363636363636365</v>
      </c>
      <c r="T21" s="324">
        <f>IFERROR('Tableau présentation'!W21/'Présentation %'!$M21,0)</f>
        <v>0</v>
      </c>
      <c r="U21" s="324">
        <f>IFERROR('Tableau présentation'!X21/'Présentation %'!$M21,0)</f>
        <v>0</v>
      </c>
      <c r="V21" s="324">
        <f>IFERROR('Tableau présentation'!Y21/'Présentation %'!$M21,0)</f>
        <v>1</v>
      </c>
      <c r="W21" s="324">
        <f>'Tableau présentation'!Z21/'Présentation %'!B21</f>
        <v>0</v>
      </c>
      <c r="X21" s="324">
        <f>'Tableau présentation'!AA21/'Présentation %'!B21</f>
        <v>9.0909090909090912E-2</v>
      </c>
    </row>
    <row r="22" spans="1:24" x14ac:dyDescent="0.3">
      <c r="A22" s="276" t="str">
        <f>TCD_Mgmt!A15</f>
        <v>Financia Business School</v>
      </c>
      <c r="B22" s="277">
        <f>IFERROR(VLOOKUP($A22,TCD_Mgmt!$A$4:$B$26,2,FALSE()),0)</f>
        <v>9</v>
      </c>
      <c r="C22" s="324">
        <f>'Tableau présentation'!C22/'Présentation %'!B22</f>
        <v>0</v>
      </c>
      <c r="D22" s="324">
        <f>'Tableau présentation'!D22/'Présentation %'!B22</f>
        <v>0.1111111111111111</v>
      </c>
      <c r="E22" s="324">
        <f>'Tableau présentation'!E22/'Présentation %'!$B22</f>
        <v>0.88888888888888884</v>
      </c>
      <c r="F22" s="324">
        <f>'Tableau présentation'!F22/'Présentation %'!B22</f>
        <v>0.55555555555555558</v>
      </c>
      <c r="G22" s="324">
        <f>'Tableau présentation'!G22/'Présentation %'!$B22</f>
        <v>0.44444444444444442</v>
      </c>
      <c r="H22" s="324">
        <f>'Tableau présentation'!H22/'Présentation %'!$B22</f>
        <v>0</v>
      </c>
      <c r="I22" s="324">
        <f>'Tableau présentation'!I22/'Présentation %'!$B22</f>
        <v>0</v>
      </c>
      <c r="J22" s="324">
        <f>'Tableau présentation'!J22/'Présentation %'!$B22</f>
        <v>0.44444444444444442</v>
      </c>
      <c r="K22" s="324">
        <f>'Tableau présentation'!K22/'Présentation %'!$B22</f>
        <v>0.33333333333333331</v>
      </c>
      <c r="L22" s="324">
        <f>'Tableau présentation'!L22/'Présentation %'!$B22</f>
        <v>0.1111111111111111</v>
      </c>
      <c r="M22" s="277">
        <f>IFERROR(VLOOKUP($A22,TCD_Mgmt!$A$138:$B$159,2,FALSE()),0)</f>
        <v>18</v>
      </c>
      <c r="N22" s="324">
        <f>IFERROR('Tableau présentation'!N22/'Présentation %'!$M22,0)</f>
        <v>0</v>
      </c>
      <c r="O22" s="324">
        <f>IFERROR('Tableau présentation'!O22/'Présentation %'!$M22,0)</f>
        <v>0</v>
      </c>
      <c r="P22" s="324">
        <f>IFERROR('Tableau présentation'!P22/'Présentation %'!$M22,0)</f>
        <v>1</v>
      </c>
      <c r="Q22" s="324">
        <f>IFERROR('Tableau présentation'!T22/'Présentation %'!$M22,0)</f>
        <v>0</v>
      </c>
      <c r="R22" s="324">
        <f>IFERROR('Tableau présentation'!U22/'Présentation %'!$M22,0)</f>
        <v>5.5555555555555552E-2</v>
      </c>
      <c r="S22" s="324">
        <f>IFERROR('Tableau présentation'!V22/'Présentation %'!$M22,0)</f>
        <v>0.94444444444444442</v>
      </c>
      <c r="T22" s="324">
        <f>IFERROR('Tableau présentation'!W22/'Présentation %'!$M22,0)</f>
        <v>0</v>
      </c>
      <c r="U22" s="324">
        <f>IFERROR('Tableau présentation'!X22/'Présentation %'!$M22,0)</f>
        <v>0</v>
      </c>
      <c r="V22" s="324">
        <f>IFERROR('Tableau présentation'!Y22/'Présentation %'!$M22,0)</f>
        <v>1</v>
      </c>
      <c r="W22" s="324">
        <f>'Tableau présentation'!Z22/'Présentation %'!B22</f>
        <v>0</v>
      </c>
      <c r="X22" s="324">
        <f>'Tableau présentation'!AA22/'Présentation %'!B22</f>
        <v>0.1111111111111111</v>
      </c>
    </row>
    <row r="23" spans="1:24" x14ac:dyDescent="0.3">
      <c r="A23" s="276" t="str">
        <f>TCD_Mgmt!A16</f>
        <v>Grenoble École de Management</v>
      </c>
      <c r="B23" s="277">
        <f>IFERROR(VLOOKUP($A23,TCD_Mgmt!$A$4:$B$26,2,FALSE()),0)</f>
        <v>4</v>
      </c>
      <c r="C23" s="324">
        <f>'Tableau présentation'!C23/'Présentation %'!B23</f>
        <v>0</v>
      </c>
      <c r="D23" s="324">
        <f>'Tableau présentation'!D23/'Présentation %'!B23</f>
        <v>1</v>
      </c>
      <c r="E23" s="324">
        <f>'Tableau présentation'!E23/'Présentation %'!$B23</f>
        <v>0</v>
      </c>
      <c r="F23" s="324">
        <f>'Tableau présentation'!F23/'Présentation %'!B23</f>
        <v>0.25</v>
      </c>
      <c r="G23" s="324">
        <f>'Tableau présentation'!G23/'Présentation %'!$B23</f>
        <v>0.75</v>
      </c>
      <c r="H23" s="324">
        <f>'Tableau présentation'!H23/'Présentation %'!$B23</f>
        <v>0</v>
      </c>
      <c r="I23" s="324">
        <f>'Tableau présentation'!I23/'Présentation %'!$B23</f>
        <v>0.75</v>
      </c>
      <c r="J23" s="324">
        <f>'Tableau présentation'!J23/'Présentation %'!$B23</f>
        <v>0</v>
      </c>
      <c r="K23" s="324">
        <f>'Tableau présentation'!K23/'Présentation %'!$B23</f>
        <v>0.5</v>
      </c>
      <c r="L23" s="324">
        <f>'Tableau présentation'!L23/'Présentation %'!$B23</f>
        <v>0.25</v>
      </c>
      <c r="M23" s="277">
        <f>IFERROR(VLOOKUP($A23,TCD_Mgmt!$A$138:$B$159,2,FALSE()),0)</f>
        <v>7</v>
      </c>
      <c r="N23" s="324">
        <f>IFERROR('Tableau présentation'!N23/'Présentation %'!$M23,0)</f>
        <v>0</v>
      </c>
      <c r="O23" s="324">
        <f>IFERROR('Tableau présentation'!O23/'Présentation %'!$M23,0)</f>
        <v>1</v>
      </c>
      <c r="P23" s="324">
        <f>IFERROR('Tableau présentation'!P23/'Présentation %'!$M23,0)</f>
        <v>0</v>
      </c>
      <c r="Q23" s="324">
        <f>IFERROR('Tableau présentation'!T23/'Présentation %'!$M23,0)</f>
        <v>0</v>
      </c>
      <c r="R23" s="324">
        <f>IFERROR('Tableau présentation'!U23/'Présentation %'!$M23,0)</f>
        <v>0</v>
      </c>
      <c r="S23" s="324">
        <f>IFERROR('Tableau présentation'!V23/'Présentation %'!$M23,0)</f>
        <v>1</v>
      </c>
      <c r="T23" s="324">
        <f>IFERROR('Tableau présentation'!W23/'Présentation %'!$M23,0)</f>
        <v>0</v>
      </c>
      <c r="U23" s="324">
        <f>IFERROR('Tableau présentation'!X23/'Présentation %'!$M23,0)</f>
        <v>0</v>
      </c>
      <c r="V23" s="324">
        <f>IFERROR('Tableau présentation'!Y23/'Présentation %'!$M23,0)</f>
        <v>1</v>
      </c>
      <c r="W23" s="324">
        <f>'Tableau présentation'!Z23/'Présentation %'!B23</f>
        <v>0</v>
      </c>
      <c r="X23" s="324">
        <f>'Tableau présentation'!AA23/'Présentation %'!B23</f>
        <v>0.25</v>
      </c>
    </row>
    <row r="24" spans="1:24" x14ac:dyDescent="0.3">
      <c r="A24" s="276" t="str">
        <f>TCD_Mgmt!A17</f>
        <v>HEC Paris</v>
      </c>
      <c r="B24" s="277">
        <f>IFERROR(VLOOKUP($A24,TCD_Mgmt!$A$4:$B$26,2,FALSE()),0)</f>
        <v>22</v>
      </c>
      <c r="C24" s="324">
        <f>'Tableau présentation'!C24/'Présentation %'!B24</f>
        <v>0.40909090909090912</v>
      </c>
      <c r="D24" s="324">
        <f>'Tableau présentation'!D24/'Présentation %'!B24</f>
        <v>0.59090909090909094</v>
      </c>
      <c r="E24" s="324">
        <f>'Tableau présentation'!E24/'Présentation %'!$B24</f>
        <v>0</v>
      </c>
      <c r="F24" s="324">
        <f>'Tableau présentation'!F24/'Présentation %'!B24</f>
        <v>0.54545454545454541</v>
      </c>
      <c r="G24" s="324">
        <f>'Tableau présentation'!G24/'Présentation %'!$B24</f>
        <v>0.45454545454545453</v>
      </c>
      <c r="H24" s="324">
        <f>'Tableau présentation'!H24/'Présentation %'!$B24</f>
        <v>9.0909090909090912E-2</v>
      </c>
      <c r="I24" s="324">
        <f>'Tableau présentation'!I24/'Présentation %'!$B24</f>
        <v>0.36363636363636365</v>
      </c>
      <c r="J24" s="324">
        <f>'Tableau présentation'!J24/'Présentation %'!$B24</f>
        <v>0</v>
      </c>
      <c r="K24" s="324">
        <f>'Tableau présentation'!K24/'Présentation %'!$B24</f>
        <v>0.40909090909090912</v>
      </c>
      <c r="L24" s="324">
        <f>'Tableau présentation'!L24/'Présentation %'!$B24</f>
        <v>4.5454545454545456E-2</v>
      </c>
      <c r="M24" s="277">
        <f>IFERROR(VLOOKUP($A24,TCD_Mgmt!$A$138:$B$159,2,FALSE()),0)</f>
        <v>18</v>
      </c>
      <c r="N24" s="324">
        <f>IFERROR('Tableau présentation'!N24/'Présentation %'!$M24,0)</f>
        <v>0.1111111111111111</v>
      </c>
      <c r="O24" s="324">
        <f>IFERROR('Tableau présentation'!O24/'Présentation %'!$M24,0)</f>
        <v>0.88888888888888884</v>
      </c>
      <c r="P24" s="324">
        <f>IFERROR('Tableau présentation'!P24/'Présentation %'!$M24,0)</f>
        <v>0</v>
      </c>
      <c r="Q24" s="324">
        <f>IFERROR('Tableau présentation'!T24/'Présentation %'!$M24,0)</f>
        <v>0.61111111111111116</v>
      </c>
      <c r="R24" s="324">
        <f>IFERROR('Tableau présentation'!U24/'Présentation %'!$M24,0)</f>
        <v>5.5555555555555552E-2</v>
      </c>
      <c r="S24" s="324">
        <f>IFERROR('Tableau présentation'!V24/'Présentation %'!$M24,0)</f>
        <v>0.33333333333333331</v>
      </c>
      <c r="T24" s="324">
        <f>IFERROR('Tableau présentation'!W24/'Présentation %'!$M24,0)</f>
        <v>0</v>
      </c>
      <c r="U24" s="324">
        <f>IFERROR('Tableau présentation'!X24/'Présentation %'!$M24,0)</f>
        <v>0.44444444444444442</v>
      </c>
      <c r="V24" s="324">
        <f>IFERROR('Tableau présentation'!Y24/'Présentation %'!$M24,0)</f>
        <v>0.55555555555555558</v>
      </c>
      <c r="W24" s="324">
        <f>'Tableau présentation'!Z24/'Présentation %'!B24</f>
        <v>0</v>
      </c>
      <c r="X24" s="324">
        <f>'Tableau présentation'!AA24/'Présentation %'!B24</f>
        <v>4.5454545454545456E-2</v>
      </c>
    </row>
    <row r="25" spans="1:24" x14ac:dyDescent="0.3">
      <c r="A25" s="276" t="str">
        <f>TCD_Mgmt!A18</f>
        <v>ICCF &amp; HEC</v>
      </c>
      <c r="B25" s="277">
        <f>IFERROR(VLOOKUP($A25,TCD_Mgmt!$A$4:$B$26,2,FALSE()),0)</f>
        <v>1</v>
      </c>
      <c r="C25" s="324">
        <f>'Tableau présentation'!C25/'Présentation %'!B25</f>
        <v>1</v>
      </c>
      <c r="D25" s="324">
        <f>'Tableau présentation'!D25/'Présentation %'!B25</f>
        <v>0</v>
      </c>
      <c r="E25" s="324">
        <f>'Tableau présentation'!E25/'Présentation %'!$B25</f>
        <v>0</v>
      </c>
      <c r="F25" s="324">
        <f>'Tableau présentation'!F25/'Présentation %'!B25</f>
        <v>1</v>
      </c>
      <c r="G25" s="324">
        <f>'Tableau présentation'!G25/'Présentation %'!$B25</f>
        <v>0</v>
      </c>
      <c r="H25" s="324">
        <f>'Tableau présentation'!H25/'Présentation %'!$B25</f>
        <v>0</v>
      </c>
      <c r="I25" s="324">
        <f>'Tableau présentation'!I25/'Présentation %'!$B25</f>
        <v>0</v>
      </c>
      <c r="J25" s="324">
        <f>'Tableau présentation'!J25/'Présentation %'!$B25</f>
        <v>0</v>
      </c>
      <c r="K25" s="324">
        <f>'Tableau présentation'!K25/'Présentation %'!$B25</f>
        <v>0</v>
      </c>
      <c r="L25" s="324">
        <f>'Tableau présentation'!L25/'Présentation %'!$B25</f>
        <v>0</v>
      </c>
      <c r="M25" s="277">
        <f>IFERROR(VLOOKUP($A25,TCD_Mgmt!$A$138:$B$159,2,FALSE()),0)</f>
        <v>0</v>
      </c>
      <c r="N25" s="324">
        <f>IFERROR('Tableau présentation'!N25/'Présentation %'!$M25,0)</f>
        <v>0</v>
      </c>
      <c r="O25" s="324">
        <f>IFERROR('Tableau présentation'!O25/'Présentation %'!$M25,0)</f>
        <v>0</v>
      </c>
      <c r="P25" s="324">
        <f>IFERROR('Tableau présentation'!P25/'Présentation %'!$M25,0)</f>
        <v>0</v>
      </c>
      <c r="Q25" s="324">
        <f>IFERROR('Tableau présentation'!T25/'Présentation %'!$M25,0)</f>
        <v>0</v>
      </c>
      <c r="R25" s="324">
        <f>IFERROR('Tableau présentation'!U25/'Présentation %'!$M25,0)</f>
        <v>0</v>
      </c>
      <c r="S25" s="324">
        <f>IFERROR('Tableau présentation'!V25/'Présentation %'!$M25,0)</f>
        <v>0</v>
      </c>
      <c r="T25" s="324">
        <f>IFERROR('Tableau présentation'!W25/'Présentation %'!$M25,0)</f>
        <v>0</v>
      </c>
      <c r="U25" s="324">
        <f>IFERROR('Tableau présentation'!X25/'Présentation %'!$M25,0)</f>
        <v>0</v>
      </c>
      <c r="V25" s="324">
        <f>IFERROR('Tableau présentation'!Y25/'Présentation %'!$M25,0)</f>
        <v>0</v>
      </c>
      <c r="W25" s="324">
        <f>'Tableau présentation'!Z25/'Présentation %'!B25</f>
        <v>0</v>
      </c>
      <c r="X25" s="324">
        <f>'Tableau présentation'!AA25/'Présentation %'!B25</f>
        <v>0</v>
      </c>
    </row>
    <row r="26" spans="1:24" x14ac:dyDescent="0.3">
      <c r="A26" s="276" t="str">
        <f>TCD_Mgmt!A19</f>
        <v>IESEG School of Management</v>
      </c>
      <c r="B26" s="277">
        <f>IFERROR(VLOOKUP($A26,TCD_Mgmt!$A$4:$B$26,2,FALSE()),0)</f>
        <v>6</v>
      </c>
      <c r="C26" s="324">
        <f>'Tableau présentation'!C26/'Présentation %'!B26</f>
        <v>0</v>
      </c>
      <c r="D26" s="324">
        <f>'Tableau présentation'!D26/'Présentation %'!B26</f>
        <v>1</v>
      </c>
      <c r="E26" s="324">
        <f>'Tableau présentation'!E26/'Présentation %'!$B26</f>
        <v>0</v>
      </c>
      <c r="F26" s="324">
        <f>'Tableau présentation'!F26/'Présentation %'!B26</f>
        <v>0.16666666666666666</v>
      </c>
      <c r="G26" s="324">
        <f>'Tableau présentation'!G26/'Présentation %'!$B26</f>
        <v>0.83333333333333337</v>
      </c>
      <c r="H26" s="324">
        <f>'Tableau présentation'!H26/'Présentation %'!$B26</f>
        <v>0</v>
      </c>
      <c r="I26" s="324">
        <f>'Tableau présentation'!I26/'Présentation %'!$B26</f>
        <v>0.83333333333333337</v>
      </c>
      <c r="J26" s="324">
        <f>'Tableau présentation'!J26/'Présentation %'!$B26</f>
        <v>0</v>
      </c>
      <c r="K26" s="324">
        <f>'Tableau présentation'!K26/'Présentation %'!$B26</f>
        <v>0.83333333333333337</v>
      </c>
      <c r="L26" s="324">
        <f>'Tableau présentation'!L26/'Présentation %'!$B26</f>
        <v>0</v>
      </c>
      <c r="M26" s="277">
        <f>IFERROR(VLOOKUP($A26,TCD_Mgmt!$A$138:$B$159,2,FALSE()),0)</f>
        <v>7</v>
      </c>
      <c r="N26" s="324">
        <f>IFERROR('Tableau présentation'!N26/'Présentation %'!$M26,0)</f>
        <v>0</v>
      </c>
      <c r="O26" s="324">
        <f>IFERROR('Tableau présentation'!O26/'Présentation %'!$M26,0)</f>
        <v>1</v>
      </c>
      <c r="P26" s="324">
        <f>IFERROR('Tableau présentation'!P26/'Présentation %'!$M26,0)</f>
        <v>0</v>
      </c>
      <c r="Q26" s="324">
        <f>IFERROR('Tableau présentation'!T26/'Présentation %'!$M26,0)</f>
        <v>0.2857142857142857</v>
      </c>
      <c r="R26" s="324">
        <f>IFERROR('Tableau présentation'!U26/'Présentation %'!$M26,0)</f>
        <v>0.2857142857142857</v>
      </c>
      <c r="S26" s="324">
        <f>IFERROR('Tableau présentation'!V26/'Présentation %'!$M26,0)</f>
        <v>0.42857142857142855</v>
      </c>
      <c r="T26" s="324">
        <f>IFERROR('Tableau présentation'!W26/'Présentation %'!$M26,0)</f>
        <v>0</v>
      </c>
      <c r="U26" s="324">
        <f>IFERROR('Tableau présentation'!X26/'Présentation %'!$M26,0)</f>
        <v>0.7142857142857143</v>
      </c>
      <c r="V26" s="324">
        <f>IFERROR('Tableau présentation'!Y26/'Présentation %'!$M26,0)</f>
        <v>0.2857142857142857</v>
      </c>
      <c r="W26" s="324">
        <f>'Tableau présentation'!Z26/'Présentation %'!B26</f>
        <v>0</v>
      </c>
      <c r="X26" s="324">
        <f>'Tableau présentation'!AA26/'Présentation %'!B26</f>
        <v>0</v>
      </c>
    </row>
    <row r="27" spans="1:24" x14ac:dyDescent="0.3">
      <c r="A27" s="276" t="str">
        <f>TCD_Mgmt!A20</f>
        <v>KEDGE Business School</v>
      </c>
      <c r="B27" s="277">
        <f>IFERROR(VLOOKUP($A27,TCD_Mgmt!$A$4:$B$26,2,FALSE()),0)</f>
        <v>11</v>
      </c>
      <c r="C27" s="324">
        <f>'Tableau présentation'!C27/'Présentation %'!B27</f>
        <v>0.18181818181818182</v>
      </c>
      <c r="D27" s="324">
        <f>'Tableau présentation'!D27/'Présentation %'!B27</f>
        <v>0.81818181818181823</v>
      </c>
      <c r="E27" s="324">
        <f>'Tableau présentation'!E27/'Présentation %'!$B27</f>
        <v>0</v>
      </c>
      <c r="F27" s="324">
        <f>'Tableau présentation'!F27/'Présentation %'!B27</f>
        <v>0.36363636363636365</v>
      </c>
      <c r="G27" s="324">
        <f>'Tableau présentation'!G27/'Présentation %'!$B27</f>
        <v>0.63636363636363635</v>
      </c>
      <c r="H27" s="324">
        <f>'Tableau présentation'!H27/'Présentation %'!$B27</f>
        <v>0</v>
      </c>
      <c r="I27" s="324">
        <f>'Tableau présentation'!I27/'Présentation %'!$B27</f>
        <v>0.63636363636363635</v>
      </c>
      <c r="J27" s="324">
        <f>'Tableau présentation'!J27/'Présentation %'!$B27</f>
        <v>0</v>
      </c>
      <c r="K27" s="324">
        <f>'Tableau présentation'!K27/'Présentation %'!$B27</f>
        <v>0.45454545454545453</v>
      </c>
      <c r="L27" s="324">
        <f>'Tableau présentation'!L27/'Présentation %'!$B27</f>
        <v>0.18181818181818182</v>
      </c>
      <c r="M27" s="277">
        <f>IFERROR(VLOOKUP($A27,TCD_Mgmt!$A$138:$B$159,2,FALSE()),0)</f>
        <v>25</v>
      </c>
      <c r="N27" s="324">
        <f>IFERROR('Tableau présentation'!N27/'Présentation %'!$M27,0)</f>
        <v>0</v>
      </c>
      <c r="O27" s="324">
        <f>IFERROR('Tableau présentation'!O27/'Présentation %'!$M27,0)</f>
        <v>1</v>
      </c>
      <c r="P27" s="324">
        <f>IFERROR('Tableau présentation'!P27/'Présentation %'!$M27,0)</f>
        <v>0</v>
      </c>
      <c r="Q27" s="324">
        <f>IFERROR('Tableau présentation'!T27/'Présentation %'!$M27,0)</f>
        <v>0</v>
      </c>
      <c r="R27" s="324">
        <f>IFERROR('Tableau présentation'!U27/'Présentation %'!$M27,0)</f>
        <v>1</v>
      </c>
      <c r="S27" s="324">
        <f>IFERROR('Tableau présentation'!V27/'Présentation %'!$M27,0)</f>
        <v>0</v>
      </c>
      <c r="T27" s="324">
        <f>IFERROR('Tableau présentation'!W27/'Présentation %'!$M27,0)</f>
        <v>0</v>
      </c>
      <c r="U27" s="324">
        <f>IFERROR('Tableau présentation'!X27/'Présentation %'!$M27,0)</f>
        <v>0.08</v>
      </c>
      <c r="V27" s="324">
        <f>IFERROR('Tableau présentation'!Y27/'Présentation %'!$M27,0)</f>
        <v>0.92</v>
      </c>
      <c r="W27" s="324">
        <f>'Tableau présentation'!Z27/'Présentation %'!B27</f>
        <v>0</v>
      </c>
      <c r="X27" s="324">
        <f>'Tableau présentation'!AA27/'Présentation %'!B27</f>
        <v>0.18181818181818182</v>
      </c>
    </row>
    <row r="28" spans="1:24" x14ac:dyDescent="0.3">
      <c r="A28" s="276" t="str">
        <f>TCD_Mgmt!A21</f>
        <v>Montpellier Business School</v>
      </c>
      <c r="B28" s="277">
        <f>IFERROR(VLOOKUP($A28,TCD_Mgmt!$A$4:$B$26,2,FALSE()),0)</f>
        <v>7</v>
      </c>
      <c r="C28" s="324">
        <f>'Tableau présentation'!C28/'Présentation %'!B28</f>
        <v>0</v>
      </c>
      <c r="D28" s="324">
        <f>'Tableau présentation'!D28/'Présentation %'!B28</f>
        <v>1</v>
      </c>
      <c r="E28" s="324">
        <f>'Tableau présentation'!E28/'Présentation %'!$B28</f>
        <v>0</v>
      </c>
      <c r="F28" s="324">
        <f>'Tableau présentation'!F28/'Présentation %'!B28</f>
        <v>0.5714285714285714</v>
      </c>
      <c r="G28" s="324">
        <f>'Tableau présentation'!G28/'Présentation %'!$B28</f>
        <v>0.42857142857142855</v>
      </c>
      <c r="H28" s="324">
        <f>'Tableau présentation'!H28/'Présentation %'!$B28</f>
        <v>0</v>
      </c>
      <c r="I28" s="324">
        <f>'Tableau présentation'!I28/'Présentation %'!$B28</f>
        <v>0.42857142857142855</v>
      </c>
      <c r="J28" s="324">
        <f>'Tableau présentation'!J28/'Présentation %'!$B28</f>
        <v>0</v>
      </c>
      <c r="K28" s="324">
        <f>'Tableau présentation'!K28/'Présentation %'!$B28</f>
        <v>0</v>
      </c>
      <c r="L28" s="324">
        <f>'Tableau présentation'!L28/'Présentation %'!$B28</f>
        <v>0.42857142857142855</v>
      </c>
      <c r="M28" s="277">
        <f>IFERROR(VLOOKUP($A28,TCD_Mgmt!$A$138:$B$159,2,FALSE()),0)</f>
        <v>17</v>
      </c>
      <c r="N28" s="324">
        <f>IFERROR('Tableau présentation'!N28/'Présentation %'!$M28,0)</f>
        <v>0</v>
      </c>
      <c r="O28" s="324">
        <f>IFERROR('Tableau présentation'!O28/'Présentation %'!$M28,0)</f>
        <v>1</v>
      </c>
      <c r="P28" s="324">
        <f>IFERROR('Tableau présentation'!P28/'Présentation %'!$M28,0)</f>
        <v>0</v>
      </c>
      <c r="Q28" s="324">
        <f>IFERROR('Tableau présentation'!T28/'Présentation %'!$M28,0)</f>
        <v>0.11764705882352941</v>
      </c>
      <c r="R28" s="324">
        <f>IFERROR('Tableau présentation'!U28/'Présentation %'!$M28,0)</f>
        <v>0</v>
      </c>
      <c r="S28" s="324">
        <f>IFERROR('Tableau présentation'!V28/'Présentation %'!$M28,0)</f>
        <v>0.88235294117647056</v>
      </c>
      <c r="T28" s="324">
        <f>IFERROR('Tableau présentation'!W28/'Présentation %'!$M28,0)</f>
        <v>0</v>
      </c>
      <c r="U28" s="324">
        <f>IFERROR('Tableau présentation'!X28/'Présentation %'!$M28,0)</f>
        <v>0</v>
      </c>
      <c r="V28" s="324">
        <f>IFERROR('Tableau présentation'!Y28/'Présentation %'!$M28,0)</f>
        <v>1</v>
      </c>
      <c r="W28" s="324">
        <f>'Tableau présentation'!Z28/'Présentation %'!B28</f>
        <v>0</v>
      </c>
      <c r="X28" s="324">
        <f>'Tableau présentation'!AA28/'Présentation %'!B28</f>
        <v>0.42857142857142855</v>
      </c>
    </row>
    <row r="29" spans="1:24" x14ac:dyDescent="0.3">
      <c r="A29" s="276" t="str">
        <f>TCD_Mgmt!A22</f>
        <v>NEOMA Business School</v>
      </c>
      <c r="B29" s="277">
        <f>IFERROR(VLOOKUP($A29,TCD_Mgmt!$A$4:$B$26,2,FALSE()),0)</f>
        <v>8</v>
      </c>
      <c r="C29" s="324">
        <f>'Tableau présentation'!C29/'Présentation %'!B29</f>
        <v>0.125</v>
      </c>
      <c r="D29" s="324">
        <f>'Tableau présentation'!D29/'Présentation %'!B29</f>
        <v>0.875</v>
      </c>
      <c r="E29" s="324">
        <f>'Tableau présentation'!E29/'Présentation %'!$B29</f>
        <v>0</v>
      </c>
      <c r="F29" s="324">
        <f>'Tableau présentation'!F29/'Présentation %'!B29</f>
        <v>0.5</v>
      </c>
      <c r="G29" s="324">
        <f>'Tableau présentation'!G29/'Présentation %'!$B29</f>
        <v>0.5</v>
      </c>
      <c r="H29" s="324">
        <f>'Tableau présentation'!H29/'Présentation %'!$B29</f>
        <v>0</v>
      </c>
      <c r="I29" s="324">
        <f>'Tableau présentation'!I29/'Présentation %'!$B29</f>
        <v>0.5</v>
      </c>
      <c r="J29" s="324">
        <f>'Tableau présentation'!J29/'Présentation %'!$B29</f>
        <v>0</v>
      </c>
      <c r="K29" s="324">
        <f>'Tableau présentation'!K29/'Présentation %'!$B29</f>
        <v>0.5</v>
      </c>
      <c r="L29" s="324">
        <f>'Tableau présentation'!L29/'Présentation %'!$B29</f>
        <v>0</v>
      </c>
      <c r="M29" s="277">
        <f>IFERROR(VLOOKUP($A29,TCD_Mgmt!$A$138:$B$159,2,FALSE()),0)</f>
        <v>9</v>
      </c>
      <c r="N29" s="324">
        <f>IFERROR('Tableau présentation'!N29/'Présentation %'!$M29,0)</f>
        <v>0</v>
      </c>
      <c r="O29" s="324">
        <f>IFERROR('Tableau présentation'!O29/'Présentation %'!$M29,0)</f>
        <v>1</v>
      </c>
      <c r="P29" s="324">
        <f>IFERROR('Tableau présentation'!P29/'Présentation %'!$M29,0)</f>
        <v>0</v>
      </c>
      <c r="Q29" s="324">
        <f>IFERROR('Tableau présentation'!T29/'Présentation %'!$M29,0)</f>
        <v>0</v>
      </c>
      <c r="R29" s="324">
        <f>IFERROR('Tableau présentation'!U29/'Présentation %'!$M29,0)</f>
        <v>0.1111111111111111</v>
      </c>
      <c r="S29" s="324">
        <f>IFERROR('Tableau présentation'!V29/'Présentation %'!$M29,0)</f>
        <v>0.66666666666666663</v>
      </c>
      <c r="T29" s="324">
        <f>IFERROR('Tableau présentation'!W29/'Présentation %'!$M29,0)</f>
        <v>0.22222222222222221</v>
      </c>
      <c r="U29" s="324">
        <f>IFERROR('Tableau présentation'!X29/'Présentation %'!$M29,0)</f>
        <v>0</v>
      </c>
      <c r="V29" s="324">
        <f>IFERROR('Tableau présentation'!Y29/'Présentation %'!$M29,0)</f>
        <v>1</v>
      </c>
      <c r="W29" s="324">
        <f>'Tableau présentation'!Z29/'Présentation %'!B29</f>
        <v>0</v>
      </c>
      <c r="X29" s="324">
        <f>'Tableau présentation'!AA29/'Présentation %'!B29</f>
        <v>0</v>
      </c>
    </row>
    <row r="30" spans="1:24" x14ac:dyDescent="0.3">
      <c r="A30" s="276" t="str">
        <f>TCD_Mgmt!A23</f>
        <v>Rennes School of Business</v>
      </c>
      <c r="B30" s="277">
        <f>IFERROR(VLOOKUP($A30,TCD_Mgmt!$A$4:$B$26,2,FALSE()),0)</f>
        <v>5</v>
      </c>
      <c r="C30" s="324">
        <f>'Tableau présentation'!C30/'Présentation %'!B30</f>
        <v>0.4</v>
      </c>
      <c r="D30" s="324">
        <f>'Tableau présentation'!D30/'Présentation %'!B30</f>
        <v>0.6</v>
      </c>
      <c r="E30" s="324">
        <f>'Tableau présentation'!E30/'Présentation %'!$B30</f>
        <v>0</v>
      </c>
      <c r="F30" s="324">
        <f>'Tableau présentation'!F30/'Présentation %'!B30</f>
        <v>0.8</v>
      </c>
      <c r="G30" s="324">
        <f>'Tableau présentation'!G30/'Présentation %'!$B30</f>
        <v>0.2</v>
      </c>
      <c r="H30" s="324">
        <f>'Tableau présentation'!H30/'Présentation %'!$B30</f>
        <v>0</v>
      </c>
      <c r="I30" s="324">
        <f>'Tableau présentation'!I30/'Présentation %'!$B30</f>
        <v>0.2</v>
      </c>
      <c r="J30" s="324">
        <f>'Tableau présentation'!J30/'Présentation %'!$B30</f>
        <v>0</v>
      </c>
      <c r="K30" s="324">
        <f>'Tableau présentation'!K30/'Présentation %'!$B30</f>
        <v>0.2</v>
      </c>
      <c r="L30" s="324">
        <f>'Tableau présentation'!L30/'Présentation %'!$B30</f>
        <v>0</v>
      </c>
      <c r="M30" s="277">
        <f>IFERROR(VLOOKUP($A30,TCD_Mgmt!$A$138:$B$159,2,FALSE()),0)</f>
        <v>1</v>
      </c>
      <c r="N30" s="324">
        <f>IFERROR('Tableau présentation'!N30/'Présentation %'!$M30,0)</f>
        <v>0</v>
      </c>
      <c r="O30" s="324">
        <f>IFERROR('Tableau présentation'!O30/'Présentation %'!$M30,0)</f>
        <v>1</v>
      </c>
      <c r="P30" s="324">
        <f>IFERROR('Tableau présentation'!P30/'Présentation %'!$M30,0)</f>
        <v>0</v>
      </c>
      <c r="Q30" s="324">
        <f>IFERROR('Tableau présentation'!T30/'Présentation %'!$M30,0)</f>
        <v>0</v>
      </c>
      <c r="R30" s="324">
        <f>IFERROR('Tableau présentation'!U30/'Présentation %'!$M30,0)</f>
        <v>1</v>
      </c>
      <c r="S30" s="324">
        <f>IFERROR('Tableau présentation'!V30/'Présentation %'!$M30,0)</f>
        <v>0</v>
      </c>
      <c r="T30" s="324">
        <f>IFERROR('Tableau présentation'!W30/'Présentation %'!$M30,0)</f>
        <v>0</v>
      </c>
      <c r="U30" s="324">
        <f>IFERROR('Tableau présentation'!X30/'Présentation %'!$M30,0)</f>
        <v>0</v>
      </c>
      <c r="V30" s="324">
        <f>IFERROR('Tableau présentation'!Y30/'Présentation %'!$M30,0)</f>
        <v>1</v>
      </c>
      <c r="W30" s="324">
        <f>'Tableau présentation'!Z30/'Présentation %'!B30</f>
        <v>0</v>
      </c>
      <c r="X30" s="324">
        <f>'Tableau présentation'!AA30/'Présentation %'!B30</f>
        <v>0</v>
      </c>
    </row>
    <row r="31" spans="1:24" x14ac:dyDescent="0.3">
      <c r="A31" s="276" t="str">
        <f>TCD_Mgmt!A24</f>
        <v>SKEMA Business School</v>
      </c>
      <c r="B31" s="277">
        <f>IFERROR(VLOOKUP($A31,TCD_Mgmt!$A$4:$B$26,2,FALSE()),0)</f>
        <v>15</v>
      </c>
      <c r="C31" s="324">
        <f>'Tableau présentation'!C31/'Présentation %'!B31</f>
        <v>6.6666666666666666E-2</v>
      </c>
      <c r="D31" s="324">
        <f>'Tableau présentation'!D31/'Présentation %'!B31</f>
        <v>0.93333333333333335</v>
      </c>
      <c r="E31" s="324">
        <f>'Tableau présentation'!E31/'Présentation %'!$B31</f>
        <v>0</v>
      </c>
      <c r="F31" s="324">
        <f>'Tableau présentation'!F31/'Présentation %'!B31</f>
        <v>6.6666666666666666E-2</v>
      </c>
      <c r="G31" s="324">
        <f>'Tableau présentation'!G31/'Présentation %'!$B31</f>
        <v>0.93333333333333335</v>
      </c>
      <c r="H31" s="324">
        <f>'Tableau présentation'!H31/'Présentation %'!$B31</f>
        <v>6.6666666666666666E-2</v>
      </c>
      <c r="I31" s="324">
        <f>'Tableau présentation'!I31/'Présentation %'!$B31</f>
        <v>0.8666666666666667</v>
      </c>
      <c r="J31" s="324">
        <f>'Tableau présentation'!J31/'Présentation %'!$B31</f>
        <v>0</v>
      </c>
      <c r="K31" s="324">
        <f>'Tableau présentation'!K31/'Présentation %'!$B31</f>
        <v>0.8666666666666667</v>
      </c>
      <c r="L31" s="324">
        <f>'Tableau présentation'!L31/'Présentation %'!$B31</f>
        <v>6.6666666666666666E-2</v>
      </c>
      <c r="M31" s="277">
        <f>IFERROR(VLOOKUP($A31,TCD_Mgmt!$A$138:$B$159,2,FALSE()),0)</f>
        <v>21</v>
      </c>
      <c r="N31" s="324">
        <f>IFERROR('Tableau présentation'!N31/'Présentation %'!$M31,0)</f>
        <v>9.5238095238095233E-2</v>
      </c>
      <c r="O31" s="324">
        <f>IFERROR('Tableau présentation'!O31/'Présentation %'!$M31,0)</f>
        <v>0.90476190476190477</v>
      </c>
      <c r="P31" s="324">
        <f>IFERROR('Tableau présentation'!P31/'Présentation %'!$M31,0)</f>
        <v>0</v>
      </c>
      <c r="Q31" s="324">
        <f>IFERROR('Tableau présentation'!T31/'Présentation %'!$M31,0)</f>
        <v>0</v>
      </c>
      <c r="R31" s="324">
        <f>IFERROR('Tableau présentation'!U31/'Présentation %'!$M31,0)</f>
        <v>0.19047619047619047</v>
      </c>
      <c r="S31" s="324">
        <f>IFERROR('Tableau présentation'!V31/'Présentation %'!$M31,0)</f>
        <v>0.80952380952380953</v>
      </c>
      <c r="T31" s="324">
        <f>IFERROR('Tableau présentation'!W31/'Présentation %'!$M31,0)</f>
        <v>0</v>
      </c>
      <c r="U31" s="324">
        <f>IFERROR('Tableau présentation'!X31/'Présentation %'!$M31,0)</f>
        <v>0</v>
      </c>
      <c r="V31" s="324">
        <f>IFERROR('Tableau présentation'!Y31/'Présentation %'!$M31,0)</f>
        <v>1</v>
      </c>
      <c r="W31" s="324">
        <f>'Tableau présentation'!Z31/'Présentation %'!B31</f>
        <v>0</v>
      </c>
      <c r="X31" s="324">
        <f>'Tableau présentation'!AA31/'Présentation %'!B31</f>
        <v>6.6666666666666666E-2</v>
      </c>
    </row>
    <row r="32" spans="1:24" x14ac:dyDescent="0.3">
      <c r="A32" s="279" t="str">
        <f>TCD_Mgmt!A25</f>
        <v>Toulouse Business School</v>
      </c>
      <c r="B32" s="280">
        <f>IFERROR(VLOOKUP($A32,TCD_Mgmt!$A$4:$B$26,2,FALSE()),0)</f>
        <v>8</v>
      </c>
      <c r="C32" s="325">
        <f>'Tableau présentation'!C32/'Présentation %'!B32</f>
        <v>0</v>
      </c>
      <c r="D32" s="325">
        <f>'Tableau présentation'!D32/'Présentation %'!B32</f>
        <v>1</v>
      </c>
      <c r="E32" s="325">
        <f>'Tableau présentation'!E32/'Présentation %'!$B32</f>
        <v>0</v>
      </c>
      <c r="F32" s="325">
        <f>'Tableau présentation'!F32/'Présentation %'!B32</f>
        <v>0.375</v>
      </c>
      <c r="G32" s="325">
        <f>'Tableau présentation'!G32/'Présentation %'!$B32</f>
        <v>0.625</v>
      </c>
      <c r="H32" s="325">
        <f>'Tableau présentation'!H32/'Présentation %'!$B32</f>
        <v>0</v>
      </c>
      <c r="I32" s="325">
        <f>'Tableau présentation'!I32/'Présentation %'!$B32</f>
        <v>0.625</v>
      </c>
      <c r="J32" s="325">
        <f>'Tableau présentation'!J32/'Présentation %'!$B32</f>
        <v>0</v>
      </c>
      <c r="K32" s="325">
        <f>'Tableau présentation'!K32/'Présentation %'!$B32</f>
        <v>0.5</v>
      </c>
      <c r="L32" s="325">
        <f>'Tableau présentation'!L32/'Présentation %'!$B32</f>
        <v>0.125</v>
      </c>
      <c r="M32" s="280">
        <f>IFERROR(VLOOKUP($A32,TCD_Mgmt!$A$138:$B$159,2,FALSE()),0)</f>
        <v>16</v>
      </c>
      <c r="N32" s="325">
        <f>IFERROR('Tableau présentation'!N32/'Présentation %'!$M32,0)</f>
        <v>0</v>
      </c>
      <c r="O32" s="325">
        <f>IFERROR('Tableau présentation'!O32/'Présentation %'!$M32,0)</f>
        <v>1</v>
      </c>
      <c r="P32" s="325">
        <f>IFERROR('Tableau présentation'!P32/'Présentation %'!$M32,0)</f>
        <v>0</v>
      </c>
      <c r="Q32" s="325">
        <f>IFERROR('Tableau présentation'!T32/'Présentation %'!$M32,0)</f>
        <v>0</v>
      </c>
      <c r="R32" s="325">
        <f>IFERROR('Tableau présentation'!U32/'Présentation %'!$M32,0)</f>
        <v>6.25E-2</v>
      </c>
      <c r="S32" s="325">
        <f>IFERROR('Tableau présentation'!V32/'Présentation %'!$M32,0)</f>
        <v>0.9375</v>
      </c>
      <c r="T32" s="325">
        <f>IFERROR('Tableau présentation'!W32/'Présentation %'!$M32,0)</f>
        <v>0</v>
      </c>
      <c r="U32" s="325">
        <f>IFERROR('Tableau présentation'!X32/'Présentation %'!$M32,0)</f>
        <v>0</v>
      </c>
      <c r="V32" s="325">
        <f>IFERROR('Tableau présentation'!Y32/'Présentation %'!$M32,0)</f>
        <v>1</v>
      </c>
      <c r="W32" s="325">
        <f>'Tableau présentation'!Z32/'Présentation %'!B32</f>
        <v>0</v>
      </c>
      <c r="X32" s="325">
        <f>'Tableau présentation'!AA32/'Présentation %'!B32</f>
        <v>0.125</v>
      </c>
    </row>
    <row r="33" spans="1:24" x14ac:dyDescent="0.3">
      <c r="A33" s="282" t="s">
        <v>4600</v>
      </c>
      <c r="B33" s="282">
        <f>SUM(B11:B32)</f>
        <v>191</v>
      </c>
      <c r="C33" s="326">
        <f>'Tableau présentation'!C33/'Présentation %'!B33</f>
        <v>0.21989528795811519</v>
      </c>
      <c r="D33" s="326">
        <f>'Tableau présentation'!D33/'Présentation %'!B33</f>
        <v>0.67539267015706805</v>
      </c>
      <c r="E33" s="326">
        <f>'Tableau présentation'!E33/'Présentation %'!$B33</f>
        <v>0.10471204188481675</v>
      </c>
      <c r="F33" s="326">
        <f>'Tableau présentation'!F33/'Présentation %'!B33</f>
        <v>0.41361256544502617</v>
      </c>
      <c r="G33" s="326">
        <f>'Tableau présentation'!G33/'Présentation %'!$B33</f>
        <v>0.58638743455497377</v>
      </c>
      <c r="H33" s="326">
        <f>'Tableau présentation'!H33/'Présentation %'!$B33</f>
        <v>3.6649214659685861E-2</v>
      </c>
      <c r="I33" s="326">
        <f>'Tableau présentation'!I33/'Présentation %'!$B33</f>
        <v>0.49214659685863876</v>
      </c>
      <c r="J33" s="326">
        <f>'Tableau présentation'!J33/'Présentation %'!$B33</f>
        <v>5.7591623036649213E-2</v>
      </c>
      <c r="K33" s="326">
        <f>'Tableau présentation'!K33/'Présentation %'!$B33</f>
        <v>0.49214659685863876</v>
      </c>
      <c r="L33" s="326">
        <f>'Tableau présentation'!L33/'Présentation %'!$B33</f>
        <v>9.4240837696335081E-2</v>
      </c>
      <c r="M33" s="282">
        <f>SUM(M11:M32)</f>
        <v>298</v>
      </c>
      <c r="N33" s="326">
        <f>IFERROR('Tableau présentation'!N33/'Présentation %'!$M33,0)</f>
        <v>2.6845637583892617E-2</v>
      </c>
      <c r="O33" s="326">
        <f>IFERROR('Tableau présentation'!O33/'Présentation %'!$M33,0)</f>
        <v>0.88590604026845643</v>
      </c>
      <c r="P33" s="326">
        <f>IFERROR('Tableau présentation'!P33/'Présentation %'!$M33,0)</f>
        <v>8.7248322147651006E-2</v>
      </c>
      <c r="Q33" s="326">
        <f>IFERROR('Tableau présentation'!T33/'Présentation %'!$M33,0)</f>
        <v>0.20805369127516779</v>
      </c>
      <c r="R33" s="326">
        <f>IFERROR('Tableau présentation'!U33/'Présentation %'!$M33,0)</f>
        <v>0.3087248322147651</v>
      </c>
      <c r="S33" s="326">
        <f>IFERROR('Tableau présentation'!V33/'Présentation %'!$M33,0)</f>
        <v>0.47315436241610737</v>
      </c>
      <c r="T33" s="326">
        <f>IFERROR('Tableau présentation'!W33/'Présentation %'!$M33,0)</f>
        <v>1.0067114093959731E-2</v>
      </c>
      <c r="U33" s="326">
        <f>IFERROR('Tableau présentation'!X33/'Présentation %'!$M33,0)</f>
        <v>0.1174496644295302</v>
      </c>
      <c r="V33" s="326">
        <f>IFERROR('Tableau présentation'!Y33/'Présentation %'!$M33,0)</f>
        <v>0.8825503355704698</v>
      </c>
      <c r="W33" s="326">
        <f>IFERROR('Tableau présentation'!Z33/'Présentation %'!$B33,0)</f>
        <v>0</v>
      </c>
      <c r="X33" s="327">
        <f>IFERROR('Tableau présentation'!AA33/'Présentation %'!$B33,0)</f>
        <v>9.4240837696335081E-2</v>
      </c>
    </row>
    <row r="34" spans="1:24" x14ac:dyDescent="0.3">
      <c r="A34" s="288" t="str">
        <f>TCD_Univ!A4</f>
        <v>Aix-Marseille Université - IAAM</v>
      </c>
      <c r="B34" s="290">
        <f>TCD_Univ!B4</f>
        <v>22</v>
      </c>
      <c r="C34" s="328">
        <f>'Tableau présentation'!C34/'Présentation %'!B34</f>
        <v>9.0909090909090912E-2</v>
      </c>
      <c r="D34" s="328">
        <f>'Tableau présentation'!D34/'Présentation %'!B34</f>
        <v>0</v>
      </c>
      <c r="E34" s="328">
        <f>'Tableau présentation'!E34/'Présentation %'!$B34</f>
        <v>0.90909090909090906</v>
      </c>
      <c r="F34" s="328">
        <f>'Tableau présentation'!F34/'Présentation %'!B34</f>
        <v>0.45454545454545453</v>
      </c>
      <c r="G34" s="328">
        <f>'Tableau présentation'!G34/'Présentation %'!$B34</f>
        <v>0.54545454545454541</v>
      </c>
      <c r="H34" s="328">
        <f>'Tableau présentation'!H34/'Présentation %'!$B34</f>
        <v>0</v>
      </c>
      <c r="I34" s="328">
        <f>'Tableau présentation'!I34/'Présentation %'!$B34</f>
        <v>0</v>
      </c>
      <c r="J34" s="328">
        <f>'Tableau présentation'!J34/'Présentation %'!$B34</f>
        <v>0.54545454545454541</v>
      </c>
      <c r="K34" s="328">
        <f>'Tableau présentation'!K34/'Présentation %'!$B34</f>
        <v>0.54545454545454541</v>
      </c>
      <c r="L34" s="328">
        <f>'Tableau présentation'!L34/'Présentation %'!$B34</f>
        <v>0</v>
      </c>
      <c r="M34" s="290">
        <f>IFERROR(VLOOKUP(A34,TCD_Univ!$A$204:$B$240,2,FALSE()),0)</f>
        <v>14</v>
      </c>
      <c r="N34" s="328">
        <f>IFERROR('Tableau présentation'!N34/'Présentation %'!$M34,0)</f>
        <v>0</v>
      </c>
      <c r="O34" s="328">
        <f>IFERROR('Tableau présentation'!O34/'Présentation %'!$M34,0)</f>
        <v>0</v>
      </c>
      <c r="P34" s="328">
        <f>IFERROR('Tableau présentation'!P34/'Présentation %'!$M34,0)</f>
        <v>1</v>
      </c>
      <c r="Q34" s="328">
        <f>IFERROR('Tableau présentation'!T34/'Présentation %'!$M34,0)</f>
        <v>0</v>
      </c>
      <c r="R34" s="328">
        <f>IFERROR('Tableau présentation'!U34/'Présentation %'!$M34,0)</f>
        <v>0.7142857142857143</v>
      </c>
      <c r="S34" s="328">
        <f>IFERROR('Tableau présentation'!V34/'Présentation %'!$M34,0)</f>
        <v>0</v>
      </c>
      <c r="T34" s="328">
        <f>IFERROR('Tableau présentation'!W34/'Présentation %'!$M34,0)</f>
        <v>0.2857142857142857</v>
      </c>
      <c r="U34" s="328">
        <f>IFERROR('Tableau présentation'!X34/'Présentation %'!$M34,0)</f>
        <v>0.2857142857142857</v>
      </c>
      <c r="V34" s="328">
        <f>IFERROR('Tableau présentation'!Y34/'Présentation %'!$M34,0)</f>
        <v>0.7142857142857143</v>
      </c>
      <c r="W34" s="328">
        <f>'Tableau présentation'!Z34/'Présentation %'!B34</f>
        <v>0</v>
      </c>
      <c r="X34" s="329">
        <f>'Tableau présentation'!AA34/'Présentation %'!B34</f>
        <v>0</v>
      </c>
    </row>
    <row r="35" spans="1:24" x14ac:dyDescent="0.3">
      <c r="A35" s="293" t="str">
        <f>TCD_Univ!A5</f>
        <v>Cergy Paris Université</v>
      </c>
      <c r="B35" s="294">
        <f>TCD_Univ!B5</f>
        <v>10</v>
      </c>
      <c r="C35" s="330">
        <f>'Tableau présentation'!C35/'Présentation %'!B35</f>
        <v>0</v>
      </c>
      <c r="D35" s="330">
        <f>'Tableau présentation'!D35/'Présentation %'!B35</f>
        <v>1</v>
      </c>
      <c r="E35" s="330">
        <f>'Tableau présentation'!E35/'Présentation %'!$B35</f>
        <v>0</v>
      </c>
      <c r="F35" s="330">
        <f>'Tableau présentation'!F35/'Présentation %'!B35</f>
        <v>0.9</v>
      </c>
      <c r="G35" s="330">
        <f>'Tableau présentation'!G35/'Présentation %'!$B35</f>
        <v>0.1</v>
      </c>
      <c r="H35" s="330">
        <f>'Tableau présentation'!H35/'Présentation %'!$B35</f>
        <v>0</v>
      </c>
      <c r="I35" s="330">
        <f>'Tableau présentation'!I35/'Présentation %'!$B35</f>
        <v>0.1</v>
      </c>
      <c r="J35" s="330">
        <f>'Tableau présentation'!J35/'Présentation %'!$B35</f>
        <v>0</v>
      </c>
      <c r="K35" s="330">
        <f>'Tableau présentation'!K35/'Présentation %'!$B35</f>
        <v>0.1</v>
      </c>
      <c r="L35" s="330">
        <f>'Tableau présentation'!L35/'Présentation %'!$B35</f>
        <v>0</v>
      </c>
      <c r="M35" s="294">
        <f>IFERROR(VLOOKUP(A35,TCD_Univ!$A$204:$B$240,2,FALSE()),0)</f>
        <v>1</v>
      </c>
      <c r="N35" s="330">
        <f>IFERROR('Tableau présentation'!N35/'Présentation %'!$M35,0)</f>
        <v>0</v>
      </c>
      <c r="O35" s="330">
        <f>IFERROR('Tableau présentation'!O35/'Présentation %'!$M35,0)</f>
        <v>1</v>
      </c>
      <c r="P35" s="330">
        <f>IFERROR('Tableau présentation'!P35/'Présentation %'!$M35,0)</f>
        <v>0</v>
      </c>
      <c r="Q35" s="330">
        <f>IFERROR('Tableau présentation'!T35/'Présentation %'!$M35,0)</f>
        <v>0</v>
      </c>
      <c r="R35" s="330">
        <f>IFERROR('Tableau présentation'!U35/'Présentation %'!$M35,0)</f>
        <v>1</v>
      </c>
      <c r="S35" s="330">
        <f>IFERROR('Tableau présentation'!V35/'Présentation %'!$M35,0)</f>
        <v>0</v>
      </c>
      <c r="T35" s="330">
        <f>IFERROR('Tableau présentation'!W35/'Présentation %'!$M35,0)</f>
        <v>0</v>
      </c>
      <c r="U35" s="330">
        <f>IFERROR('Tableau présentation'!X35/'Présentation %'!$M35,0)</f>
        <v>0</v>
      </c>
      <c r="V35" s="330">
        <f>IFERROR('Tableau présentation'!Y35/'Présentation %'!$M35,0)</f>
        <v>1</v>
      </c>
      <c r="W35" s="330">
        <f>'Tableau présentation'!Z35/'Présentation %'!B35</f>
        <v>0</v>
      </c>
      <c r="X35" s="331">
        <f>'Tableau présentation'!AA35/'Présentation %'!B35</f>
        <v>0</v>
      </c>
    </row>
    <row r="36" spans="1:24" x14ac:dyDescent="0.3">
      <c r="A36" s="293" t="str">
        <f>TCD_Univ!A6</f>
        <v>ESA - Ecole Supérieure d'Assurance</v>
      </c>
      <c r="B36" s="294">
        <f>TCD_Univ!B6</f>
        <v>33</v>
      </c>
      <c r="C36" s="330">
        <f>'Tableau présentation'!C36/'Présentation %'!B36</f>
        <v>0.78787878787878785</v>
      </c>
      <c r="D36" s="330">
        <f>'Tableau présentation'!D36/'Présentation %'!B36</f>
        <v>0.21212121212121213</v>
      </c>
      <c r="E36" s="330">
        <f>'Tableau présentation'!E36/'Présentation %'!$B36</f>
        <v>0</v>
      </c>
      <c r="F36" s="330">
        <f>'Tableau présentation'!F36/'Présentation %'!B36</f>
        <v>0.90909090909090906</v>
      </c>
      <c r="G36" s="330">
        <f>'Tableau présentation'!G36/'Présentation %'!$B36</f>
        <v>9.0909090909090912E-2</v>
      </c>
      <c r="H36" s="330">
        <f>'Tableau présentation'!H36/'Présentation %'!$B36</f>
        <v>3.0303030303030304E-2</v>
      </c>
      <c r="I36" s="330">
        <f>'Tableau présentation'!I36/'Présentation %'!$B36</f>
        <v>6.0606060606060608E-2</v>
      </c>
      <c r="J36" s="330">
        <f>'Tableau présentation'!J36/'Présentation %'!$B36</f>
        <v>0</v>
      </c>
      <c r="K36" s="330">
        <f>'Tableau présentation'!K36/'Présentation %'!$B36</f>
        <v>9.0909090909090912E-2</v>
      </c>
      <c r="L36" s="330">
        <f>'Tableau présentation'!L36/'Présentation %'!$B36</f>
        <v>0</v>
      </c>
      <c r="M36" s="294">
        <f>IFERROR(VLOOKUP(A36,TCD_Univ!$A$204:$B$240,2,FALSE()),0)</f>
        <v>3</v>
      </c>
      <c r="N36" s="330">
        <f>IFERROR('Tableau présentation'!N36/'Présentation %'!$M36,0)</f>
        <v>0.33333333333333331</v>
      </c>
      <c r="O36" s="330">
        <f>IFERROR('Tableau présentation'!O36/'Présentation %'!$M36,0)</f>
        <v>0.66666666666666663</v>
      </c>
      <c r="P36" s="330">
        <f>IFERROR('Tableau présentation'!P36/'Présentation %'!$M36,0)</f>
        <v>0</v>
      </c>
      <c r="Q36" s="330">
        <f>IFERROR('Tableau présentation'!T36/'Présentation %'!$M36,0)</f>
        <v>0</v>
      </c>
      <c r="R36" s="330">
        <f>IFERROR('Tableau présentation'!U36/'Présentation %'!$M36,0)</f>
        <v>1</v>
      </c>
      <c r="S36" s="330">
        <f>IFERROR('Tableau présentation'!V36/'Présentation %'!$M36,0)</f>
        <v>0</v>
      </c>
      <c r="T36" s="330">
        <f>IFERROR('Tableau présentation'!W36/'Présentation %'!$M36,0)</f>
        <v>0</v>
      </c>
      <c r="U36" s="330">
        <f>IFERROR('Tableau présentation'!X36/'Présentation %'!$M36,0)</f>
        <v>0</v>
      </c>
      <c r="V36" s="330">
        <f>IFERROR('Tableau présentation'!Y36/'Présentation %'!$M36,0)</f>
        <v>0.66666666666666663</v>
      </c>
      <c r="W36" s="330">
        <f>'Tableau présentation'!Z36/'Présentation %'!B36</f>
        <v>0</v>
      </c>
      <c r="X36" s="331">
        <f>'Tableau présentation'!AA36/'Présentation %'!B36</f>
        <v>0</v>
      </c>
    </row>
    <row r="37" spans="1:24" x14ac:dyDescent="0.3">
      <c r="A37" s="293" t="str">
        <f>TCD_Univ!A7</f>
        <v>ESC Clermont BS</v>
      </c>
      <c r="B37" s="294">
        <f>TCD_Univ!B7</f>
        <v>2</v>
      </c>
      <c r="C37" s="330">
        <f>'Tableau présentation'!C37/'Présentation %'!B37</f>
        <v>0</v>
      </c>
      <c r="D37" s="330">
        <f>'Tableau présentation'!D37/'Présentation %'!B37</f>
        <v>0.5</v>
      </c>
      <c r="E37" s="330">
        <f>'Tableau présentation'!E37/'Présentation %'!$B37</f>
        <v>0.5</v>
      </c>
      <c r="F37" s="330">
        <f>'Tableau présentation'!F37/'Présentation %'!B37</f>
        <v>1</v>
      </c>
      <c r="G37" s="330">
        <f>'Tableau présentation'!G37/'Présentation %'!$B37</f>
        <v>0</v>
      </c>
      <c r="H37" s="330">
        <f>'Tableau présentation'!H37/'Présentation %'!$B37</f>
        <v>0</v>
      </c>
      <c r="I37" s="330">
        <f>'Tableau présentation'!I37/'Présentation %'!$B37</f>
        <v>0</v>
      </c>
      <c r="J37" s="330">
        <f>'Tableau présentation'!J37/'Présentation %'!$B37</f>
        <v>0</v>
      </c>
      <c r="K37" s="330">
        <f>'Tableau présentation'!K37/'Présentation %'!$B37</f>
        <v>0</v>
      </c>
      <c r="L37" s="330">
        <f>'Tableau présentation'!L37/'Présentation %'!$B37</f>
        <v>0</v>
      </c>
      <c r="M37" s="294">
        <f>IFERROR(VLOOKUP(A37,TCD_Univ!$A$204:$B$240,2,FALSE()),0)</f>
        <v>0</v>
      </c>
      <c r="N37" s="330">
        <f>IFERROR('Tableau présentation'!N37/'Présentation %'!$M37,0)</f>
        <v>0</v>
      </c>
      <c r="O37" s="330">
        <f>IFERROR('Tableau présentation'!O37/'Présentation %'!$M37,0)</f>
        <v>0</v>
      </c>
      <c r="P37" s="330">
        <f>IFERROR('Tableau présentation'!P37/'Présentation %'!$M37,0)</f>
        <v>0</v>
      </c>
      <c r="Q37" s="330">
        <f>IFERROR('Tableau présentation'!T37/'Présentation %'!$M37,0)</f>
        <v>0</v>
      </c>
      <c r="R37" s="330">
        <f>IFERROR('Tableau présentation'!U37/'Présentation %'!$M37,0)</f>
        <v>0</v>
      </c>
      <c r="S37" s="330">
        <f>IFERROR('Tableau présentation'!V37/'Présentation %'!$M37,0)</f>
        <v>0</v>
      </c>
      <c r="T37" s="330">
        <f>IFERROR('Tableau présentation'!W37/'Présentation %'!$M37,0)</f>
        <v>0</v>
      </c>
      <c r="U37" s="330">
        <f>IFERROR('Tableau présentation'!X37/'Présentation %'!$M37,0)</f>
        <v>0</v>
      </c>
      <c r="V37" s="330">
        <f>IFERROR('Tableau présentation'!Y37/'Présentation %'!$M37,0)</f>
        <v>0</v>
      </c>
      <c r="W37" s="330">
        <f>'Tableau présentation'!Z37/'Présentation %'!B37</f>
        <v>0</v>
      </c>
      <c r="X37" s="331">
        <f>'Tableau présentation'!AA37/'Présentation %'!B37</f>
        <v>0</v>
      </c>
    </row>
    <row r="38" spans="1:24" x14ac:dyDescent="0.3">
      <c r="A38" s="293" t="str">
        <f>TCD_Univ!A8</f>
        <v>Exchange College</v>
      </c>
      <c r="B38" s="294">
        <f>TCD_Univ!B8</f>
        <v>5</v>
      </c>
      <c r="C38" s="330">
        <f>'Tableau présentation'!C38/'Présentation %'!B38</f>
        <v>0</v>
      </c>
      <c r="D38" s="330">
        <f>'Tableau présentation'!D38/'Présentation %'!B38</f>
        <v>1</v>
      </c>
      <c r="E38" s="330">
        <f>'Tableau présentation'!E38/'Présentation %'!$B38</f>
        <v>0</v>
      </c>
      <c r="F38" s="330">
        <f>'Tableau présentation'!F38/'Présentation %'!B38</f>
        <v>0.4</v>
      </c>
      <c r="G38" s="330">
        <f>'Tableau présentation'!G38/'Présentation %'!$B38</f>
        <v>0.6</v>
      </c>
      <c r="H38" s="330">
        <f>'Tableau présentation'!H38/'Présentation %'!$B38</f>
        <v>0</v>
      </c>
      <c r="I38" s="330">
        <f>'Tableau présentation'!I38/'Présentation %'!$B38</f>
        <v>0.6</v>
      </c>
      <c r="J38" s="330">
        <f>'Tableau présentation'!J38/'Présentation %'!$B38</f>
        <v>0</v>
      </c>
      <c r="K38" s="330">
        <f>'Tableau présentation'!K38/'Présentation %'!$B38</f>
        <v>0.6</v>
      </c>
      <c r="L38" s="330">
        <f>'Tableau présentation'!L38/'Présentation %'!$B38</f>
        <v>0</v>
      </c>
      <c r="M38" s="294">
        <f>IFERROR(VLOOKUP(A38,TCD_Univ!$A$204:$B$240,2,FALSE()),0)</f>
        <v>4</v>
      </c>
      <c r="N38" s="330">
        <f>IFERROR('Tableau présentation'!N38/'Présentation %'!$M38,0)</f>
        <v>0</v>
      </c>
      <c r="O38" s="330">
        <f>IFERROR('Tableau présentation'!O38/'Présentation %'!$M38,0)</f>
        <v>1</v>
      </c>
      <c r="P38" s="330">
        <f>IFERROR('Tableau présentation'!P38/'Présentation %'!$M38,0)</f>
        <v>0</v>
      </c>
      <c r="Q38" s="330">
        <f>IFERROR('Tableau présentation'!T38/'Présentation %'!$M38,0)</f>
        <v>0</v>
      </c>
      <c r="R38" s="330">
        <f>IFERROR('Tableau présentation'!U38/'Présentation %'!$M38,0)</f>
        <v>1</v>
      </c>
      <c r="S38" s="330">
        <f>IFERROR('Tableau présentation'!V38/'Présentation %'!$M38,0)</f>
        <v>0</v>
      </c>
      <c r="T38" s="330">
        <f>IFERROR('Tableau présentation'!W38/'Présentation %'!$M38,0)</f>
        <v>0</v>
      </c>
      <c r="U38" s="330">
        <f>IFERROR('Tableau présentation'!X38/'Présentation %'!$M38,0)</f>
        <v>0</v>
      </c>
      <c r="V38" s="330">
        <f>IFERROR('Tableau présentation'!Y38/'Présentation %'!$M38,0)</f>
        <v>1</v>
      </c>
      <c r="W38" s="330">
        <f>'Tableau présentation'!Z38/'Présentation %'!B38</f>
        <v>0</v>
      </c>
      <c r="X38" s="331">
        <f>'Tableau présentation'!AA38/'Présentation %'!B38</f>
        <v>0</v>
      </c>
    </row>
    <row r="39" spans="1:24" x14ac:dyDescent="0.3">
      <c r="A39" s="293" t="str">
        <f>TCD_Univ!A9</f>
        <v>Grenoble IAE INP UGA</v>
      </c>
      <c r="B39" s="294">
        <f>TCD_Univ!B9</f>
        <v>6</v>
      </c>
      <c r="C39" s="330">
        <f>'Tableau présentation'!C39/'Présentation %'!B39</f>
        <v>0</v>
      </c>
      <c r="D39" s="330">
        <f>'Tableau présentation'!D39/'Présentation %'!B39</f>
        <v>0.66666666666666663</v>
      </c>
      <c r="E39" s="330">
        <f>'Tableau présentation'!E39/'Présentation %'!$B39</f>
        <v>0.33333333333333331</v>
      </c>
      <c r="F39" s="330">
        <f>'Tableau présentation'!F39/'Présentation %'!B39</f>
        <v>0.66666666666666663</v>
      </c>
      <c r="G39" s="330">
        <f>'Tableau présentation'!G39/'Présentation %'!$B39</f>
        <v>0.33333333333333331</v>
      </c>
      <c r="H39" s="330">
        <f>'Tableau présentation'!H39/'Présentation %'!$B39</f>
        <v>0</v>
      </c>
      <c r="I39" s="330">
        <f>'Tableau présentation'!I39/'Présentation %'!$B39</f>
        <v>0.16666666666666666</v>
      </c>
      <c r="J39" s="330">
        <f>'Tableau présentation'!J39/'Présentation %'!$B39</f>
        <v>0.16666666666666666</v>
      </c>
      <c r="K39" s="330">
        <f>'Tableau présentation'!K39/'Présentation %'!$B39</f>
        <v>0.33333333333333331</v>
      </c>
      <c r="L39" s="330">
        <f>'Tableau présentation'!L39/'Présentation %'!$B39</f>
        <v>0</v>
      </c>
      <c r="M39" s="294">
        <f>IFERROR(VLOOKUP(A39,TCD_Univ!$A$204:$B$240,2,FALSE()),0)</f>
        <v>3</v>
      </c>
      <c r="N39" s="330">
        <f>IFERROR('Tableau présentation'!N39/'Présentation %'!$M39,0)</f>
        <v>0</v>
      </c>
      <c r="O39" s="330">
        <f>IFERROR('Tableau présentation'!O39/'Présentation %'!$M39,0)</f>
        <v>0.66666666666666663</v>
      </c>
      <c r="P39" s="330">
        <f>IFERROR('Tableau présentation'!P39/'Présentation %'!$M39,0)</f>
        <v>0.33333333333333331</v>
      </c>
      <c r="Q39" s="330">
        <f>IFERROR('Tableau présentation'!T39/'Présentation %'!$M39,0)</f>
        <v>0</v>
      </c>
      <c r="R39" s="330">
        <f>IFERROR('Tableau présentation'!U39/'Présentation %'!$M39,0)</f>
        <v>0.33333333333333331</v>
      </c>
      <c r="S39" s="330">
        <f>IFERROR('Tableau présentation'!V39/'Présentation %'!$M39,0)</f>
        <v>0.66666666666666663</v>
      </c>
      <c r="T39" s="330">
        <f>IFERROR('Tableau présentation'!W39/'Présentation %'!$M39,0)</f>
        <v>0</v>
      </c>
      <c r="U39" s="330">
        <f>IFERROR('Tableau présentation'!X39/'Présentation %'!$M39,0)</f>
        <v>0</v>
      </c>
      <c r="V39" s="330">
        <f>IFERROR('Tableau présentation'!Y39/'Présentation %'!$M39,0)</f>
        <v>1</v>
      </c>
      <c r="W39" s="330">
        <f>'Tableau présentation'!Z39/'Présentation %'!B39</f>
        <v>0</v>
      </c>
      <c r="X39" s="331">
        <f>'Tableau présentation'!AA39/'Présentation %'!B39</f>
        <v>0</v>
      </c>
    </row>
    <row r="40" spans="1:24" x14ac:dyDescent="0.3">
      <c r="A40" s="293" t="str">
        <f>TCD_Univ!A10</f>
        <v>IAE Aix-Marseille</v>
      </c>
      <c r="B40" s="294">
        <f>TCD_Univ!B10</f>
        <v>1</v>
      </c>
      <c r="C40" s="330">
        <f>'Tableau présentation'!C40/'Présentation %'!B40</f>
        <v>0</v>
      </c>
      <c r="D40" s="330">
        <f>'Tableau présentation'!D40/'Présentation %'!B40</f>
        <v>1</v>
      </c>
      <c r="E40" s="330">
        <f>'Tableau présentation'!E40/'Présentation %'!$B40</f>
        <v>0</v>
      </c>
      <c r="F40" s="330">
        <f>'Tableau présentation'!F40/'Présentation %'!B40</f>
        <v>1</v>
      </c>
      <c r="G40" s="330">
        <f>'Tableau présentation'!G40/'Présentation %'!$B40</f>
        <v>0</v>
      </c>
      <c r="H40" s="330">
        <f>'Tableau présentation'!H40/'Présentation %'!$B40</f>
        <v>0</v>
      </c>
      <c r="I40" s="330">
        <f>'Tableau présentation'!I40/'Présentation %'!$B40</f>
        <v>0</v>
      </c>
      <c r="J40" s="330">
        <f>'Tableau présentation'!J40/'Présentation %'!$B40</f>
        <v>0</v>
      </c>
      <c r="K40" s="330">
        <f>'Tableau présentation'!K40/'Présentation %'!$B40</f>
        <v>0</v>
      </c>
      <c r="L40" s="330">
        <f>'Tableau présentation'!L40/'Présentation %'!$B40</f>
        <v>0</v>
      </c>
      <c r="M40" s="294">
        <f>IFERROR(VLOOKUP(A40,TCD_Univ!$A$204:$B$240,2,FALSE()),0)</f>
        <v>0</v>
      </c>
      <c r="N40" s="330">
        <f>IFERROR('Tableau présentation'!N40/'Présentation %'!$M40,0)</f>
        <v>0</v>
      </c>
      <c r="O40" s="330">
        <f>IFERROR('Tableau présentation'!O40/'Présentation %'!$M40,0)</f>
        <v>0</v>
      </c>
      <c r="P40" s="330">
        <f>IFERROR('Tableau présentation'!P40/'Présentation %'!$M40,0)</f>
        <v>0</v>
      </c>
      <c r="Q40" s="330">
        <f>IFERROR('Tableau présentation'!T40/'Présentation %'!$M40,0)</f>
        <v>0</v>
      </c>
      <c r="R40" s="330">
        <f>IFERROR('Tableau présentation'!U40/'Présentation %'!$M40,0)</f>
        <v>0</v>
      </c>
      <c r="S40" s="330">
        <f>IFERROR('Tableau présentation'!V40/'Présentation %'!$M40,0)</f>
        <v>0</v>
      </c>
      <c r="T40" s="330">
        <f>IFERROR('Tableau présentation'!W40/'Présentation %'!$M40,0)</f>
        <v>0</v>
      </c>
      <c r="U40" s="330">
        <f>IFERROR('Tableau présentation'!X40/'Présentation %'!$M40,0)</f>
        <v>0</v>
      </c>
      <c r="V40" s="330">
        <f>IFERROR('Tableau présentation'!Y40/'Présentation %'!$M40,0)</f>
        <v>0</v>
      </c>
      <c r="W40" s="330">
        <f>'Tableau présentation'!Z40/'Présentation %'!B40</f>
        <v>0</v>
      </c>
      <c r="X40" s="331">
        <f>'Tableau présentation'!AA40/'Présentation %'!B40</f>
        <v>0</v>
      </c>
    </row>
    <row r="41" spans="1:24" x14ac:dyDescent="0.3">
      <c r="A41" s="293" t="str">
        <f>TCD_Univ!A11</f>
        <v>IAE Clermont Auvergne</v>
      </c>
      <c r="B41" s="294">
        <f>TCD_Univ!B11</f>
        <v>19</v>
      </c>
      <c r="C41" s="330">
        <f>'Tableau présentation'!C41/'Présentation %'!B41</f>
        <v>5.2631578947368418E-2</v>
      </c>
      <c r="D41" s="330">
        <f>'Tableau présentation'!D41/'Présentation %'!B41</f>
        <v>0.15789473684210525</v>
      </c>
      <c r="E41" s="330">
        <f>'Tableau présentation'!E41/'Présentation %'!$B41</f>
        <v>0.78947368421052633</v>
      </c>
      <c r="F41" s="330">
        <f>'Tableau présentation'!F41/'Présentation %'!B41</f>
        <v>0.78947368421052633</v>
      </c>
      <c r="G41" s="330">
        <f>'Tableau présentation'!G41/'Présentation %'!$B41</f>
        <v>0.21052631578947367</v>
      </c>
      <c r="H41" s="330">
        <f>'Tableau présentation'!H41/'Présentation %'!$B41</f>
        <v>0</v>
      </c>
      <c r="I41" s="330">
        <f>'Tableau présentation'!I41/'Présentation %'!$B41</f>
        <v>0</v>
      </c>
      <c r="J41" s="330">
        <f>'Tableau présentation'!J41/'Présentation %'!$B41</f>
        <v>0.21052631578947367</v>
      </c>
      <c r="K41" s="330">
        <f>'Tableau présentation'!K41/'Présentation %'!$B41</f>
        <v>0.21052631578947367</v>
      </c>
      <c r="L41" s="330">
        <f>'Tableau présentation'!L41/'Présentation %'!$B41</f>
        <v>0</v>
      </c>
      <c r="M41" s="294">
        <f>IFERROR(VLOOKUP(A41,TCD_Univ!$A$204:$B$240,2,FALSE()),0)</f>
        <v>6</v>
      </c>
      <c r="N41" s="330">
        <f>IFERROR('Tableau présentation'!N41/'Présentation %'!$M41,0)</f>
        <v>0</v>
      </c>
      <c r="O41" s="330">
        <f>IFERROR('Tableau présentation'!O41/'Présentation %'!$M41,0)</f>
        <v>0</v>
      </c>
      <c r="P41" s="330">
        <f>IFERROR('Tableau présentation'!P41/'Présentation %'!$M41,0)</f>
        <v>1</v>
      </c>
      <c r="Q41" s="330">
        <f>IFERROR('Tableau présentation'!T41/'Présentation %'!$M41,0)</f>
        <v>0</v>
      </c>
      <c r="R41" s="330">
        <f>IFERROR('Tableau présentation'!U41/'Présentation %'!$M41,0)</f>
        <v>1</v>
      </c>
      <c r="S41" s="330">
        <f>IFERROR('Tableau présentation'!V41/'Présentation %'!$M41,0)</f>
        <v>0</v>
      </c>
      <c r="T41" s="330">
        <f>IFERROR('Tableau présentation'!W41/'Présentation %'!$M41,0)</f>
        <v>0</v>
      </c>
      <c r="U41" s="330">
        <f>IFERROR('Tableau présentation'!X41/'Présentation %'!$M41,0)</f>
        <v>0</v>
      </c>
      <c r="V41" s="330">
        <f>IFERROR('Tableau présentation'!Y41/'Présentation %'!$M41,0)</f>
        <v>1</v>
      </c>
      <c r="W41" s="330">
        <f>'Tableau présentation'!Z41/'Présentation %'!B41</f>
        <v>0</v>
      </c>
      <c r="X41" s="331">
        <f>'Tableau présentation'!AA41/'Présentation %'!B41</f>
        <v>0</v>
      </c>
    </row>
    <row r="42" spans="1:24" x14ac:dyDescent="0.3">
      <c r="A42" s="293" t="str">
        <f>TCD_Univ!A12</f>
        <v>IAE Gustave Eiffel</v>
      </c>
      <c r="B42" s="294">
        <f>TCD_Univ!B12</f>
        <v>11</v>
      </c>
      <c r="C42" s="330">
        <f>'Tableau présentation'!C42/'Présentation %'!B42</f>
        <v>0</v>
      </c>
      <c r="D42" s="330">
        <f>'Tableau présentation'!D42/'Présentation %'!B42</f>
        <v>0</v>
      </c>
      <c r="E42" s="330">
        <f>'Tableau présentation'!E42/'Présentation %'!$B42</f>
        <v>1</v>
      </c>
      <c r="F42" s="330">
        <f>'Tableau présentation'!F42/'Présentation %'!B42</f>
        <v>9.0909090909090912E-2</v>
      </c>
      <c r="G42" s="330">
        <f>'Tableau présentation'!G42/'Présentation %'!$B42</f>
        <v>0.90909090909090906</v>
      </c>
      <c r="H42" s="330">
        <f>'Tableau présentation'!H42/'Présentation %'!$B42</f>
        <v>0</v>
      </c>
      <c r="I42" s="330">
        <f>'Tableau présentation'!I42/'Présentation %'!$B42</f>
        <v>0</v>
      </c>
      <c r="J42" s="330">
        <f>'Tableau présentation'!J42/'Présentation %'!$B42</f>
        <v>0.90909090909090906</v>
      </c>
      <c r="K42" s="330">
        <f>'Tableau présentation'!K42/'Présentation %'!$B42</f>
        <v>0.90909090909090906</v>
      </c>
      <c r="L42" s="330">
        <f>'Tableau présentation'!L42/'Présentation %'!$B42</f>
        <v>0</v>
      </c>
      <c r="M42" s="294">
        <f>IFERROR(VLOOKUP(A42,TCD_Univ!$A$204:$B$240,2,FALSE()),0)</f>
        <v>20</v>
      </c>
      <c r="N42" s="330">
        <f>IFERROR('Tableau présentation'!N42/'Présentation %'!$M42,0)</f>
        <v>0</v>
      </c>
      <c r="O42" s="330">
        <f>IFERROR('Tableau présentation'!O42/'Présentation %'!$M42,0)</f>
        <v>0</v>
      </c>
      <c r="P42" s="330">
        <f>IFERROR('Tableau présentation'!P42/'Présentation %'!$M42,0)</f>
        <v>1</v>
      </c>
      <c r="Q42" s="330">
        <f>IFERROR('Tableau présentation'!T42/'Présentation %'!$M42,0)</f>
        <v>0</v>
      </c>
      <c r="R42" s="330">
        <f>IFERROR('Tableau présentation'!U42/'Présentation %'!$M42,0)</f>
        <v>1</v>
      </c>
      <c r="S42" s="330">
        <f>IFERROR('Tableau présentation'!V42/'Présentation %'!$M42,0)</f>
        <v>0</v>
      </c>
      <c r="T42" s="330">
        <f>IFERROR('Tableau présentation'!W42/'Présentation %'!$M42,0)</f>
        <v>0</v>
      </c>
      <c r="U42" s="330">
        <f>IFERROR('Tableau présentation'!X42/'Présentation %'!$M42,0)</f>
        <v>0</v>
      </c>
      <c r="V42" s="330">
        <f>IFERROR('Tableau présentation'!Y42/'Présentation %'!$M42,0)</f>
        <v>1</v>
      </c>
      <c r="W42" s="330">
        <f>'Tableau présentation'!Z42/'Présentation %'!B42</f>
        <v>0</v>
      </c>
      <c r="X42" s="331">
        <f>'Tableau présentation'!AA42/'Présentation %'!B42</f>
        <v>0</v>
      </c>
    </row>
    <row r="43" spans="1:24" x14ac:dyDescent="0.3">
      <c r="A43" s="293" t="str">
        <f>TCD_Univ!A13</f>
        <v>IAE Lyon school of management</v>
      </c>
      <c r="B43" s="294">
        <f>TCD_Univ!B13</f>
        <v>16</v>
      </c>
      <c r="C43" s="330">
        <f>'Tableau présentation'!C43/'Présentation %'!B43</f>
        <v>0.1875</v>
      </c>
      <c r="D43" s="330">
        <f>'Tableau présentation'!D43/'Présentation %'!B43</f>
        <v>6.25E-2</v>
      </c>
      <c r="E43" s="330">
        <f>'Tableau présentation'!E43/'Présentation %'!$B43</f>
        <v>0.75</v>
      </c>
      <c r="F43" s="330">
        <f>'Tableau présentation'!F43/'Présentation %'!B43</f>
        <v>0.5</v>
      </c>
      <c r="G43" s="330">
        <f>'Tableau présentation'!G43/'Présentation %'!$B43</f>
        <v>0.5</v>
      </c>
      <c r="H43" s="330">
        <f>'Tableau présentation'!H43/'Présentation %'!$B43</f>
        <v>0</v>
      </c>
      <c r="I43" s="330">
        <f>'Tableau présentation'!I43/'Présentation %'!$B43</f>
        <v>6.25E-2</v>
      </c>
      <c r="J43" s="330">
        <f>'Tableau présentation'!J43/'Présentation %'!$B43</f>
        <v>0.4375</v>
      </c>
      <c r="K43" s="330">
        <f>'Tableau présentation'!K43/'Présentation %'!$B43</f>
        <v>0.5</v>
      </c>
      <c r="L43" s="330">
        <f>'Tableau présentation'!L43/'Présentation %'!$B43</f>
        <v>0</v>
      </c>
      <c r="M43" s="294">
        <f>IFERROR(VLOOKUP(A43,TCD_Univ!$A$204:$B$240,2,FALSE()),0)</f>
        <v>11</v>
      </c>
      <c r="N43" s="330">
        <f>IFERROR('Tableau présentation'!N43/'Présentation %'!$M43,0)</f>
        <v>0</v>
      </c>
      <c r="O43" s="330">
        <f>IFERROR('Tableau présentation'!O43/'Présentation %'!$M43,0)</f>
        <v>9.0909090909090912E-2</v>
      </c>
      <c r="P43" s="330">
        <f>IFERROR('Tableau présentation'!P43/'Présentation %'!$M43,0)</f>
        <v>0.90909090909090906</v>
      </c>
      <c r="Q43" s="330">
        <f>IFERROR('Tableau présentation'!T43/'Présentation %'!$M43,0)</f>
        <v>0.18181818181818182</v>
      </c>
      <c r="R43" s="330">
        <f>IFERROR('Tableau présentation'!U43/'Présentation %'!$M43,0)</f>
        <v>9.0909090909090912E-2</v>
      </c>
      <c r="S43" s="330">
        <f>IFERROR('Tableau présentation'!V43/'Présentation %'!$M43,0)</f>
        <v>0.72727272727272729</v>
      </c>
      <c r="T43" s="330">
        <f>IFERROR('Tableau présentation'!W43/'Présentation %'!$M43,0)</f>
        <v>0</v>
      </c>
      <c r="U43" s="330">
        <f>IFERROR('Tableau présentation'!X43/'Présentation %'!$M43,0)</f>
        <v>0</v>
      </c>
      <c r="V43" s="330">
        <f>IFERROR('Tableau présentation'!Y43/'Présentation %'!$M43,0)</f>
        <v>1</v>
      </c>
      <c r="W43" s="330">
        <f>'Tableau présentation'!Z43/'Présentation %'!B43</f>
        <v>0</v>
      </c>
      <c r="X43" s="331">
        <f>'Tableau présentation'!AA43/'Présentation %'!B43</f>
        <v>0</v>
      </c>
    </row>
    <row r="44" spans="1:24" x14ac:dyDescent="0.3">
      <c r="A44" s="293" t="str">
        <f>TCD_Univ!A14</f>
        <v>IAE Poitiers</v>
      </c>
      <c r="B44" s="294">
        <f>TCD_Univ!B14</f>
        <v>5</v>
      </c>
      <c r="C44" s="330">
        <f>'Tableau présentation'!C44/'Présentation %'!B44</f>
        <v>0</v>
      </c>
      <c r="D44" s="330">
        <f>'Tableau présentation'!D44/'Présentation %'!B44</f>
        <v>0</v>
      </c>
      <c r="E44" s="330">
        <f>'Tableau présentation'!E44/'Présentation %'!$B44</f>
        <v>1</v>
      </c>
      <c r="F44" s="330">
        <f>'Tableau présentation'!F44/'Présentation %'!B44</f>
        <v>0.2</v>
      </c>
      <c r="G44" s="330">
        <f>'Tableau présentation'!G44/'Présentation %'!$B44</f>
        <v>0.8</v>
      </c>
      <c r="H44" s="330">
        <f>'Tableau présentation'!H44/'Présentation %'!$B44</f>
        <v>0</v>
      </c>
      <c r="I44" s="330">
        <f>'Tableau présentation'!I44/'Présentation %'!$B44</f>
        <v>0</v>
      </c>
      <c r="J44" s="330">
        <f>'Tableau présentation'!J44/'Présentation %'!$B44</f>
        <v>0.8</v>
      </c>
      <c r="K44" s="330">
        <f>'Tableau présentation'!K44/'Présentation %'!$B44</f>
        <v>0.8</v>
      </c>
      <c r="L44" s="330">
        <f>'Tableau présentation'!L44/'Présentation %'!$B44</f>
        <v>0</v>
      </c>
      <c r="M44" s="294">
        <f>IFERROR(VLOOKUP(A44,TCD_Univ!$A$204:$B$240,2,FALSE()),0)</f>
        <v>4</v>
      </c>
      <c r="N44" s="330">
        <f>IFERROR('Tableau présentation'!N44/'Présentation %'!$M44,0)</f>
        <v>0</v>
      </c>
      <c r="O44" s="330">
        <f>IFERROR('Tableau présentation'!O44/'Présentation %'!$M44,0)</f>
        <v>0</v>
      </c>
      <c r="P44" s="330">
        <f>IFERROR('Tableau présentation'!P44/'Présentation %'!$M44,0)</f>
        <v>1</v>
      </c>
      <c r="Q44" s="330">
        <f>IFERROR('Tableau présentation'!T44/'Présentation %'!$M44,0)</f>
        <v>0</v>
      </c>
      <c r="R44" s="330">
        <f>IFERROR('Tableau présentation'!U44/'Présentation %'!$M44,0)</f>
        <v>1</v>
      </c>
      <c r="S44" s="330">
        <f>IFERROR('Tableau présentation'!V44/'Présentation %'!$M44,0)</f>
        <v>0</v>
      </c>
      <c r="T44" s="330">
        <f>IFERROR('Tableau présentation'!W44/'Présentation %'!$M44,0)</f>
        <v>0</v>
      </c>
      <c r="U44" s="330">
        <f>IFERROR('Tableau présentation'!X44/'Présentation %'!$M44,0)</f>
        <v>0</v>
      </c>
      <c r="V44" s="330">
        <f>IFERROR('Tableau présentation'!Y44/'Présentation %'!$M44,0)</f>
        <v>1</v>
      </c>
      <c r="W44" s="330">
        <f>'Tableau présentation'!Z44/'Présentation %'!B44</f>
        <v>0</v>
      </c>
      <c r="X44" s="331">
        <f>'Tableau présentation'!AA44/'Présentation %'!B44</f>
        <v>0</v>
      </c>
    </row>
    <row r="45" spans="1:24" x14ac:dyDescent="0.3">
      <c r="A45" s="293" t="str">
        <f>TCD_Univ!A15</f>
        <v>IAE Tours Val de Loire</v>
      </c>
      <c r="B45" s="294">
        <f>TCD_Univ!B15</f>
        <v>7</v>
      </c>
      <c r="C45" s="330">
        <f>'Tableau présentation'!C45/'Présentation %'!B45</f>
        <v>0</v>
      </c>
      <c r="D45" s="330">
        <f>'Tableau présentation'!D45/'Présentation %'!B45</f>
        <v>0.14285714285714285</v>
      </c>
      <c r="E45" s="330">
        <f>'Tableau présentation'!E45/'Présentation %'!$B45</f>
        <v>0.8571428571428571</v>
      </c>
      <c r="F45" s="330">
        <f>'Tableau présentation'!F45/'Présentation %'!B45</f>
        <v>0.2857142857142857</v>
      </c>
      <c r="G45" s="330">
        <f>'Tableau présentation'!G45/'Présentation %'!$B45</f>
        <v>0.7142857142857143</v>
      </c>
      <c r="H45" s="330">
        <f>'Tableau présentation'!H45/'Présentation %'!$B45</f>
        <v>0</v>
      </c>
      <c r="I45" s="330">
        <f>'Tableau présentation'!I45/'Présentation %'!$B45</f>
        <v>0.14285714285714285</v>
      </c>
      <c r="J45" s="330">
        <f>'Tableau présentation'!J45/'Présentation %'!$B45</f>
        <v>0.5714285714285714</v>
      </c>
      <c r="K45" s="330">
        <f>'Tableau présentation'!K45/'Présentation %'!$B45</f>
        <v>0.7142857142857143</v>
      </c>
      <c r="L45" s="330">
        <f>'Tableau présentation'!L45/'Présentation %'!$B45</f>
        <v>0</v>
      </c>
      <c r="M45" s="294">
        <f>IFERROR(VLOOKUP(A45,TCD_Univ!$A$204:$B$240,2,FALSE()),0)</f>
        <v>5</v>
      </c>
      <c r="N45" s="330">
        <f>IFERROR('Tableau présentation'!N45/'Présentation %'!$M45,0)</f>
        <v>0</v>
      </c>
      <c r="O45" s="330">
        <f>IFERROR('Tableau présentation'!O45/'Présentation %'!$M45,0)</f>
        <v>0.2</v>
      </c>
      <c r="P45" s="330">
        <f>IFERROR('Tableau présentation'!P45/'Présentation %'!$M45,0)</f>
        <v>0.8</v>
      </c>
      <c r="Q45" s="330">
        <f>IFERROR('Tableau présentation'!T45/'Présentation %'!$M45,0)</f>
        <v>0</v>
      </c>
      <c r="R45" s="330">
        <f>IFERROR('Tableau présentation'!U45/'Présentation %'!$M45,0)</f>
        <v>0.6</v>
      </c>
      <c r="S45" s="330">
        <f>IFERROR('Tableau présentation'!V45/'Présentation %'!$M45,0)</f>
        <v>0</v>
      </c>
      <c r="T45" s="330">
        <f>IFERROR('Tableau présentation'!W45/'Présentation %'!$M45,0)</f>
        <v>0.4</v>
      </c>
      <c r="U45" s="330">
        <f>IFERROR('Tableau présentation'!X45/'Présentation %'!$M45,0)</f>
        <v>0.2</v>
      </c>
      <c r="V45" s="330">
        <f>IFERROR('Tableau présentation'!Y45/'Présentation %'!$M45,0)</f>
        <v>0.8</v>
      </c>
      <c r="W45" s="330">
        <f>'Tableau présentation'!Z45/'Présentation %'!B45</f>
        <v>0</v>
      </c>
      <c r="X45" s="331">
        <f>'Tableau présentation'!AA45/'Présentation %'!B45</f>
        <v>0</v>
      </c>
    </row>
    <row r="46" spans="1:24" x14ac:dyDescent="0.3">
      <c r="A46" s="293" t="str">
        <f>TCD_Univ!A16</f>
        <v>IEP Strasbourg</v>
      </c>
      <c r="B46" s="294">
        <f>TCD_Univ!B16</f>
        <v>2</v>
      </c>
      <c r="C46" s="330">
        <f>'Tableau présentation'!C46/'Présentation %'!B46</f>
        <v>0</v>
      </c>
      <c r="D46" s="330">
        <f>'Tableau présentation'!D46/'Présentation %'!B46</f>
        <v>1</v>
      </c>
      <c r="E46" s="330">
        <f>'Tableau présentation'!E46/'Présentation %'!$B46</f>
        <v>0</v>
      </c>
      <c r="F46" s="330">
        <f>'Tableau présentation'!F46/'Présentation %'!B46</f>
        <v>1</v>
      </c>
      <c r="G46" s="330">
        <f>'Tableau présentation'!G46/'Présentation %'!$B46</f>
        <v>0</v>
      </c>
      <c r="H46" s="330">
        <f>'Tableau présentation'!H46/'Présentation %'!$B46</f>
        <v>0</v>
      </c>
      <c r="I46" s="330">
        <f>'Tableau présentation'!I46/'Présentation %'!$B46</f>
        <v>0</v>
      </c>
      <c r="J46" s="330">
        <f>'Tableau présentation'!J46/'Présentation %'!$B46</f>
        <v>0</v>
      </c>
      <c r="K46" s="330">
        <f>'Tableau présentation'!K46/'Présentation %'!$B46</f>
        <v>0</v>
      </c>
      <c r="L46" s="330">
        <f>'Tableau présentation'!L46/'Présentation %'!$B46</f>
        <v>0</v>
      </c>
      <c r="M46" s="294">
        <f>IFERROR(VLOOKUP(A46,TCD_Univ!$A$204:$B$240,2,FALSE()),0)</f>
        <v>0</v>
      </c>
      <c r="N46" s="330">
        <f>IFERROR('Tableau présentation'!N46/'Présentation %'!$M46,0)</f>
        <v>0</v>
      </c>
      <c r="O46" s="330">
        <f>IFERROR('Tableau présentation'!O46/'Présentation %'!$M46,0)</f>
        <v>0</v>
      </c>
      <c r="P46" s="330">
        <f>IFERROR('Tableau présentation'!P46/'Présentation %'!$M46,0)</f>
        <v>0</v>
      </c>
      <c r="Q46" s="330">
        <f>IFERROR('Tableau présentation'!T46/'Présentation %'!$M46,0)</f>
        <v>0</v>
      </c>
      <c r="R46" s="330">
        <f>IFERROR('Tableau présentation'!U46/'Présentation %'!$M46,0)</f>
        <v>0</v>
      </c>
      <c r="S46" s="330">
        <f>IFERROR('Tableau présentation'!V46/'Présentation %'!$M46,0)</f>
        <v>0</v>
      </c>
      <c r="T46" s="330">
        <f>IFERROR('Tableau présentation'!W46/'Présentation %'!$M46,0)</f>
        <v>0</v>
      </c>
      <c r="U46" s="330">
        <f>IFERROR('Tableau présentation'!X46/'Présentation %'!$M46,0)</f>
        <v>0</v>
      </c>
      <c r="V46" s="330">
        <f>IFERROR('Tableau présentation'!Y46/'Présentation %'!$M46,0)</f>
        <v>0</v>
      </c>
      <c r="W46" s="330">
        <f>'Tableau présentation'!Z46/'Présentation %'!B46</f>
        <v>0</v>
      </c>
      <c r="X46" s="331">
        <f>'Tableau présentation'!AA46/'Présentation %'!B46</f>
        <v>0</v>
      </c>
    </row>
    <row r="47" spans="1:24" x14ac:dyDescent="0.3">
      <c r="A47" s="293" t="str">
        <f>TCD_Univ!A17</f>
        <v>Institut des Assurances de Paris-Dauphine</v>
      </c>
      <c r="B47" s="294">
        <f>TCD_Univ!B17</f>
        <v>1</v>
      </c>
      <c r="C47" s="330">
        <f>'Tableau présentation'!C47/'Présentation %'!B47</f>
        <v>0</v>
      </c>
      <c r="D47" s="330">
        <f>'Tableau présentation'!D47/'Présentation %'!B47</f>
        <v>1</v>
      </c>
      <c r="E47" s="330">
        <f>'Tableau présentation'!E47/'Présentation %'!$B47</f>
        <v>0</v>
      </c>
      <c r="F47" s="330">
        <f>'Tableau présentation'!F47/'Présentation %'!B47</f>
        <v>0</v>
      </c>
      <c r="G47" s="330">
        <f>'Tableau présentation'!G47/'Présentation %'!$B47</f>
        <v>1</v>
      </c>
      <c r="H47" s="330">
        <f>'Tableau présentation'!H47/'Présentation %'!$B47</f>
        <v>0</v>
      </c>
      <c r="I47" s="330">
        <f>'Tableau présentation'!I47/'Présentation %'!$B47</f>
        <v>1</v>
      </c>
      <c r="J47" s="330">
        <f>'Tableau présentation'!J47/'Présentation %'!$B47</f>
        <v>0</v>
      </c>
      <c r="K47" s="330">
        <f>'Tableau présentation'!K47/'Présentation %'!$B47</f>
        <v>1</v>
      </c>
      <c r="L47" s="330">
        <f>'Tableau présentation'!L47/'Présentation %'!$B47</f>
        <v>0</v>
      </c>
      <c r="M47" s="294">
        <f>IFERROR(VLOOKUP(A47,TCD_Univ!$A$204:$B$240,2,FALSE()),0)</f>
        <v>1</v>
      </c>
      <c r="N47" s="330">
        <f>IFERROR('Tableau présentation'!N47/'Présentation %'!$M47,0)</f>
        <v>0</v>
      </c>
      <c r="O47" s="330">
        <f>IFERROR('Tableau présentation'!O47/'Présentation %'!$M47,0)</f>
        <v>1</v>
      </c>
      <c r="P47" s="330">
        <f>IFERROR('Tableau présentation'!P47/'Présentation %'!$M47,0)</f>
        <v>0</v>
      </c>
      <c r="Q47" s="330">
        <f>IFERROR('Tableau présentation'!T47/'Présentation %'!$M47,0)</f>
        <v>0</v>
      </c>
      <c r="R47" s="330">
        <f>IFERROR('Tableau présentation'!U47/'Présentation %'!$M47,0)</f>
        <v>0</v>
      </c>
      <c r="S47" s="330">
        <f>IFERROR('Tableau présentation'!V47/'Présentation %'!$M47,0)</f>
        <v>1</v>
      </c>
      <c r="T47" s="330">
        <f>IFERROR('Tableau présentation'!W47/'Présentation %'!$M47,0)</f>
        <v>0</v>
      </c>
      <c r="U47" s="330">
        <f>IFERROR('Tableau présentation'!X47/'Présentation %'!$M47,0)</f>
        <v>0</v>
      </c>
      <c r="V47" s="330">
        <f>IFERROR('Tableau présentation'!Y47/'Présentation %'!$M47,0)</f>
        <v>1</v>
      </c>
      <c r="W47" s="330">
        <f>'Tableau présentation'!Z47/'Présentation %'!B47</f>
        <v>0</v>
      </c>
      <c r="X47" s="331">
        <f>'Tableau présentation'!AA47/'Présentation %'!B47</f>
        <v>0</v>
      </c>
    </row>
    <row r="48" spans="1:24" x14ac:dyDescent="0.3">
      <c r="A48" s="293" t="str">
        <f>TCD_Univ!A18</f>
        <v>IRIAF - Institut des Risques Industriels, Assurantiels et Financiers</v>
      </c>
      <c r="B48" s="294">
        <f>TCD_Univ!B18</f>
        <v>4</v>
      </c>
      <c r="C48" s="330">
        <f>'Tableau présentation'!C48/'Présentation %'!B48</f>
        <v>0</v>
      </c>
      <c r="D48" s="330">
        <f>'Tableau présentation'!D48/'Présentation %'!B48</f>
        <v>0</v>
      </c>
      <c r="E48" s="330">
        <f>'Tableau présentation'!E48/'Présentation %'!$B48</f>
        <v>1</v>
      </c>
      <c r="F48" s="330">
        <f>'Tableau présentation'!F48/'Présentation %'!B48</f>
        <v>1</v>
      </c>
      <c r="G48" s="330">
        <f>'Tableau présentation'!G48/'Présentation %'!$B48</f>
        <v>0</v>
      </c>
      <c r="H48" s="330">
        <f>'Tableau présentation'!H48/'Présentation %'!$B48</f>
        <v>0</v>
      </c>
      <c r="I48" s="330">
        <f>'Tableau présentation'!I48/'Présentation %'!$B48</f>
        <v>0</v>
      </c>
      <c r="J48" s="330">
        <f>'Tableau présentation'!J48/'Présentation %'!$B48</f>
        <v>0</v>
      </c>
      <c r="K48" s="330">
        <f>'Tableau présentation'!K48/'Présentation %'!$B48</f>
        <v>0</v>
      </c>
      <c r="L48" s="330">
        <f>'Tableau présentation'!L48/'Présentation %'!$B48</f>
        <v>0</v>
      </c>
      <c r="M48" s="294">
        <f>IFERROR(VLOOKUP(A48,TCD_Univ!$A$204:$B$240,2,FALSE()),0)</f>
        <v>0</v>
      </c>
      <c r="N48" s="330">
        <f>IFERROR('Tableau présentation'!N48/'Présentation %'!$M48,0)</f>
        <v>0</v>
      </c>
      <c r="O48" s="330">
        <f>IFERROR('Tableau présentation'!O48/'Présentation %'!$M48,0)</f>
        <v>0</v>
      </c>
      <c r="P48" s="330">
        <f>IFERROR('Tableau présentation'!P48/'Présentation %'!$M48,0)</f>
        <v>0</v>
      </c>
      <c r="Q48" s="330">
        <f>IFERROR('Tableau présentation'!T48/'Présentation %'!$M48,0)</f>
        <v>0</v>
      </c>
      <c r="R48" s="330">
        <f>IFERROR('Tableau présentation'!U48/'Présentation %'!$M48,0)</f>
        <v>0</v>
      </c>
      <c r="S48" s="330">
        <f>IFERROR('Tableau présentation'!V48/'Présentation %'!$M48,0)</f>
        <v>0</v>
      </c>
      <c r="T48" s="330">
        <f>IFERROR('Tableau présentation'!W48/'Présentation %'!$M48,0)</f>
        <v>0</v>
      </c>
      <c r="U48" s="330">
        <f>IFERROR('Tableau présentation'!X48/'Présentation %'!$M48,0)</f>
        <v>0</v>
      </c>
      <c r="V48" s="330">
        <f>IFERROR('Tableau présentation'!Y48/'Présentation %'!$M48,0)</f>
        <v>0</v>
      </c>
      <c r="W48" s="330">
        <f>'Tableau présentation'!Z48/'Présentation %'!B48</f>
        <v>0</v>
      </c>
      <c r="X48" s="331">
        <f>'Tableau présentation'!AA48/'Présentation %'!B48</f>
        <v>0</v>
      </c>
    </row>
    <row r="49" spans="1:24" x14ac:dyDescent="0.3">
      <c r="A49" s="293" t="str">
        <f>TCD_Univ!A19</f>
        <v>Paris-Panthéon-Assas Université</v>
      </c>
      <c r="B49" s="294">
        <f>TCD_Univ!B19</f>
        <v>24</v>
      </c>
      <c r="C49" s="330">
        <f>'Tableau présentation'!C49/'Présentation %'!B49</f>
        <v>0.125</v>
      </c>
      <c r="D49" s="330">
        <f>'Tableau présentation'!D49/'Présentation %'!B49</f>
        <v>0.875</v>
      </c>
      <c r="E49" s="330">
        <f>'Tableau présentation'!E49/'Présentation %'!$B49</f>
        <v>0</v>
      </c>
      <c r="F49" s="330">
        <f>'Tableau présentation'!F49/'Présentation %'!B49</f>
        <v>0.625</v>
      </c>
      <c r="G49" s="330">
        <f>'Tableau présentation'!G49/'Présentation %'!$B49</f>
        <v>0.375</v>
      </c>
      <c r="H49" s="330">
        <f>'Tableau présentation'!H49/'Présentation %'!$B49</f>
        <v>0</v>
      </c>
      <c r="I49" s="330">
        <f>'Tableau présentation'!I49/'Présentation %'!$B49</f>
        <v>0.375</v>
      </c>
      <c r="J49" s="330">
        <f>'Tableau présentation'!J49/'Présentation %'!$B49</f>
        <v>0</v>
      </c>
      <c r="K49" s="330">
        <f>'Tableau présentation'!K49/'Présentation %'!$B49</f>
        <v>0.375</v>
      </c>
      <c r="L49" s="330">
        <f>'Tableau présentation'!L49/'Présentation %'!$B49</f>
        <v>0</v>
      </c>
      <c r="M49" s="294">
        <f>IFERROR(VLOOKUP(A49,TCD_Univ!$A$204:$B$240,2,FALSE()),0)</f>
        <v>18</v>
      </c>
      <c r="N49" s="330">
        <f>IFERROR('Tableau présentation'!N49/'Présentation %'!$M49,0)</f>
        <v>0</v>
      </c>
      <c r="O49" s="330">
        <f>IFERROR('Tableau présentation'!O49/'Présentation %'!$M49,0)</f>
        <v>1</v>
      </c>
      <c r="P49" s="330">
        <f>IFERROR('Tableau présentation'!P49/'Présentation %'!$M49,0)</f>
        <v>0</v>
      </c>
      <c r="Q49" s="330">
        <f>IFERROR('Tableau présentation'!T49/'Présentation %'!$M49,0)</f>
        <v>0</v>
      </c>
      <c r="R49" s="330">
        <f>IFERROR('Tableau présentation'!U49/'Présentation %'!$M49,0)</f>
        <v>0</v>
      </c>
      <c r="S49" s="330">
        <f>IFERROR('Tableau présentation'!V49/'Présentation %'!$M49,0)</f>
        <v>0.77777777777777779</v>
      </c>
      <c r="T49" s="330">
        <f>IFERROR('Tableau présentation'!W49/'Présentation %'!$M49,0)</f>
        <v>0.22222222222222221</v>
      </c>
      <c r="U49" s="330">
        <f>IFERROR('Tableau présentation'!X49/'Présentation %'!$M49,0)</f>
        <v>0.16666666666666666</v>
      </c>
      <c r="V49" s="330">
        <f>IFERROR('Tableau présentation'!Y49/'Présentation %'!$M49,0)</f>
        <v>0.83333333333333337</v>
      </c>
      <c r="W49" s="330">
        <f>'Tableau présentation'!Z49/'Présentation %'!B49</f>
        <v>0</v>
      </c>
      <c r="X49" s="331">
        <f>'Tableau présentation'!AA49/'Présentation %'!B49</f>
        <v>0</v>
      </c>
    </row>
    <row r="50" spans="1:24" x14ac:dyDescent="0.3">
      <c r="A50" s="293" t="str">
        <f>TCD_Univ!A20</f>
        <v>Saint Germain en Laye</v>
      </c>
      <c r="B50" s="294">
        <f>TCD_Univ!B20</f>
        <v>4</v>
      </c>
      <c r="C50" s="330">
        <f>'Tableau présentation'!C50/'Présentation %'!B50</f>
        <v>0</v>
      </c>
      <c r="D50" s="330">
        <f>'Tableau présentation'!D50/'Présentation %'!B50</f>
        <v>1</v>
      </c>
      <c r="E50" s="330">
        <f>'Tableau présentation'!E50/'Présentation %'!$B50</f>
        <v>0</v>
      </c>
      <c r="F50" s="330">
        <f>'Tableau présentation'!F50/'Présentation %'!B50</f>
        <v>0.25</v>
      </c>
      <c r="G50" s="330">
        <f>'Tableau présentation'!G50/'Présentation %'!$B50</f>
        <v>0.75</v>
      </c>
      <c r="H50" s="330">
        <f>'Tableau présentation'!H50/'Présentation %'!$B50</f>
        <v>0</v>
      </c>
      <c r="I50" s="330">
        <f>'Tableau présentation'!I50/'Présentation %'!$B50</f>
        <v>0.75</v>
      </c>
      <c r="J50" s="330">
        <f>'Tableau présentation'!J50/'Présentation %'!$B50</f>
        <v>0</v>
      </c>
      <c r="K50" s="330">
        <f>'Tableau présentation'!K50/'Présentation %'!$B50</f>
        <v>0.75</v>
      </c>
      <c r="L50" s="330">
        <f>'Tableau présentation'!L50/'Présentation %'!$B50</f>
        <v>0</v>
      </c>
      <c r="M50" s="294">
        <f>IFERROR(VLOOKUP(A50,TCD_Univ!$A$204:$B$240,2,FALSE()),0)</f>
        <v>3</v>
      </c>
      <c r="N50" s="330">
        <f>IFERROR('Tableau présentation'!N50/'Présentation %'!$M50,0)</f>
        <v>0</v>
      </c>
      <c r="O50" s="330">
        <f>IFERROR('Tableau présentation'!O50/'Présentation %'!$M50,0)</f>
        <v>1</v>
      </c>
      <c r="P50" s="330">
        <f>IFERROR('Tableau présentation'!P50/'Présentation %'!$M50,0)</f>
        <v>0</v>
      </c>
      <c r="Q50" s="330">
        <f>IFERROR('Tableau présentation'!T50/'Présentation %'!$M50,0)</f>
        <v>0.33333333333333331</v>
      </c>
      <c r="R50" s="330">
        <f>IFERROR('Tableau présentation'!U50/'Présentation %'!$M50,0)</f>
        <v>0</v>
      </c>
      <c r="S50" s="330">
        <f>IFERROR('Tableau présentation'!V50/'Présentation %'!$M50,0)</f>
        <v>0.66666666666666663</v>
      </c>
      <c r="T50" s="330">
        <f>IFERROR('Tableau présentation'!W50/'Présentation %'!$M50,0)</f>
        <v>0</v>
      </c>
      <c r="U50" s="330">
        <f>IFERROR('Tableau présentation'!X50/'Présentation %'!$M50,0)</f>
        <v>0</v>
      </c>
      <c r="V50" s="330">
        <f>IFERROR('Tableau présentation'!Y50/'Présentation %'!$M50,0)</f>
        <v>1</v>
      </c>
      <c r="W50" s="330">
        <f>'Tableau présentation'!Z50/'Présentation %'!B50</f>
        <v>0</v>
      </c>
      <c r="X50" s="331">
        <f>'Tableau présentation'!AA50/'Présentation %'!B50</f>
        <v>0</v>
      </c>
    </row>
    <row r="51" spans="1:24" x14ac:dyDescent="0.3">
      <c r="A51" s="293" t="str">
        <f>TCD_Univ!A21</f>
        <v>Sciences Po (Paris)</v>
      </c>
      <c r="B51" s="294">
        <f>TCD_Univ!B21</f>
        <v>1</v>
      </c>
      <c r="C51" s="330">
        <f>'Tableau présentation'!C51/'Présentation %'!B51</f>
        <v>0</v>
      </c>
      <c r="D51" s="330">
        <f>'Tableau présentation'!D51/'Présentation %'!B51</f>
        <v>1</v>
      </c>
      <c r="E51" s="330">
        <f>'Tableau présentation'!E51/'Présentation %'!$B51</f>
        <v>0</v>
      </c>
      <c r="F51" s="330">
        <f>'Tableau présentation'!F51/'Présentation %'!B51</f>
        <v>0</v>
      </c>
      <c r="G51" s="330">
        <f>'Tableau présentation'!G51/'Présentation %'!$B51</f>
        <v>1</v>
      </c>
      <c r="H51" s="330">
        <f>'Tableau présentation'!H51/'Présentation %'!$B51</f>
        <v>0</v>
      </c>
      <c r="I51" s="330">
        <f>'Tableau présentation'!I51/'Présentation %'!$B51</f>
        <v>1</v>
      </c>
      <c r="J51" s="330">
        <f>'Tableau présentation'!J51/'Présentation %'!$B51</f>
        <v>0</v>
      </c>
      <c r="K51" s="330">
        <f>'Tableau présentation'!K51/'Présentation %'!$B51</f>
        <v>1</v>
      </c>
      <c r="L51" s="330">
        <f>'Tableau présentation'!L51/'Présentation %'!$B51</f>
        <v>0</v>
      </c>
      <c r="M51" s="294">
        <f>IFERROR(VLOOKUP(A51,TCD_Univ!$A$204:$B$240,2,FALSE()),0)</f>
        <v>2</v>
      </c>
      <c r="N51" s="330">
        <f>IFERROR('Tableau présentation'!N51/'Présentation %'!$M51,0)</f>
        <v>0</v>
      </c>
      <c r="O51" s="330">
        <f>IFERROR('Tableau présentation'!O51/'Présentation %'!$M51,0)</f>
        <v>1</v>
      </c>
      <c r="P51" s="330">
        <f>IFERROR('Tableau présentation'!P51/'Présentation %'!$M51,0)</f>
        <v>0</v>
      </c>
      <c r="Q51" s="330">
        <f>IFERROR('Tableau présentation'!T51/'Présentation %'!$M51,0)</f>
        <v>0</v>
      </c>
      <c r="R51" s="330">
        <f>IFERROR('Tableau présentation'!U51/'Présentation %'!$M51,0)</f>
        <v>0</v>
      </c>
      <c r="S51" s="330">
        <f>IFERROR('Tableau présentation'!V51/'Présentation %'!$M51,0)</f>
        <v>0.5</v>
      </c>
      <c r="T51" s="330">
        <f>IFERROR('Tableau présentation'!W51/'Présentation %'!$M51,0)</f>
        <v>0.5</v>
      </c>
      <c r="U51" s="330">
        <f>IFERROR('Tableau présentation'!X51/'Présentation %'!$M51,0)</f>
        <v>0</v>
      </c>
      <c r="V51" s="330">
        <f>IFERROR('Tableau présentation'!Y51/'Présentation %'!$M51,0)</f>
        <v>1</v>
      </c>
      <c r="W51" s="330">
        <f>'Tableau présentation'!Z51/'Présentation %'!B51</f>
        <v>0</v>
      </c>
      <c r="X51" s="331">
        <f>'Tableau présentation'!AA51/'Présentation %'!B51</f>
        <v>0</v>
      </c>
    </row>
    <row r="52" spans="1:24" x14ac:dyDescent="0.3">
      <c r="A52" s="293" t="str">
        <f>TCD_Univ!A22</f>
        <v>SciencesPo (Paris)</v>
      </c>
      <c r="B52" s="294">
        <f>TCD_Univ!B22</f>
        <v>2</v>
      </c>
      <c r="C52" s="330">
        <f>'Tableau présentation'!C52/'Présentation %'!B52</f>
        <v>0</v>
      </c>
      <c r="D52" s="330">
        <f>'Tableau présentation'!D52/'Présentation %'!B52</f>
        <v>1</v>
      </c>
      <c r="E52" s="330">
        <f>'Tableau présentation'!E52/'Présentation %'!$B52</f>
        <v>0</v>
      </c>
      <c r="F52" s="330">
        <f>'Tableau présentation'!F52/'Présentation %'!B52</f>
        <v>0</v>
      </c>
      <c r="G52" s="330">
        <f>'Tableau présentation'!G52/'Présentation %'!$B52</f>
        <v>1</v>
      </c>
      <c r="H52" s="330">
        <f>'Tableau présentation'!H52/'Présentation %'!$B52</f>
        <v>0</v>
      </c>
      <c r="I52" s="330">
        <f>'Tableau présentation'!I52/'Présentation %'!$B52</f>
        <v>1</v>
      </c>
      <c r="J52" s="330">
        <f>'Tableau présentation'!J52/'Présentation %'!$B52</f>
        <v>0</v>
      </c>
      <c r="K52" s="330">
        <f>'Tableau présentation'!K52/'Présentation %'!$B52</f>
        <v>1</v>
      </c>
      <c r="L52" s="330">
        <f>'Tableau présentation'!L52/'Présentation %'!$B52</f>
        <v>0</v>
      </c>
      <c r="M52" s="294">
        <f>IFERROR(VLOOKUP(A52,TCD_Univ!$A$204:$B$240,2,FALSE()),0)</f>
        <v>24</v>
      </c>
      <c r="N52" s="330">
        <f>IFERROR('Tableau présentation'!N52/'Présentation %'!$M52,0)</f>
        <v>0</v>
      </c>
      <c r="O52" s="330">
        <f>IFERROR('Tableau présentation'!O52/'Présentation %'!$M52,0)</f>
        <v>1</v>
      </c>
      <c r="P52" s="330">
        <f>IFERROR('Tableau présentation'!P52/'Présentation %'!$M52,0)</f>
        <v>0</v>
      </c>
      <c r="Q52" s="330">
        <f>IFERROR('Tableau présentation'!T52/'Présentation %'!$M52,0)</f>
        <v>0.83333333333333337</v>
      </c>
      <c r="R52" s="330">
        <f>IFERROR('Tableau présentation'!U52/'Présentation %'!$M52,0)</f>
        <v>0</v>
      </c>
      <c r="S52" s="330">
        <f>IFERROR('Tableau présentation'!V52/'Présentation %'!$M52,0)</f>
        <v>4.1666666666666664E-2</v>
      </c>
      <c r="T52" s="330">
        <f>IFERROR('Tableau présentation'!W52/'Présentation %'!$M52,0)</f>
        <v>0.125</v>
      </c>
      <c r="U52" s="330">
        <f>IFERROR('Tableau présentation'!X52/'Présentation %'!$M52,0)</f>
        <v>0</v>
      </c>
      <c r="V52" s="330">
        <f>IFERROR('Tableau présentation'!Y52/'Présentation %'!$M52,0)</f>
        <v>1</v>
      </c>
      <c r="W52" s="330">
        <f>'Tableau présentation'!Z52/'Présentation %'!B52</f>
        <v>0</v>
      </c>
      <c r="X52" s="331">
        <f>'Tableau présentation'!AA52/'Présentation %'!B52</f>
        <v>0</v>
      </c>
    </row>
    <row r="53" spans="1:24" x14ac:dyDescent="0.3">
      <c r="A53" s="293" t="str">
        <f>TCD_Univ!A23</f>
        <v>Université de Bordeaux</v>
      </c>
      <c r="B53" s="294">
        <f>TCD_Univ!B23</f>
        <v>22</v>
      </c>
      <c r="C53" s="330">
        <f>'Tableau présentation'!C53/'Présentation %'!B53</f>
        <v>0</v>
      </c>
      <c r="D53" s="330">
        <f>'Tableau présentation'!D53/'Présentation %'!B53</f>
        <v>0.86363636363636365</v>
      </c>
      <c r="E53" s="330">
        <f>'Tableau présentation'!E53/'Présentation %'!$B53</f>
        <v>0.13636363636363635</v>
      </c>
      <c r="F53" s="330">
        <f>'Tableau présentation'!F53/'Présentation %'!B53</f>
        <v>0.36363636363636365</v>
      </c>
      <c r="G53" s="330">
        <f>'Tableau présentation'!G53/'Présentation %'!$B53</f>
        <v>0.63636363636363635</v>
      </c>
      <c r="H53" s="330">
        <f>'Tableau présentation'!H53/'Présentation %'!$B53</f>
        <v>0</v>
      </c>
      <c r="I53" s="330">
        <f>'Tableau présentation'!I53/'Présentation %'!$B53</f>
        <v>0.63636363636363635</v>
      </c>
      <c r="J53" s="330">
        <f>'Tableau présentation'!J53/'Présentation %'!$B53</f>
        <v>0</v>
      </c>
      <c r="K53" s="330">
        <f>'Tableau présentation'!K53/'Présentation %'!$B53</f>
        <v>0.5</v>
      </c>
      <c r="L53" s="330">
        <f>'Tableau présentation'!L53/'Présentation %'!$B53</f>
        <v>0.13636363636363635</v>
      </c>
      <c r="M53" s="294">
        <f>IFERROR(VLOOKUP(A53,TCD_Univ!$A$204:$B$240,2,FALSE()),0)</f>
        <v>33</v>
      </c>
      <c r="N53" s="330">
        <f>IFERROR('Tableau présentation'!N53/'Présentation %'!$M53,0)</f>
        <v>0</v>
      </c>
      <c r="O53" s="330">
        <f>IFERROR('Tableau présentation'!O53/'Présentation %'!$M53,0)</f>
        <v>1</v>
      </c>
      <c r="P53" s="330">
        <f>IFERROR('Tableau présentation'!P53/'Présentation %'!$M53,0)</f>
        <v>0</v>
      </c>
      <c r="Q53" s="330">
        <f>IFERROR('Tableau présentation'!T53/'Présentation %'!$M53,0)</f>
        <v>0</v>
      </c>
      <c r="R53" s="330">
        <f>IFERROR('Tableau présentation'!U53/'Présentation %'!$M53,0)</f>
        <v>0</v>
      </c>
      <c r="S53" s="330">
        <f>IFERROR('Tableau présentation'!V53/'Présentation %'!$M53,0)</f>
        <v>1</v>
      </c>
      <c r="T53" s="330">
        <f>IFERROR('Tableau présentation'!W53/'Présentation %'!$M53,0)</f>
        <v>0</v>
      </c>
      <c r="U53" s="330">
        <f>IFERROR('Tableau présentation'!X53/'Présentation %'!$M53,0)</f>
        <v>6.0606060606060608E-2</v>
      </c>
      <c r="V53" s="330">
        <f>IFERROR('Tableau présentation'!Y53/'Présentation %'!$M53,0)</f>
        <v>0.93939393939393945</v>
      </c>
      <c r="W53" s="330">
        <f>'Tableau présentation'!Z53/'Présentation %'!B53</f>
        <v>0</v>
      </c>
      <c r="X53" s="331">
        <f>'Tableau présentation'!AA53/'Présentation %'!B53</f>
        <v>0.13636363636363635</v>
      </c>
    </row>
    <row r="54" spans="1:24" x14ac:dyDescent="0.3">
      <c r="A54" s="293" t="str">
        <f>TCD_Univ!A24</f>
        <v>Université de Caen Normandie</v>
      </c>
      <c r="B54" s="294">
        <f>TCD_Univ!B24</f>
        <v>13</v>
      </c>
      <c r="C54" s="330">
        <f>'Tableau présentation'!C54/'Présentation %'!B54</f>
        <v>0</v>
      </c>
      <c r="D54" s="330">
        <f>'Tableau présentation'!D54/'Présentation %'!B54</f>
        <v>0.92307692307692313</v>
      </c>
      <c r="E54" s="330">
        <f>'Tableau présentation'!E54/'Présentation %'!$B54</f>
        <v>7.6923076923076927E-2</v>
      </c>
      <c r="F54" s="330">
        <f>'Tableau présentation'!F54/'Présentation %'!B54</f>
        <v>0.61538461538461542</v>
      </c>
      <c r="G54" s="330">
        <f>'Tableau présentation'!G54/'Présentation %'!$B54</f>
        <v>0.38461538461538464</v>
      </c>
      <c r="H54" s="330">
        <f>'Tableau présentation'!H54/'Présentation %'!$B54</f>
        <v>0</v>
      </c>
      <c r="I54" s="330">
        <f>'Tableau présentation'!I54/'Présentation %'!$B54</f>
        <v>0.38461538461538464</v>
      </c>
      <c r="J54" s="330">
        <f>'Tableau présentation'!J54/'Présentation %'!$B54</f>
        <v>0</v>
      </c>
      <c r="K54" s="330">
        <f>'Tableau présentation'!K54/'Présentation %'!$B54</f>
        <v>0.38461538461538464</v>
      </c>
      <c r="L54" s="330">
        <f>'Tableau présentation'!L54/'Présentation %'!$B54</f>
        <v>0</v>
      </c>
      <c r="M54" s="294">
        <f>IFERROR(VLOOKUP(A54,TCD_Univ!$A$204:$B$240,2,FALSE()),0)</f>
        <v>8</v>
      </c>
      <c r="N54" s="330">
        <f>IFERROR('Tableau présentation'!N54/'Présentation %'!$M54,0)</f>
        <v>0</v>
      </c>
      <c r="O54" s="330">
        <f>IFERROR('Tableau présentation'!O54/'Présentation %'!$M54,0)</f>
        <v>1</v>
      </c>
      <c r="P54" s="330">
        <f>IFERROR('Tableau présentation'!P54/'Présentation %'!$M54,0)</f>
        <v>0</v>
      </c>
      <c r="Q54" s="330">
        <f>IFERROR('Tableau présentation'!T54/'Présentation %'!$M54,0)</f>
        <v>0</v>
      </c>
      <c r="R54" s="330">
        <f>IFERROR('Tableau présentation'!U54/'Présentation %'!$M54,0)</f>
        <v>1</v>
      </c>
      <c r="S54" s="330">
        <f>IFERROR('Tableau présentation'!V54/'Présentation %'!$M54,0)</f>
        <v>0</v>
      </c>
      <c r="T54" s="330">
        <f>IFERROR('Tableau présentation'!W54/'Présentation %'!$M54,0)</f>
        <v>0</v>
      </c>
      <c r="U54" s="330">
        <f>IFERROR('Tableau présentation'!X54/'Présentation %'!$M54,0)</f>
        <v>0</v>
      </c>
      <c r="V54" s="330">
        <f>IFERROR('Tableau présentation'!Y54/'Présentation %'!$M54,0)</f>
        <v>1</v>
      </c>
      <c r="W54" s="330">
        <f>'Tableau présentation'!Z54/'Présentation %'!B54</f>
        <v>0</v>
      </c>
      <c r="X54" s="331">
        <f>'Tableau présentation'!AA54/'Présentation %'!B54</f>
        <v>0</v>
      </c>
    </row>
    <row r="55" spans="1:24" x14ac:dyDescent="0.3">
      <c r="A55" s="293" t="str">
        <f>TCD_Univ!A25</f>
        <v>Université de Montpellier</v>
      </c>
      <c r="B55" s="294">
        <f>TCD_Univ!B25</f>
        <v>17</v>
      </c>
      <c r="C55" s="330">
        <f>'Tableau présentation'!C55/'Présentation %'!B55</f>
        <v>5.8823529411764705E-2</v>
      </c>
      <c r="D55" s="330">
        <f>'Tableau présentation'!D55/'Présentation %'!B55</f>
        <v>0.6470588235294118</v>
      </c>
      <c r="E55" s="330">
        <f>'Tableau présentation'!E55/'Présentation %'!$B55</f>
        <v>0.29411764705882354</v>
      </c>
      <c r="F55" s="330">
        <f>'Tableau présentation'!F55/'Présentation %'!B55</f>
        <v>0.88235294117647056</v>
      </c>
      <c r="G55" s="330">
        <f>'Tableau présentation'!G55/'Présentation %'!$B55</f>
        <v>0.11764705882352941</v>
      </c>
      <c r="H55" s="330">
        <f>'Tableau présentation'!H55/'Présentation %'!$B55</f>
        <v>0</v>
      </c>
      <c r="I55" s="330">
        <f>'Tableau présentation'!I55/'Présentation %'!$B55</f>
        <v>0</v>
      </c>
      <c r="J55" s="330">
        <f>'Tableau présentation'!J55/'Présentation %'!$B55</f>
        <v>0.11764705882352941</v>
      </c>
      <c r="K55" s="330">
        <f>'Tableau présentation'!K55/'Présentation %'!$B55</f>
        <v>5.8823529411764705E-2</v>
      </c>
      <c r="L55" s="330">
        <f>'Tableau présentation'!L55/'Présentation %'!$B55</f>
        <v>5.8823529411764705E-2</v>
      </c>
      <c r="M55" s="294">
        <f>IFERROR(VLOOKUP(A55,TCD_Univ!$A$204:$B$240,2,FALSE()),0)</f>
        <v>11</v>
      </c>
      <c r="N55" s="330">
        <f>IFERROR('Tableau présentation'!N55/'Présentation %'!$M55,0)</f>
        <v>0</v>
      </c>
      <c r="O55" s="330">
        <f>IFERROR('Tableau présentation'!O55/'Présentation %'!$M55,0)</f>
        <v>0</v>
      </c>
      <c r="P55" s="330">
        <f>IFERROR('Tableau présentation'!P55/'Présentation %'!$M55,0)</f>
        <v>1</v>
      </c>
      <c r="Q55" s="330">
        <f>IFERROR('Tableau présentation'!T55/'Présentation %'!$M55,0)</f>
        <v>0</v>
      </c>
      <c r="R55" s="330">
        <f>IFERROR('Tableau présentation'!U55/'Présentation %'!$M55,0)</f>
        <v>9.0909090909090912E-2</v>
      </c>
      <c r="S55" s="330">
        <f>IFERROR('Tableau présentation'!V55/'Présentation %'!$M55,0)</f>
        <v>0.90909090909090906</v>
      </c>
      <c r="T55" s="330">
        <f>IFERROR('Tableau présentation'!W55/'Présentation %'!$M55,0)</f>
        <v>0</v>
      </c>
      <c r="U55" s="330">
        <f>IFERROR('Tableau présentation'!X55/'Présentation %'!$M55,0)</f>
        <v>1</v>
      </c>
      <c r="V55" s="330">
        <f>IFERROR('Tableau présentation'!Y55/'Présentation %'!$M55,0)</f>
        <v>0</v>
      </c>
      <c r="W55" s="330">
        <f>'Tableau présentation'!Z55/'Présentation %'!B55</f>
        <v>5.8823529411764705E-2</v>
      </c>
      <c r="X55" s="331">
        <f>'Tableau présentation'!AA55/'Présentation %'!B55</f>
        <v>0</v>
      </c>
    </row>
    <row r="56" spans="1:24" x14ac:dyDescent="0.3">
      <c r="A56" s="293" t="str">
        <f>TCD_Univ!A26</f>
        <v>Université de Poitiers</v>
      </c>
      <c r="B56" s="294">
        <f>TCD_Univ!B26</f>
        <v>14</v>
      </c>
      <c r="C56" s="330">
        <f>'Tableau présentation'!C56/'Présentation %'!B56</f>
        <v>0</v>
      </c>
      <c r="D56" s="330">
        <f>'Tableau présentation'!D56/'Présentation %'!B56</f>
        <v>0</v>
      </c>
      <c r="E56" s="330">
        <f>'Tableau présentation'!E56/'Présentation %'!$B56</f>
        <v>1</v>
      </c>
      <c r="F56" s="330">
        <f>'Tableau présentation'!F56/'Présentation %'!B56</f>
        <v>0.5</v>
      </c>
      <c r="G56" s="330">
        <f>'Tableau présentation'!G56/'Présentation %'!$B56</f>
        <v>0.5</v>
      </c>
      <c r="H56" s="330">
        <f>'Tableau présentation'!H56/'Présentation %'!$B56</f>
        <v>0</v>
      </c>
      <c r="I56" s="330">
        <f>'Tableau présentation'!I56/'Présentation %'!$B56</f>
        <v>0</v>
      </c>
      <c r="J56" s="330">
        <f>'Tableau présentation'!J56/'Présentation %'!$B56</f>
        <v>0.5</v>
      </c>
      <c r="K56" s="330">
        <f>'Tableau présentation'!K56/'Présentation %'!$B56</f>
        <v>0.5</v>
      </c>
      <c r="L56" s="330">
        <f>'Tableau présentation'!L56/'Présentation %'!$B56</f>
        <v>0</v>
      </c>
      <c r="M56" s="294">
        <f>IFERROR(VLOOKUP(A56,TCD_Univ!$A$204:$B$240,2,FALSE()),0)</f>
        <v>8</v>
      </c>
      <c r="N56" s="330">
        <f>IFERROR('Tableau présentation'!N56/'Présentation %'!$M56,0)</f>
        <v>0</v>
      </c>
      <c r="O56" s="330">
        <f>IFERROR('Tableau présentation'!O56/'Présentation %'!$M56,0)</f>
        <v>0</v>
      </c>
      <c r="P56" s="330">
        <f>IFERROR('Tableau présentation'!P56/'Présentation %'!$M56,0)</f>
        <v>1</v>
      </c>
      <c r="Q56" s="330">
        <f>IFERROR('Tableau présentation'!T56/'Présentation %'!$M56,0)</f>
        <v>0</v>
      </c>
      <c r="R56" s="330">
        <f>IFERROR('Tableau présentation'!U56/'Présentation %'!$M56,0)</f>
        <v>1</v>
      </c>
      <c r="S56" s="330">
        <f>IFERROR('Tableau présentation'!V56/'Présentation %'!$M56,0)</f>
        <v>0</v>
      </c>
      <c r="T56" s="330">
        <f>IFERROR('Tableau présentation'!W56/'Présentation %'!$M56,0)</f>
        <v>0</v>
      </c>
      <c r="U56" s="330">
        <f>IFERROR('Tableau présentation'!X56/'Présentation %'!$M56,0)</f>
        <v>0</v>
      </c>
      <c r="V56" s="330">
        <f>IFERROR('Tableau présentation'!Y56/'Présentation %'!$M56,0)</f>
        <v>1</v>
      </c>
      <c r="W56" s="330">
        <f>'Tableau présentation'!Z56/'Présentation %'!B56</f>
        <v>0</v>
      </c>
      <c r="X56" s="331">
        <f>'Tableau présentation'!AA56/'Présentation %'!B56</f>
        <v>0</v>
      </c>
    </row>
    <row r="57" spans="1:24" x14ac:dyDescent="0.3">
      <c r="A57" s="293" t="str">
        <f>TCD_Univ!A27</f>
        <v>Université de Poitiers/ La Rochelle Université</v>
      </c>
      <c r="B57" s="294">
        <f>TCD_Univ!B27</f>
        <v>6</v>
      </c>
      <c r="C57" s="330">
        <f>'Tableau présentation'!C57/'Présentation %'!B57</f>
        <v>0</v>
      </c>
      <c r="D57" s="330">
        <f>'Tableau présentation'!D57/'Présentation %'!B57</f>
        <v>0.5</v>
      </c>
      <c r="E57" s="330">
        <f>'Tableau présentation'!E57/'Présentation %'!$B57</f>
        <v>0.5</v>
      </c>
      <c r="F57" s="330">
        <f>'Tableau présentation'!F57/'Présentation %'!B57</f>
        <v>0.66666666666666663</v>
      </c>
      <c r="G57" s="330">
        <f>'Tableau présentation'!G57/'Présentation %'!$B57</f>
        <v>0.33333333333333331</v>
      </c>
      <c r="H57" s="330">
        <f>'Tableau présentation'!H57/'Présentation %'!$B57</f>
        <v>0</v>
      </c>
      <c r="I57" s="330">
        <f>'Tableau présentation'!I57/'Présentation %'!$B57</f>
        <v>0.33333333333333331</v>
      </c>
      <c r="J57" s="330">
        <f>'Tableau présentation'!J57/'Présentation %'!$B57</f>
        <v>0</v>
      </c>
      <c r="K57" s="330">
        <f>'Tableau présentation'!K57/'Présentation %'!$B57</f>
        <v>0.33333333333333331</v>
      </c>
      <c r="L57" s="330">
        <f>'Tableau présentation'!L57/'Présentation %'!$B57</f>
        <v>0</v>
      </c>
      <c r="M57" s="294">
        <f>IFERROR(VLOOKUP(A57,TCD_Univ!$A$204:$B$240,2,FALSE()),0)</f>
        <v>24</v>
      </c>
      <c r="N57" s="330">
        <f>IFERROR('Tableau présentation'!N57/'Présentation %'!$M57,0)</f>
        <v>0</v>
      </c>
      <c r="O57" s="330">
        <f>IFERROR('Tableau présentation'!O57/'Présentation %'!$M57,0)</f>
        <v>1</v>
      </c>
      <c r="P57" s="330">
        <f>IFERROR('Tableau présentation'!P57/'Présentation %'!$M57,0)</f>
        <v>0</v>
      </c>
      <c r="Q57" s="330">
        <f>IFERROR('Tableau présentation'!T57/'Présentation %'!$M57,0)</f>
        <v>0</v>
      </c>
      <c r="R57" s="330">
        <f>IFERROR('Tableau présentation'!U57/'Présentation %'!$M57,0)</f>
        <v>0</v>
      </c>
      <c r="S57" s="330">
        <f>IFERROR('Tableau présentation'!V57/'Présentation %'!$M57,0)</f>
        <v>0</v>
      </c>
      <c r="T57" s="330">
        <f>IFERROR('Tableau présentation'!W57/'Présentation %'!$M57,0)</f>
        <v>1</v>
      </c>
      <c r="U57" s="330">
        <f>IFERROR('Tableau présentation'!X57/'Présentation %'!$M57,0)</f>
        <v>1</v>
      </c>
      <c r="V57" s="330">
        <f>IFERROR('Tableau présentation'!Y57/'Présentation %'!$M57,0)</f>
        <v>0</v>
      </c>
      <c r="W57" s="330">
        <f>'Tableau présentation'!Z57/'Présentation %'!B57</f>
        <v>0</v>
      </c>
      <c r="X57" s="331">
        <f>'Tableau présentation'!AA57/'Présentation %'!B57</f>
        <v>0</v>
      </c>
    </row>
    <row r="58" spans="1:24" x14ac:dyDescent="0.3">
      <c r="A58" s="293" t="str">
        <f>TCD_Univ!A28</f>
        <v>Université de Rennes 1</v>
      </c>
      <c r="B58" s="294">
        <f>TCD_Univ!B28</f>
        <v>34</v>
      </c>
      <c r="C58" s="330">
        <f>'Tableau présentation'!C58/'Présentation %'!B58</f>
        <v>0.17647058823529413</v>
      </c>
      <c r="D58" s="330">
        <f>'Tableau présentation'!D58/'Présentation %'!B58</f>
        <v>0.44117647058823528</v>
      </c>
      <c r="E58" s="330">
        <f>'Tableau présentation'!E58/'Présentation %'!$B58</f>
        <v>0.38235294117647056</v>
      </c>
      <c r="F58" s="330">
        <f>'Tableau présentation'!F58/'Présentation %'!B58</f>
        <v>0.6470588235294118</v>
      </c>
      <c r="G58" s="330">
        <f>'Tableau présentation'!G58/'Présentation %'!$B58</f>
        <v>0.35294117647058826</v>
      </c>
      <c r="H58" s="330">
        <f>'Tableau présentation'!H58/'Présentation %'!$B58</f>
        <v>2.9411764705882353E-2</v>
      </c>
      <c r="I58" s="330">
        <f>'Tableau présentation'!I58/'Présentation %'!$B58</f>
        <v>0.23529411764705882</v>
      </c>
      <c r="J58" s="330">
        <f>'Tableau présentation'!J58/'Présentation %'!$B58</f>
        <v>8.8235294117647065E-2</v>
      </c>
      <c r="K58" s="330">
        <f>'Tableau présentation'!K58/'Présentation %'!$B58</f>
        <v>0.35294117647058826</v>
      </c>
      <c r="L58" s="330">
        <f>'Tableau présentation'!L58/'Présentation %'!$B58</f>
        <v>0</v>
      </c>
      <c r="M58" s="294">
        <f>IFERROR(VLOOKUP(A58,TCD_Univ!$A$204:$B$240,2,FALSE()),0)</f>
        <v>22</v>
      </c>
      <c r="N58" s="330">
        <f>IFERROR('Tableau présentation'!N58/'Présentation %'!$M58,0)</f>
        <v>4.5454545454545456E-2</v>
      </c>
      <c r="O58" s="330">
        <f>IFERROR('Tableau présentation'!O58/'Présentation %'!$M58,0)</f>
        <v>0.72727272727272729</v>
      </c>
      <c r="P58" s="330">
        <f>IFERROR('Tableau présentation'!P58/'Présentation %'!$M58,0)</f>
        <v>0.22727272727272727</v>
      </c>
      <c r="Q58" s="330">
        <f>IFERROR('Tableau présentation'!T58/'Présentation %'!$M58,0)</f>
        <v>0</v>
      </c>
      <c r="R58" s="330">
        <f>IFERROR('Tableau présentation'!U58/'Présentation %'!$M58,0)</f>
        <v>1</v>
      </c>
      <c r="S58" s="330">
        <f>IFERROR('Tableau présentation'!V58/'Présentation %'!$M58,0)</f>
        <v>0</v>
      </c>
      <c r="T58" s="330">
        <f>IFERROR('Tableau présentation'!W58/'Présentation %'!$M58,0)</f>
        <v>0</v>
      </c>
      <c r="U58" s="330">
        <f>IFERROR('Tableau présentation'!X58/'Présentation %'!$M58,0)</f>
        <v>0</v>
      </c>
      <c r="V58" s="330">
        <f>IFERROR('Tableau présentation'!Y58/'Présentation %'!$M58,0)</f>
        <v>1</v>
      </c>
      <c r="W58" s="330">
        <f>'Tableau présentation'!Z58/'Présentation %'!B58</f>
        <v>0</v>
      </c>
      <c r="X58" s="331">
        <f>'Tableau présentation'!AA58/'Présentation %'!B58</f>
        <v>0</v>
      </c>
    </row>
    <row r="59" spans="1:24" x14ac:dyDescent="0.3">
      <c r="A59" s="293" t="str">
        <f>TCD_Univ!A29</f>
        <v>Université Jean Moulin Lyon 3</v>
      </c>
      <c r="B59" s="294">
        <f>TCD_Univ!B29</f>
        <v>29</v>
      </c>
      <c r="C59" s="330">
        <f>'Tableau présentation'!C59/'Présentation %'!B59</f>
        <v>6.8965517241379309E-2</v>
      </c>
      <c r="D59" s="330">
        <f>'Tableau présentation'!D59/'Présentation %'!B59</f>
        <v>0.10344827586206896</v>
      </c>
      <c r="E59" s="330">
        <f>'Tableau présentation'!E59/'Présentation %'!$B59</f>
        <v>0.82758620689655171</v>
      </c>
      <c r="F59" s="330">
        <f>'Tableau présentation'!F59/'Présentation %'!B59</f>
        <v>0.72413793103448276</v>
      </c>
      <c r="G59" s="330">
        <f>'Tableau présentation'!G59/'Présentation %'!$B59</f>
        <v>0.27586206896551724</v>
      </c>
      <c r="H59" s="330">
        <f>'Tableau présentation'!H59/'Présentation %'!$B59</f>
        <v>0</v>
      </c>
      <c r="I59" s="330">
        <f>'Tableau présentation'!I59/'Présentation %'!$B59</f>
        <v>0</v>
      </c>
      <c r="J59" s="330">
        <f>'Tableau présentation'!J59/'Présentation %'!$B59</f>
        <v>0.27586206896551724</v>
      </c>
      <c r="K59" s="330">
        <f>'Tableau présentation'!K59/'Présentation %'!$B59</f>
        <v>0.27586206896551724</v>
      </c>
      <c r="L59" s="330">
        <f>'Tableau présentation'!L59/'Présentation %'!$B59</f>
        <v>0</v>
      </c>
      <c r="M59" s="294">
        <f>IFERROR(VLOOKUP(A59,TCD_Univ!$A$204:$B$240,2,FALSE()),0)</f>
        <v>15</v>
      </c>
      <c r="N59" s="330">
        <f>IFERROR('Tableau présentation'!N59/'Présentation %'!$M59,0)</f>
        <v>0</v>
      </c>
      <c r="O59" s="330">
        <f>IFERROR('Tableau présentation'!O59/'Présentation %'!$M59,0)</f>
        <v>0</v>
      </c>
      <c r="P59" s="330">
        <f>IFERROR('Tableau présentation'!P59/'Présentation %'!$M59,0)</f>
        <v>1</v>
      </c>
      <c r="Q59" s="330">
        <f>IFERROR('Tableau présentation'!T59/'Présentation %'!$M59,0)</f>
        <v>0</v>
      </c>
      <c r="R59" s="330">
        <f>IFERROR('Tableau présentation'!U59/'Présentation %'!$M59,0)</f>
        <v>6.6666666666666666E-2</v>
      </c>
      <c r="S59" s="330">
        <f>IFERROR('Tableau présentation'!V59/'Présentation %'!$M59,0)</f>
        <v>0.8</v>
      </c>
      <c r="T59" s="330">
        <f>IFERROR('Tableau présentation'!W59/'Présentation %'!$M59,0)</f>
        <v>0.13333333333333333</v>
      </c>
      <c r="U59" s="330">
        <f>IFERROR('Tableau présentation'!X59/'Présentation %'!$M59,0)</f>
        <v>0</v>
      </c>
      <c r="V59" s="330">
        <f>IFERROR('Tableau présentation'!Y59/'Présentation %'!$M59,0)</f>
        <v>1</v>
      </c>
      <c r="W59" s="330">
        <f>'Tableau présentation'!Z59/'Présentation %'!B59</f>
        <v>0</v>
      </c>
      <c r="X59" s="331">
        <f>'Tableau présentation'!AA59/'Présentation %'!B59</f>
        <v>0</v>
      </c>
    </row>
    <row r="60" spans="1:24" x14ac:dyDescent="0.3">
      <c r="A60" s="293" t="str">
        <f>TCD_Univ!A30</f>
        <v>Université Lumière Lyon 2 - UFR de Sciences economiques et de gestion</v>
      </c>
      <c r="B60" s="294">
        <f>TCD_Univ!B30</f>
        <v>9</v>
      </c>
      <c r="C60" s="330">
        <f>'Tableau présentation'!C60/'Présentation %'!B60</f>
        <v>0</v>
      </c>
      <c r="D60" s="330">
        <f>'Tableau présentation'!D60/'Présentation %'!B60</f>
        <v>1</v>
      </c>
      <c r="E60" s="330">
        <f>'Tableau présentation'!E60/'Présentation %'!$B60</f>
        <v>0</v>
      </c>
      <c r="F60" s="330">
        <f>'Tableau présentation'!F60/'Présentation %'!B60</f>
        <v>1</v>
      </c>
      <c r="G60" s="330">
        <f>'Tableau présentation'!G60/'Présentation %'!$B60</f>
        <v>0</v>
      </c>
      <c r="H60" s="330">
        <f>'Tableau présentation'!H60/'Présentation %'!$B60</f>
        <v>0</v>
      </c>
      <c r="I60" s="330">
        <f>'Tableau présentation'!I60/'Présentation %'!$B60</f>
        <v>0</v>
      </c>
      <c r="J60" s="330">
        <f>'Tableau présentation'!J60/'Présentation %'!$B60</f>
        <v>0</v>
      </c>
      <c r="K60" s="330">
        <f>'Tableau présentation'!K60/'Présentation %'!$B60</f>
        <v>0</v>
      </c>
      <c r="L60" s="330">
        <f>'Tableau présentation'!L60/'Présentation %'!$B60</f>
        <v>0</v>
      </c>
      <c r="M60" s="294">
        <f>IFERROR(VLOOKUP(A60,TCD_Univ!$A$204:$B$240,2,FALSE()),0)</f>
        <v>0</v>
      </c>
      <c r="N60" s="330">
        <f>IFERROR('Tableau présentation'!N60/'Présentation %'!$M60,0)</f>
        <v>0</v>
      </c>
      <c r="O60" s="330">
        <f>IFERROR('Tableau présentation'!O60/'Présentation %'!$M60,0)</f>
        <v>0</v>
      </c>
      <c r="P60" s="330">
        <f>IFERROR('Tableau présentation'!P60/'Présentation %'!$M60,0)</f>
        <v>0</v>
      </c>
      <c r="Q60" s="330">
        <f>IFERROR('Tableau présentation'!T60/'Présentation %'!$M60,0)</f>
        <v>0</v>
      </c>
      <c r="R60" s="330">
        <f>IFERROR('Tableau présentation'!U60/'Présentation %'!$M60,0)</f>
        <v>0</v>
      </c>
      <c r="S60" s="330">
        <f>IFERROR('Tableau présentation'!V60/'Présentation %'!$M60,0)</f>
        <v>0</v>
      </c>
      <c r="T60" s="330">
        <f>IFERROR('Tableau présentation'!W60/'Présentation %'!$M60,0)</f>
        <v>0</v>
      </c>
      <c r="U60" s="330">
        <f>IFERROR('Tableau présentation'!X60/'Présentation %'!$M60,0)</f>
        <v>0</v>
      </c>
      <c r="V60" s="330">
        <f>IFERROR('Tableau présentation'!Y60/'Présentation %'!$M60,0)</f>
        <v>0</v>
      </c>
      <c r="W60" s="330">
        <f>'Tableau présentation'!Z60/'Présentation %'!B60</f>
        <v>0</v>
      </c>
      <c r="X60" s="331">
        <f>'Tableau présentation'!AA60/'Présentation %'!B60</f>
        <v>0</v>
      </c>
    </row>
    <row r="61" spans="1:24" x14ac:dyDescent="0.3">
      <c r="A61" s="293" t="str">
        <f>TCD_Univ!A31</f>
        <v>Université Paris 1 Panthéon Sorbonne - EDS - Institut d'administration économique et sociale (IAES)</v>
      </c>
      <c r="B61" s="294">
        <f>TCD_Univ!B31</f>
        <v>3</v>
      </c>
      <c r="C61" s="330">
        <f>'Tableau présentation'!C61/'Présentation %'!B61</f>
        <v>0</v>
      </c>
      <c r="D61" s="330">
        <f>'Tableau présentation'!D61/'Présentation %'!B61</f>
        <v>1</v>
      </c>
      <c r="E61" s="330">
        <f>'Tableau présentation'!E61/'Présentation %'!$B61</f>
        <v>0</v>
      </c>
      <c r="F61" s="330">
        <f>'Tableau présentation'!F61/'Présentation %'!B61</f>
        <v>1</v>
      </c>
      <c r="G61" s="330">
        <f>'Tableau présentation'!G61/'Présentation %'!$B61</f>
        <v>0</v>
      </c>
      <c r="H61" s="330">
        <f>'Tableau présentation'!H61/'Présentation %'!$B61</f>
        <v>0</v>
      </c>
      <c r="I61" s="330">
        <f>'Tableau présentation'!I61/'Présentation %'!$B61</f>
        <v>0</v>
      </c>
      <c r="J61" s="330">
        <f>'Tableau présentation'!J61/'Présentation %'!$B61</f>
        <v>0</v>
      </c>
      <c r="K61" s="330">
        <f>'Tableau présentation'!K61/'Présentation %'!$B61</f>
        <v>0</v>
      </c>
      <c r="L61" s="330">
        <f>'Tableau présentation'!L61/'Présentation %'!$B61</f>
        <v>0</v>
      </c>
      <c r="M61" s="294">
        <f>IFERROR(VLOOKUP(A61,TCD_Univ!$A$204:$B$240,2,FALSE()),0)</f>
        <v>0</v>
      </c>
      <c r="N61" s="330">
        <f>IFERROR('Tableau présentation'!N61/'Présentation %'!$M61,0)</f>
        <v>0</v>
      </c>
      <c r="O61" s="330">
        <f>IFERROR('Tableau présentation'!O61/'Présentation %'!$M61,0)</f>
        <v>0</v>
      </c>
      <c r="P61" s="330">
        <f>IFERROR('Tableau présentation'!P61/'Présentation %'!$M61,0)</f>
        <v>0</v>
      </c>
      <c r="Q61" s="330">
        <f>IFERROR('Tableau présentation'!T61/'Présentation %'!$M61,0)</f>
        <v>0</v>
      </c>
      <c r="R61" s="330">
        <f>IFERROR('Tableau présentation'!U61/'Présentation %'!$M61,0)</f>
        <v>0</v>
      </c>
      <c r="S61" s="330">
        <f>IFERROR('Tableau présentation'!V61/'Présentation %'!$M61,0)</f>
        <v>0</v>
      </c>
      <c r="T61" s="330">
        <f>IFERROR('Tableau présentation'!W61/'Présentation %'!$M61,0)</f>
        <v>0</v>
      </c>
      <c r="U61" s="330">
        <f>IFERROR('Tableau présentation'!X61/'Présentation %'!$M61,0)</f>
        <v>0</v>
      </c>
      <c r="V61" s="330">
        <f>IFERROR('Tableau présentation'!Y61/'Présentation %'!$M61,0)</f>
        <v>0</v>
      </c>
      <c r="W61" s="330">
        <f>'Tableau présentation'!Z61/'Présentation %'!B61</f>
        <v>0</v>
      </c>
      <c r="X61" s="331">
        <f>'Tableau présentation'!AA61/'Présentation %'!B61</f>
        <v>0</v>
      </c>
    </row>
    <row r="62" spans="1:24" x14ac:dyDescent="0.3">
      <c r="A62" s="293" t="str">
        <f>TCD_Univ!A32</f>
        <v>Université Paris 1 Panthéon Sorbonne - formation continue Panthéon Sorbonne</v>
      </c>
      <c r="B62" s="294">
        <f>TCD_Univ!B32</f>
        <v>2</v>
      </c>
      <c r="C62" s="330">
        <f>'Tableau présentation'!C62/'Présentation %'!B62</f>
        <v>1</v>
      </c>
      <c r="D62" s="330">
        <f>'Tableau présentation'!D62/'Présentation %'!B62</f>
        <v>0</v>
      </c>
      <c r="E62" s="330">
        <f>'Tableau présentation'!E62/'Présentation %'!$B62</f>
        <v>0</v>
      </c>
      <c r="F62" s="330">
        <f>'Tableau présentation'!F62/'Présentation %'!B62</f>
        <v>1</v>
      </c>
      <c r="G62" s="330">
        <f>'Tableau présentation'!G62/'Présentation %'!$B62</f>
        <v>0</v>
      </c>
      <c r="H62" s="330">
        <f>'Tableau présentation'!H62/'Présentation %'!$B62</f>
        <v>0</v>
      </c>
      <c r="I62" s="330">
        <f>'Tableau présentation'!I62/'Présentation %'!$B62</f>
        <v>0</v>
      </c>
      <c r="J62" s="330">
        <f>'Tableau présentation'!J62/'Présentation %'!$B62</f>
        <v>0</v>
      </c>
      <c r="K62" s="330">
        <f>'Tableau présentation'!K62/'Présentation %'!$B62</f>
        <v>0</v>
      </c>
      <c r="L62" s="330">
        <f>'Tableau présentation'!L62/'Présentation %'!$B62</f>
        <v>0</v>
      </c>
      <c r="M62" s="294">
        <f>IFERROR(VLOOKUP(A62,TCD_Univ!$A$204:$B$240,2,FALSE()),0)</f>
        <v>0</v>
      </c>
      <c r="N62" s="330">
        <f>IFERROR('Tableau présentation'!N62/'Présentation %'!$M62,0)</f>
        <v>0</v>
      </c>
      <c r="O62" s="330">
        <f>IFERROR('Tableau présentation'!O62/'Présentation %'!$M62,0)</f>
        <v>0</v>
      </c>
      <c r="P62" s="330">
        <f>IFERROR('Tableau présentation'!P62/'Présentation %'!$M62,0)</f>
        <v>0</v>
      </c>
      <c r="Q62" s="330">
        <f>IFERROR('Tableau présentation'!T62/'Présentation %'!$M62,0)</f>
        <v>0</v>
      </c>
      <c r="R62" s="330">
        <f>IFERROR('Tableau présentation'!U62/'Présentation %'!$M62,0)</f>
        <v>0</v>
      </c>
      <c r="S62" s="330">
        <f>IFERROR('Tableau présentation'!V62/'Présentation %'!$M62,0)</f>
        <v>0</v>
      </c>
      <c r="T62" s="330">
        <f>IFERROR('Tableau présentation'!W62/'Présentation %'!$M62,0)</f>
        <v>0</v>
      </c>
      <c r="U62" s="330">
        <f>IFERROR('Tableau présentation'!X62/'Présentation %'!$M62,0)</f>
        <v>0</v>
      </c>
      <c r="V62" s="330">
        <f>IFERROR('Tableau présentation'!Y62/'Présentation %'!$M62,0)</f>
        <v>0</v>
      </c>
      <c r="W62" s="330">
        <f>'Tableau présentation'!Z62/'Présentation %'!B62</f>
        <v>0</v>
      </c>
      <c r="X62" s="331">
        <f>'Tableau présentation'!AA62/'Présentation %'!B62</f>
        <v>0</v>
      </c>
    </row>
    <row r="63" spans="1:24" x14ac:dyDescent="0.3">
      <c r="A63" s="293" t="str">
        <f>TCD_Univ!A33</f>
        <v>Université Paris 1 Panthéon Sorbonne - IAE</v>
      </c>
      <c r="B63" s="294">
        <f>TCD_Univ!B33</f>
        <v>5</v>
      </c>
      <c r="C63" s="330">
        <f>'Tableau présentation'!C63/'Présentation %'!B63</f>
        <v>1</v>
      </c>
      <c r="D63" s="330">
        <f>'Tableau présentation'!D63/'Présentation %'!B63</f>
        <v>0</v>
      </c>
      <c r="E63" s="330">
        <f>'Tableau présentation'!E63/'Présentation %'!$B63</f>
        <v>0</v>
      </c>
      <c r="F63" s="330">
        <f>'Tableau présentation'!F63/'Présentation %'!B63</f>
        <v>0.8</v>
      </c>
      <c r="G63" s="330">
        <f>'Tableau présentation'!G63/'Présentation %'!$B63</f>
        <v>0.2</v>
      </c>
      <c r="H63" s="330">
        <f>'Tableau présentation'!H63/'Présentation %'!$B63</f>
        <v>0.2</v>
      </c>
      <c r="I63" s="330">
        <f>'Tableau présentation'!I63/'Présentation %'!$B63</f>
        <v>0</v>
      </c>
      <c r="J63" s="330">
        <f>'Tableau présentation'!J63/'Présentation %'!$B63</f>
        <v>0</v>
      </c>
      <c r="K63" s="330">
        <f>'Tableau présentation'!K63/'Présentation %'!$B63</f>
        <v>0.2</v>
      </c>
      <c r="L63" s="330">
        <f>'Tableau présentation'!L63/'Présentation %'!$B63</f>
        <v>0</v>
      </c>
      <c r="M63" s="294">
        <f>IFERROR(VLOOKUP(A63,TCD_Univ!$A$204:$B$240,2,FALSE()),0)</f>
        <v>5</v>
      </c>
      <c r="N63" s="330">
        <f>IFERROR('Tableau présentation'!N63/'Présentation %'!$M63,0)</f>
        <v>1</v>
      </c>
      <c r="O63" s="330">
        <f>IFERROR('Tableau présentation'!O63/'Présentation %'!$M63,0)</f>
        <v>0</v>
      </c>
      <c r="P63" s="330">
        <f>IFERROR('Tableau présentation'!P63/'Présentation %'!$M63,0)</f>
        <v>0</v>
      </c>
      <c r="Q63" s="330">
        <f>IFERROR('Tableau présentation'!T63/'Présentation %'!$M63,0)</f>
        <v>0</v>
      </c>
      <c r="R63" s="330">
        <f>IFERROR('Tableau présentation'!U63/'Présentation %'!$M63,0)</f>
        <v>0</v>
      </c>
      <c r="S63" s="330">
        <f>IFERROR('Tableau présentation'!V63/'Présentation %'!$M63,0)</f>
        <v>0.8</v>
      </c>
      <c r="T63" s="330">
        <f>IFERROR('Tableau présentation'!W63/'Présentation %'!$M63,0)</f>
        <v>0.2</v>
      </c>
      <c r="U63" s="330">
        <f>IFERROR('Tableau présentation'!X63/'Présentation %'!$M63,0)</f>
        <v>0</v>
      </c>
      <c r="V63" s="330">
        <f>IFERROR('Tableau présentation'!Y63/'Présentation %'!$M63,0)</f>
        <v>1</v>
      </c>
      <c r="W63" s="330">
        <f>'Tableau présentation'!Z63/'Présentation %'!B63</f>
        <v>0</v>
      </c>
      <c r="X63" s="331">
        <f>'Tableau présentation'!AA63/'Présentation %'!B63</f>
        <v>0</v>
      </c>
    </row>
    <row r="64" spans="1:24" x14ac:dyDescent="0.3">
      <c r="A64" s="293" t="str">
        <f>TCD_Univ!A34</f>
        <v>Université Paris 1 Panthéon Sorbonne Ecole d'économie de la Sorbonne</v>
      </c>
      <c r="B64" s="294">
        <f>TCD_Univ!B34</f>
        <v>15</v>
      </c>
      <c r="C64" s="330">
        <f>'Tableau présentation'!C64/'Présentation %'!B64</f>
        <v>0</v>
      </c>
      <c r="D64" s="330">
        <f>'Tableau présentation'!D64/'Présentation %'!B64</f>
        <v>0.66666666666666663</v>
      </c>
      <c r="E64" s="330">
        <f>'Tableau présentation'!E64/'Présentation %'!$B64</f>
        <v>0.33333333333333331</v>
      </c>
      <c r="F64" s="330">
        <f>'Tableau présentation'!F64/'Présentation %'!B64</f>
        <v>0.6</v>
      </c>
      <c r="G64" s="330">
        <f>'Tableau présentation'!G64/'Présentation %'!$B64</f>
        <v>0.4</v>
      </c>
      <c r="H64" s="330">
        <f>'Tableau présentation'!H64/'Présentation %'!$B64</f>
        <v>0</v>
      </c>
      <c r="I64" s="330">
        <f>'Tableau présentation'!I64/'Présentation %'!$B64</f>
        <v>0.4</v>
      </c>
      <c r="J64" s="330">
        <f>'Tableau présentation'!J64/'Présentation %'!$B64</f>
        <v>0</v>
      </c>
      <c r="K64" s="330">
        <f>'Tableau présentation'!K64/'Présentation %'!$B64</f>
        <v>0.4</v>
      </c>
      <c r="L64" s="330">
        <f>'Tableau présentation'!L64/'Présentation %'!$B64</f>
        <v>0</v>
      </c>
      <c r="M64" s="294">
        <f>IFERROR(VLOOKUP(A64,TCD_Univ!$A$204:$B$240,2,FALSE()),0)</f>
        <v>8</v>
      </c>
      <c r="N64" s="330">
        <f>IFERROR('Tableau présentation'!N64/'Présentation %'!$M64,0)</f>
        <v>0</v>
      </c>
      <c r="O64" s="330">
        <f>IFERROR('Tableau présentation'!O64/'Présentation %'!$M64,0)</f>
        <v>1</v>
      </c>
      <c r="P64" s="330">
        <f>IFERROR('Tableau présentation'!P64/'Présentation %'!$M64,0)</f>
        <v>0</v>
      </c>
      <c r="Q64" s="330">
        <f>IFERROR('Tableau présentation'!T64/'Présentation %'!$M64,0)</f>
        <v>0.375</v>
      </c>
      <c r="R64" s="330">
        <f>IFERROR('Tableau présentation'!U64/'Présentation %'!$M64,0)</f>
        <v>0</v>
      </c>
      <c r="S64" s="330">
        <f>IFERROR('Tableau présentation'!V64/'Présentation %'!$M64,0)</f>
        <v>0.25</v>
      </c>
      <c r="T64" s="330">
        <f>IFERROR('Tableau présentation'!W64/'Présentation %'!$M64,0)</f>
        <v>0.375</v>
      </c>
      <c r="U64" s="330">
        <f>IFERROR('Tableau présentation'!X64/'Présentation %'!$M64,0)</f>
        <v>0</v>
      </c>
      <c r="V64" s="330">
        <f>IFERROR('Tableau présentation'!Y64/'Présentation %'!$M64,0)</f>
        <v>1</v>
      </c>
      <c r="W64" s="330">
        <f>'Tableau présentation'!Z64/'Présentation %'!B64</f>
        <v>0</v>
      </c>
      <c r="X64" s="331">
        <f>'Tableau présentation'!AA64/'Présentation %'!B64</f>
        <v>0</v>
      </c>
    </row>
    <row r="65" spans="1:24" ht="28.8" x14ac:dyDescent="0.3">
      <c r="A65" s="296" t="str">
        <f>TCD_Univ!A35</f>
        <v>Université Paris 1 Panthéon Sorbonne
Ecole de management de la Sorbonne</v>
      </c>
      <c r="B65" s="294">
        <f>TCD_Univ!B35</f>
        <v>12</v>
      </c>
      <c r="C65" s="330">
        <f>'Tableau présentation'!C65/'Présentation %'!B65</f>
        <v>0</v>
      </c>
      <c r="D65" s="330">
        <f>'Tableau présentation'!D65/'Présentation %'!B65</f>
        <v>1</v>
      </c>
      <c r="E65" s="330">
        <f>'Tableau présentation'!E65/'Présentation %'!$B65</f>
        <v>0</v>
      </c>
      <c r="F65" s="330">
        <f>'Tableau présentation'!F65/'Présentation %'!B65</f>
        <v>0.66666666666666663</v>
      </c>
      <c r="G65" s="330">
        <f>'Tableau présentation'!G65/'Présentation %'!$B65</f>
        <v>0.33333333333333331</v>
      </c>
      <c r="H65" s="330">
        <f>'Tableau présentation'!H65/'Présentation %'!$B65</f>
        <v>0</v>
      </c>
      <c r="I65" s="330">
        <f>'Tableau présentation'!I65/'Présentation %'!$B65</f>
        <v>0.33333333333333331</v>
      </c>
      <c r="J65" s="330">
        <f>'Tableau présentation'!J65/'Présentation %'!$B65</f>
        <v>0</v>
      </c>
      <c r="K65" s="330">
        <f>'Tableau présentation'!K65/'Présentation %'!$B65</f>
        <v>0.33333333333333331</v>
      </c>
      <c r="L65" s="330">
        <f>'Tableau présentation'!L65/'Présentation %'!$B65</f>
        <v>0</v>
      </c>
      <c r="M65" s="294">
        <f>IFERROR(VLOOKUP(A65,TCD_Univ!$A$204:$B$240,2,FALSE()),0)</f>
        <v>16</v>
      </c>
      <c r="N65" s="330">
        <f>IFERROR('Tableau présentation'!N65/'Présentation %'!$M65,0)</f>
        <v>0</v>
      </c>
      <c r="O65" s="330">
        <f>IFERROR('Tableau présentation'!O65/'Présentation %'!$M65,0)</f>
        <v>1</v>
      </c>
      <c r="P65" s="330">
        <f>IFERROR('Tableau présentation'!P65/'Présentation %'!$M65,0)</f>
        <v>0</v>
      </c>
      <c r="Q65" s="330">
        <f>IFERROR('Tableau présentation'!T65/'Présentation %'!$M65,0)</f>
        <v>0.75</v>
      </c>
      <c r="R65" s="330">
        <f>IFERROR('Tableau présentation'!U65/'Présentation %'!$M65,0)</f>
        <v>0</v>
      </c>
      <c r="S65" s="330">
        <f>IFERROR('Tableau présentation'!V65/'Présentation %'!$M65,0)</f>
        <v>0.25</v>
      </c>
      <c r="T65" s="330">
        <f>IFERROR('Tableau présentation'!W65/'Présentation %'!$M65,0)</f>
        <v>0</v>
      </c>
      <c r="U65" s="330">
        <f>IFERROR('Tableau présentation'!X65/'Présentation %'!$M65,0)</f>
        <v>0</v>
      </c>
      <c r="V65" s="330">
        <f>IFERROR('Tableau présentation'!Y65/'Présentation %'!$M65,0)</f>
        <v>1</v>
      </c>
      <c r="W65" s="330">
        <f>'Tableau présentation'!Z65/'Présentation %'!B65</f>
        <v>0</v>
      </c>
      <c r="X65" s="331">
        <f>'Tableau présentation'!AA65/'Présentation %'!B65</f>
        <v>0</v>
      </c>
    </row>
    <row r="66" spans="1:24" ht="28.8" x14ac:dyDescent="0.3">
      <c r="A66" s="296" t="str">
        <f>TCD_Univ!A36</f>
        <v>Université Paris 1 Panthéon Sorbonne
Ecole d'économie de la Sorbonne</v>
      </c>
      <c r="B66" s="294">
        <f>TCD_Univ!B36</f>
        <v>21</v>
      </c>
      <c r="C66" s="330">
        <f>'Tableau présentation'!C66/'Présentation %'!B66</f>
        <v>0</v>
      </c>
      <c r="D66" s="330">
        <f>'Tableau présentation'!D66/'Présentation %'!B66</f>
        <v>0.66666666666666663</v>
      </c>
      <c r="E66" s="330">
        <f>'Tableau présentation'!E66/'Présentation %'!$B66</f>
        <v>0.33333333333333331</v>
      </c>
      <c r="F66" s="330">
        <f>'Tableau présentation'!F66/'Présentation %'!B66</f>
        <v>0.42857142857142855</v>
      </c>
      <c r="G66" s="330">
        <f>'Tableau présentation'!G66/'Présentation %'!$B66</f>
        <v>0.5714285714285714</v>
      </c>
      <c r="H66" s="330">
        <f>'Tableau présentation'!H66/'Présentation %'!$B66</f>
        <v>0</v>
      </c>
      <c r="I66" s="330">
        <f>'Tableau présentation'!I66/'Présentation %'!$B66</f>
        <v>0.38095238095238093</v>
      </c>
      <c r="J66" s="330">
        <f>'Tableau présentation'!J66/'Présentation %'!$B66</f>
        <v>0.19047619047619047</v>
      </c>
      <c r="K66" s="330">
        <f>'Tableau présentation'!K66/'Présentation %'!$B66</f>
        <v>0.47619047619047616</v>
      </c>
      <c r="L66" s="330">
        <f>'Tableau présentation'!L66/'Présentation %'!$B66</f>
        <v>9.5238095238095233E-2</v>
      </c>
      <c r="M66" s="294">
        <f>IFERROR(VLOOKUP(A66,TCD_Univ!$A$204:$B$240,2,FALSE()),0)</f>
        <v>24</v>
      </c>
      <c r="N66" s="330">
        <f>IFERROR('Tableau présentation'!N66/'Présentation %'!$M66,0)</f>
        <v>0</v>
      </c>
      <c r="O66" s="330">
        <f>IFERROR('Tableau présentation'!O66/'Présentation %'!$M66,0)</f>
        <v>0.54166666666666663</v>
      </c>
      <c r="P66" s="330">
        <f>IFERROR('Tableau présentation'!P66/'Présentation %'!$M66,0)</f>
        <v>0.45833333333333331</v>
      </c>
      <c r="Q66" s="330">
        <f>IFERROR('Tableau présentation'!T66/'Présentation %'!$M66,0)</f>
        <v>0.29166666666666669</v>
      </c>
      <c r="R66" s="330">
        <f>IFERROR('Tableau présentation'!U66/'Présentation %'!$M66,0)</f>
        <v>0.41666666666666669</v>
      </c>
      <c r="S66" s="330">
        <f>IFERROR('Tableau présentation'!V66/'Présentation %'!$M66,0)</f>
        <v>0</v>
      </c>
      <c r="T66" s="330">
        <f>IFERROR('Tableau présentation'!W66/'Présentation %'!$M66,0)</f>
        <v>0.29166666666666669</v>
      </c>
      <c r="U66" s="330">
        <f>IFERROR('Tableau présentation'!X66/'Présentation %'!$M66,0)</f>
        <v>0</v>
      </c>
      <c r="V66" s="330">
        <f>IFERROR('Tableau présentation'!Y66/'Présentation %'!$M66,0)</f>
        <v>1</v>
      </c>
      <c r="W66" s="330">
        <f>'Tableau présentation'!Z66/'Présentation %'!B66</f>
        <v>0</v>
      </c>
      <c r="X66" s="331">
        <f>'Tableau présentation'!AA66/'Présentation %'!B66</f>
        <v>9.5238095238095233E-2</v>
      </c>
    </row>
    <row r="67" spans="1:24" x14ac:dyDescent="0.3">
      <c r="A67" s="293" t="str">
        <f>TCD_Univ!A37</f>
        <v>Université Paris Dauphine PSL</v>
      </c>
      <c r="B67" s="294">
        <f>TCD_Univ!B37</f>
        <v>58</v>
      </c>
      <c r="C67" s="330">
        <f>'Tableau présentation'!C67/'Présentation %'!B67</f>
        <v>0.37931034482758619</v>
      </c>
      <c r="D67" s="330">
        <f>'Tableau présentation'!D67/'Présentation %'!B67</f>
        <v>0.5</v>
      </c>
      <c r="E67" s="330">
        <f>'Tableau présentation'!E67/'Présentation %'!$B67</f>
        <v>0.1206896551724138</v>
      </c>
      <c r="F67" s="330">
        <f>'Tableau présentation'!F67/'Présentation %'!B67</f>
        <v>0.5</v>
      </c>
      <c r="G67" s="330">
        <f>'Tableau présentation'!G67/'Présentation %'!$B67</f>
        <v>0.5</v>
      </c>
      <c r="H67" s="330">
        <f>'Tableau présentation'!H67/'Présentation %'!$B67</f>
        <v>0.17241379310344829</v>
      </c>
      <c r="I67" s="330">
        <f>'Tableau présentation'!I67/'Présentation %'!$B67</f>
        <v>0.29310344827586204</v>
      </c>
      <c r="J67" s="330">
        <f>'Tableau présentation'!J67/'Présentation %'!$B67</f>
        <v>3.4482758620689655E-2</v>
      </c>
      <c r="K67" s="330">
        <f>'Tableau présentation'!K67/'Présentation %'!$B67</f>
        <v>0.44827586206896552</v>
      </c>
      <c r="L67" s="330">
        <f>'Tableau présentation'!L67/'Présentation %'!$B67</f>
        <v>5.1724137931034482E-2</v>
      </c>
      <c r="M67" s="294">
        <f>IFERROR(VLOOKUP(A67,TCD_Univ!$A$204:$B$240,2,FALSE()),0)</f>
        <v>71</v>
      </c>
      <c r="N67" s="330">
        <f>IFERROR('Tableau présentation'!N67/'Présentation %'!$M67,0)</f>
        <v>0.29577464788732394</v>
      </c>
      <c r="O67" s="330">
        <f>IFERROR('Tableau présentation'!O67/'Présentation %'!$M67,0)</f>
        <v>0.50704225352112675</v>
      </c>
      <c r="P67" s="330">
        <f>IFERROR('Tableau présentation'!P67/'Présentation %'!$M67,0)</f>
        <v>0.19718309859154928</v>
      </c>
      <c r="Q67" s="330">
        <f>IFERROR('Tableau présentation'!T67/'Présentation %'!$M67,0)</f>
        <v>2.8169014084507043E-2</v>
      </c>
      <c r="R67" s="330">
        <f>IFERROR('Tableau présentation'!U67/'Présentation %'!$M67,0)</f>
        <v>7.0422535211267609E-2</v>
      </c>
      <c r="S67" s="330">
        <f>IFERROR('Tableau présentation'!V67/'Présentation %'!$M67,0)</f>
        <v>0.60563380281690138</v>
      </c>
      <c r="T67" s="330">
        <f>IFERROR('Tableau présentation'!W67/'Présentation %'!$M67,0)</f>
        <v>0.29577464788732394</v>
      </c>
      <c r="U67" s="330">
        <f>IFERROR('Tableau présentation'!X67/'Présentation %'!$M67,0)</f>
        <v>5.6338028169014086E-2</v>
      </c>
      <c r="V67" s="330">
        <f>IFERROR('Tableau présentation'!Y67/'Présentation %'!$M67,0)</f>
        <v>0.92957746478873238</v>
      </c>
      <c r="W67" s="330">
        <f>'Tableau présentation'!Z67/'Présentation %'!B67</f>
        <v>0</v>
      </c>
      <c r="X67" s="331">
        <f>'Tableau présentation'!AA67/'Présentation %'!B67</f>
        <v>5.1724137931034482E-2</v>
      </c>
    </row>
    <row r="68" spans="1:24" x14ac:dyDescent="0.3">
      <c r="A68" s="293" t="str">
        <f>TCD_Univ!A38</f>
        <v>Université Paris Nanterre</v>
      </c>
      <c r="B68" s="294">
        <f>TCD_Univ!B38</f>
        <v>40</v>
      </c>
      <c r="C68" s="330">
        <f>'Tableau présentation'!C68/'Présentation %'!B68</f>
        <v>0</v>
      </c>
      <c r="D68" s="330">
        <f>'Tableau présentation'!D68/'Présentation %'!B68</f>
        <v>0.67500000000000004</v>
      </c>
      <c r="E68" s="330">
        <f>'Tableau présentation'!E68/'Présentation %'!$B68</f>
        <v>0.32500000000000001</v>
      </c>
      <c r="F68" s="330">
        <f>'Tableau présentation'!F68/'Présentation %'!B68</f>
        <v>0.3</v>
      </c>
      <c r="G68" s="330">
        <f>'Tableau présentation'!G68/'Présentation %'!$B68</f>
        <v>0.7</v>
      </c>
      <c r="H68" s="330">
        <f>'Tableau présentation'!H68/'Présentation %'!$B68</f>
        <v>0</v>
      </c>
      <c r="I68" s="330">
        <f>'Tableau présentation'!I68/'Présentation %'!$B68</f>
        <v>0.47499999999999998</v>
      </c>
      <c r="J68" s="330">
        <f>'Tableau présentation'!J68/'Présentation %'!$B68</f>
        <v>0.22500000000000001</v>
      </c>
      <c r="K68" s="330">
        <f>'Tableau présentation'!K68/'Présentation %'!$B68</f>
        <v>0.7</v>
      </c>
      <c r="L68" s="330">
        <f>'Tableau présentation'!L68/'Présentation %'!$B68</f>
        <v>0</v>
      </c>
      <c r="M68" s="294">
        <f>IFERROR(VLOOKUP(A68,TCD_Univ!$A$204:$B$240,2,FALSE()),0)</f>
        <v>41</v>
      </c>
      <c r="N68" s="330">
        <f>IFERROR('Tableau présentation'!N68/'Présentation %'!$M68,0)</f>
        <v>0</v>
      </c>
      <c r="O68" s="330">
        <f>IFERROR('Tableau présentation'!O68/'Présentation %'!$M68,0)</f>
        <v>0.6097560975609756</v>
      </c>
      <c r="P68" s="330">
        <f>IFERROR('Tableau présentation'!P68/'Présentation %'!$M68,0)</f>
        <v>0.3902439024390244</v>
      </c>
      <c r="Q68" s="330">
        <f>IFERROR('Tableau présentation'!T68/'Présentation %'!$M68,0)</f>
        <v>0.1951219512195122</v>
      </c>
      <c r="R68" s="330">
        <f>IFERROR('Tableau présentation'!U68/'Présentation %'!$M68,0)</f>
        <v>0.56097560975609762</v>
      </c>
      <c r="S68" s="330">
        <f>IFERROR('Tableau présentation'!V68/'Présentation %'!$M68,0)</f>
        <v>0.24390243902439024</v>
      </c>
      <c r="T68" s="330">
        <f>IFERROR('Tableau présentation'!W68/'Présentation %'!$M68,0)</f>
        <v>0</v>
      </c>
      <c r="U68" s="330">
        <f>IFERROR('Tableau présentation'!X68/'Présentation %'!$M68,0)</f>
        <v>0</v>
      </c>
      <c r="V68" s="330">
        <f>IFERROR('Tableau présentation'!Y68/'Présentation %'!$M68,0)</f>
        <v>1</v>
      </c>
      <c r="W68" s="330">
        <f>'Tableau présentation'!Z68/'Présentation %'!B68</f>
        <v>0</v>
      </c>
      <c r="X68" s="331">
        <f>'Tableau présentation'!AA68/'Présentation %'!B68</f>
        <v>0</v>
      </c>
    </row>
    <row r="69" spans="1:24" x14ac:dyDescent="0.3">
      <c r="A69" s="293" t="str">
        <f>TCD_Univ!A39</f>
        <v>Université Paris-Saclay</v>
      </c>
      <c r="B69" s="294">
        <f>TCD_Univ!B39</f>
        <v>7</v>
      </c>
      <c r="C69" s="330">
        <f>'Tableau présentation'!C69/'Présentation %'!B69</f>
        <v>0</v>
      </c>
      <c r="D69" s="330">
        <f>'Tableau présentation'!D69/'Présentation %'!B69</f>
        <v>1</v>
      </c>
      <c r="E69" s="330">
        <f>'Tableau présentation'!E69/'Présentation %'!$B69</f>
        <v>0</v>
      </c>
      <c r="F69" s="330">
        <f>'Tableau présentation'!F69/'Présentation %'!B69</f>
        <v>0.5714285714285714</v>
      </c>
      <c r="G69" s="330">
        <f>'Tableau présentation'!G69/'Présentation %'!$B69</f>
        <v>0.42857142857142855</v>
      </c>
      <c r="H69" s="330">
        <f>'Tableau présentation'!H69/'Présentation %'!$B69</f>
        <v>0</v>
      </c>
      <c r="I69" s="330">
        <f>'Tableau présentation'!I69/'Présentation %'!$B69</f>
        <v>0.42857142857142855</v>
      </c>
      <c r="J69" s="330">
        <f>'Tableau présentation'!J69/'Présentation %'!$B69</f>
        <v>0</v>
      </c>
      <c r="K69" s="330">
        <f>'Tableau présentation'!K69/'Présentation %'!$B69</f>
        <v>0.42857142857142855</v>
      </c>
      <c r="L69" s="330">
        <f>'Tableau présentation'!L69/'Présentation %'!$B69</f>
        <v>0</v>
      </c>
      <c r="M69" s="294">
        <f>IFERROR(VLOOKUP(A69,TCD_Univ!$A$204:$B$240,2,FALSE()),0)</f>
        <v>4</v>
      </c>
      <c r="N69" s="330">
        <f>IFERROR('Tableau présentation'!N69/'Présentation %'!$M69,0)</f>
        <v>0</v>
      </c>
      <c r="O69" s="330">
        <f>IFERROR('Tableau présentation'!O69/'Présentation %'!$M69,0)</f>
        <v>1</v>
      </c>
      <c r="P69" s="330">
        <f>IFERROR('Tableau présentation'!P69/'Présentation %'!$M69,0)</f>
        <v>0</v>
      </c>
      <c r="Q69" s="330">
        <f>IFERROR('Tableau présentation'!T69/'Présentation %'!$M69,0)</f>
        <v>0.75</v>
      </c>
      <c r="R69" s="330">
        <f>IFERROR('Tableau présentation'!U69/'Présentation %'!$M69,0)</f>
        <v>0</v>
      </c>
      <c r="S69" s="330">
        <f>IFERROR('Tableau présentation'!V69/'Présentation %'!$M69,0)</f>
        <v>0</v>
      </c>
      <c r="T69" s="330">
        <f>IFERROR('Tableau présentation'!W69/'Présentation %'!$M69,0)</f>
        <v>0.25</v>
      </c>
      <c r="U69" s="330">
        <f>IFERROR('Tableau présentation'!X69/'Présentation %'!$M69,0)</f>
        <v>0</v>
      </c>
      <c r="V69" s="330">
        <f>IFERROR('Tableau présentation'!Y69/'Présentation %'!$M69,0)</f>
        <v>1</v>
      </c>
      <c r="W69" s="330">
        <f>'Tableau présentation'!Z69/'Présentation %'!B69</f>
        <v>0</v>
      </c>
      <c r="X69" s="331">
        <f>'Tableau présentation'!AA69/'Présentation %'!B69</f>
        <v>0</v>
      </c>
    </row>
    <row r="70" spans="1:24" x14ac:dyDescent="0.3">
      <c r="A70" s="297" t="str">
        <f>TCD_Univ!A40</f>
        <v>Université Sorbonne Paris Nord</v>
      </c>
      <c r="B70" s="299">
        <f>TCD_Univ!B40</f>
        <v>23</v>
      </c>
      <c r="C70" s="332">
        <f>'Tableau présentation'!C70/'Présentation %'!B70</f>
        <v>0</v>
      </c>
      <c r="D70" s="332">
        <f>'Tableau présentation'!D70/'Présentation %'!B70</f>
        <v>0.56521739130434778</v>
      </c>
      <c r="E70" s="332">
        <f>'Tableau présentation'!E70/'Présentation %'!$B70</f>
        <v>0.43478260869565216</v>
      </c>
      <c r="F70" s="332">
        <f>'Tableau présentation'!F70/'Présentation %'!B70</f>
        <v>0.91304347826086951</v>
      </c>
      <c r="G70" s="332">
        <f>'Tableau présentation'!G70/'Présentation %'!$B70</f>
        <v>8.6956521739130432E-2</v>
      </c>
      <c r="H70" s="332">
        <f>'Tableau présentation'!H70/'Présentation %'!$B70</f>
        <v>0</v>
      </c>
      <c r="I70" s="332">
        <f>'Tableau présentation'!I70/'Présentation %'!$B70</f>
        <v>8.6956521739130432E-2</v>
      </c>
      <c r="J70" s="332">
        <f>'Tableau présentation'!J70/'Présentation %'!$B70</f>
        <v>0</v>
      </c>
      <c r="K70" s="332">
        <f>'Tableau présentation'!K70/'Présentation %'!$B70</f>
        <v>8.6956521739130432E-2</v>
      </c>
      <c r="L70" s="332">
        <f>'Tableau présentation'!L70/'Présentation %'!$B70</f>
        <v>0</v>
      </c>
      <c r="M70" s="299">
        <f>IFERROR(VLOOKUP(A70,TCD_Univ!$A$204:$B$240,2,FALSE()),0)</f>
        <v>6</v>
      </c>
      <c r="N70" s="332">
        <f>IFERROR('Tableau présentation'!N70/'Présentation %'!$M70,0)</f>
        <v>0</v>
      </c>
      <c r="O70" s="332">
        <f>IFERROR('Tableau présentation'!O70/'Présentation %'!$M70,0)</f>
        <v>1</v>
      </c>
      <c r="P70" s="332">
        <f>IFERROR('Tableau présentation'!P70/'Présentation %'!$M70,0)</f>
        <v>0</v>
      </c>
      <c r="Q70" s="332">
        <f>IFERROR('Tableau présentation'!T70/'Présentation %'!$M70,0)</f>
        <v>0</v>
      </c>
      <c r="R70" s="332">
        <f>IFERROR('Tableau présentation'!U70/'Présentation %'!$M70,0)</f>
        <v>1</v>
      </c>
      <c r="S70" s="332">
        <f>IFERROR('Tableau présentation'!V70/'Présentation %'!$M70,0)</f>
        <v>0</v>
      </c>
      <c r="T70" s="332">
        <f>IFERROR('Tableau présentation'!W70/'Présentation %'!$M70,0)</f>
        <v>0</v>
      </c>
      <c r="U70" s="332">
        <f>IFERROR('Tableau présentation'!X70/'Présentation %'!$M70,0)</f>
        <v>0</v>
      </c>
      <c r="V70" s="332">
        <f>IFERROR('Tableau présentation'!Y70/'Présentation %'!$M70,0)</f>
        <v>1</v>
      </c>
      <c r="W70" s="332">
        <f>'Tableau présentation'!Z70/'Présentation %'!B70</f>
        <v>0</v>
      </c>
      <c r="X70" s="333">
        <f>'Tableau présentation'!AA70/'Présentation %'!B70</f>
        <v>0</v>
      </c>
    </row>
    <row r="71" spans="1:24" x14ac:dyDescent="0.3">
      <c r="A71" s="301" t="s">
        <v>4601</v>
      </c>
      <c r="B71" s="301">
        <f>SUM(B34:B70)</f>
        <v>505</v>
      </c>
      <c r="C71" s="334">
        <f>'Tableau présentation'!C71/'Présentation %'!B71</f>
        <v>0.14455445544554454</v>
      </c>
      <c r="D71" s="334">
        <f>'Tableau présentation'!D71/'Présentation %'!B71</f>
        <v>0.49702970297029703</v>
      </c>
      <c r="E71" s="334">
        <f>'Tableau présentation'!E71/'Présentation %'!$B71</f>
        <v>0.3584158415841584</v>
      </c>
      <c r="F71" s="334">
        <f>'Tableau présentation'!F71/'Présentation %'!B71</f>
        <v>0.598019801980198</v>
      </c>
      <c r="G71" s="334">
        <f>'Tableau présentation'!G71/'Présentation %'!$B71</f>
        <v>0.401980198019802</v>
      </c>
      <c r="H71" s="334">
        <f>'Tableau présentation'!H71/'Présentation %'!$B71</f>
        <v>2.5742574257425741E-2</v>
      </c>
      <c r="I71" s="334">
        <f>'Tableau présentation'!I71/'Présentation %'!$B71</f>
        <v>0.22376237623762377</v>
      </c>
      <c r="J71" s="334">
        <f>'Tableau présentation'!J71/'Présentation %'!$B71</f>
        <v>0.15247524752475247</v>
      </c>
      <c r="K71" s="334">
        <f>'Tableau présentation'!K71/'Présentation %'!$B71</f>
        <v>0.38415841584158417</v>
      </c>
      <c r="L71" s="334">
        <f>'Tableau présentation'!L71/'Présentation %'!$B71</f>
        <v>1.782178217821782E-2</v>
      </c>
      <c r="M71" s="301">
        <f>SUM(M34:M70)</f>
        <v>415</v>
      </c>
      <c r="N71" s="334">
        <f>IFERROR('Tableau présentation'!N71/'Présentation %'!$M71,0)</f>
        <v>6.746987951807229E-2</v>
      </c>
      <c r="O71" s="334">
        <f>IFERROR('Tableau présentation'!O71/'Présentation %'!$M71,0)</f>
        <v>0.59759036144578315</v>
      </c>
      <c r="P71" s="334">
        <f>IFERROR('Tableau présentation'!P71/'Présentation %'!$M71,0)</f>
        <v>0.33493975903614459</v>
      </c>
      <c r="Q71" s="334">
        <f>IFERROR('Tableau présentation'!T71/'Présentation %'!$M71,0)</f>
        <v>0.13975903614457832</v>
      </c>
      <c r="R71" s="334">
        <f>IFERROR('Tableau présentation'!U71/'Présentation %'!$M71,0)</f>
        <v>0.33012048192771082</v>
      </c>
      <c r="S71" s="334">
        <f>IFERROR('Tableau présentation'!V71/'Présentation %'!$M71,0)</f>
        <v>0.35421686746987951</v>
      </c>
      <c r="T71" s="334">
        <f>IFERROR('Tableau présentation'!W71/'Présentation %'!$M71,0)</f>
        <v>0.17590361445783131</v>
      </c>
      <c r="U71" s="334">
        <f>IFERROR('Tableau présentation'!X71/'Présentation %'!$M71,0)</f>
        <v>0.1180722891566265</v>
      </c>
      <c r="V71" s="334">
        <f>IFERROR('Tableau présentation'!Y71/'Présentation %'!$M71,0)</f>
        <v>0.87710843373493974</v>
      </c>
      <c r="W71" s="334">
        <f>IFERROR('Tableau présentation'!Z71/'Présentation %'!$B71,0)</f>
        <v>1.9801980198019802E-3</v>
      </c>
      <c r="X71" s="335">
        <f>IFERROR('Tableau présentation'!AA71/'Présentation %'!$B71,0)</f>
        <v>1.5841584158415842E-2</v>
      </c>
    </row>
    <row r="72" spans="1:24" x14ac:dyDescent="0.3">
      <c r="A72" s="336" t="str">
        <f>TCD_Orga!A4</f>
        <v>Bärchen Education</v>
      </c>
      <c r="B72" s="337">
        <f>TCD_Orga!B4</f>
        <v>246</v>
      </c>
      <c r="C72" s="338">
        <f>'Tableau présentation'!C72/'Présentation %'!B72</f>
        <v>0.97560975609756095</v>
      </c>
      <c r="D72" s="338">
        <f>'Tableau présentation'!D72/'Présentation %'!B72</f>
        <v>2.4390243902439025E-2</v>
      </c>
      <c r="E72" s="339">
        <f>'Tableau présentation'!E72/'Présentation %'!$B72</f>
        <v>0</v>
      </c>
      <c r="F72" s="338">
        <f>'Tableau présentation'!F72/'Présentation %'!B72</f>
        <v>0.96341463414634143</v>
      </c>
      <c r="G72" s="338">
        <f>'Tableau présentation'!G72/'Présentation %'!$B72</f>
        <v>3.6585365853658534E-2</v>
      </c>
      <c r="H72" s="339">
        <f>'Tableau présentation'!H72/'Présentation %'!$B72</f>
        <v>3.6585365853658534E-2</v>
      </c>
      <c r="I72" s="338">
        <f>'Tableau présentation'!I72/'Présentation %'!$B72</f>
        <v>0</v>
      </c>
      <c r="J72" s="338">
        <f>'Tableau présentation'!J72/'Présentation %'!$B72</f>
        <v>0</v>
      </c>
      <c r="K72" s="339">
        <f>'Tableau présentation'!K72/'Présentation %'!$B72</f>
        <v>1.6260162601626018E-2</v>
      </c>
      <c r="L72" s="338">
        <f>'Tableau présentation'!L72/'Présentation %'!$B72</f>
        <v>2.032520325203252E-2</v>
      </c>
      <c r="M72" s="337">
        <f>IFERROR(VLOOKUP(A72,TCD_Orga!$A$84:$B$94,2,FALSE()),0)</f>
        <v>25</v>
      </c>
      <c r="N72" s="338">
        <f>IFERROR('Tableau présentation'!N72/'Présentation %'!$M72,0)</f>
        <v>1</v>
      </c>
      <c r="O72" s="338">
        <f>IFERROR('Tableau présentation'!O72/'Présentation %'!$M72,0)</f>
        <v>0</v>
      </c>
      <c r="P72" s="339"/>
      <c r="Q72" s="338">
        <f>IFERROR('Tableau présentation'!T72/'Présentation %'!$M72,0)</f>
        <v>0</v>
      </c>
      <c r="R72" s="339">
        <f>IFERROR('Tableau présentation'!U72/'Présentation %'!$M72,0)</f>
        <v>0</v>
      </c>
      <c r="S72" s="338">
        <f>IFERROR('Tableau présentation'!V72/'Présentation %'!$M72,0)</f>
        <v>1</v>
      </c>
      <c r="T72" s="338">
        <f>IFERROR('Tableau présentation'!W72/'Présentation %'!$M72,0)</f>
        <v>0</v>
      </c>
      <c r="U72" s="339">
        <f>IFERROR('Tableau présentation'!X72/'Présentation %'!$M72,0)</f>
        <v>0.16</v>
      </c>
      <c r="V72" s="338">
        <f>IFERROR('Tableau présentation'!Y72/'Présentation %'!$M72,0)</f>
        <v>0.4</v>
      </c>
      <c r="W72" s="338">
        <f>'Tableau présentation'!Z72/'Présentation %'!B72</f>
        <v>4.0650406504065045E-3</v>
      </c>
      <c r="X72" s="338">
        <f>'Tableau présentation'!AA72/'Présentation %'!B72</f>
        <v>8.130081300813009E-3</v>
      </c>
    </row>
    <row r="73" spans="1:24" x14ac:dyDescent="0.3">
      <c r="A73" s="340" t="str">
        <f>TCD_Orga!A5</f>
        <v>Carbone 4 Académie</v>
      </c>
      <c r="B73" s="308">
        <f>TCD_Orga!B5</f>
        <v>1</v>
      </c>
      <c r="C73" s="339">
        <f>'Tableau présentation'!C73/'Présentation %'!B73</f>
        <v>1</v>
      </c>
      <c r="D73" s="339">
        <f>'Tableau présentation'!D73/'Présentation %'!B73</f>
        <v>0</v>
      </c>
      <c r="E73" s="339">
        <f>'Tableau présentation'!E73/'Présentation %'!$B73</f>
        <v>0</v>
      </c>
      <c r="F73" s="339">
        <f>'Tableau présentation'!F73/'Présentation %'!B73</f>
        <v>0</v>
      </c>
      <c r="G73" s="339">
        <f>'Tableau présentation'!G73/'Présentation %'!$B73</f>
        <v>1</v>
      </c>
      <c r="H73" s="339">
        <f>'Tableau présentation'!H73/'Présentation %'!$B73</f>
        <v>1</v>
      </c>
      <c r="I73" s="339">
        <f>'Tableau présentation'!I73/'Présentation %'!$B73</f>
        <v>0</v>
      </c>
      <c r="J73" s="339">
        <f>'Tableau présentation'!J73/'Présentation %'!$B73</f>
        <v>0</v>
      </c>
      <c r="K73" s="339">
        <f>'Tableau présentation'!K73/'Présentation %'!$B73</f>
        <v>0</v>
      </c>
      <c r="L73" s="339">
        <f>'Tableau présentation'!L73/'Présentation %'!$B73</f>
        <v>1</v>
      </c>
      <c r="M73" s="308">
        <f>IFERROR(VLOOKUP(A73,TCD_Orga!$A$84:$B$94,2,FALSE()),0)</f>
        <v>8</v>
      </c>
      <c r="N73" s="339">
        <f>IFERROR('Tableau présentation'!N73/'Présentation %'!$M73,0)</f>
        <v>1</v>
      </c>
      <c r="O73" s="339">
        <f>IFERROR('Tableau présentation'!O73/'Présentation %'!$M73,0)</f>
        <v>0</v>
      </c>
      <c r="P73" s="339"/>
      <c r="Q73" s="339">
        <f>IFERROR('Tableau présentation'!T73/'Présentation %'!$M73,0)</f>
        <v>0</v>
      </c>
      <c r="R73" s="339">
        <f>IFERROR('Tableau présentation'!U73/'Présentation %'!$M73,0)</f>
        <v>0</v>
      </c>
      <c r="S73" s="339">
        <f>IFERROR('Tableau présentation'!V73/'Présentation %'!$M73,0)</f>
        <v>1</v>
      </c>
      <c r="T73" s="339">
        <f>IFERROR('Tableau présentation'!W73/'Présentation %'!$M73,0)</f>
        <v>0</v>
      </c>
      <c r="U73" s="339">
        <f>IFERROR('Tableau présentation'!X73/'Présentation %'!$M73,0)</f>
        <v>1</v>
      </c>
      <c r="V73" s="339">
        <f>IFERROR('Tableau présentation'!Y73/'Présentation %'!$M73,0)</f>
        <v>0</v>
      </c>
      <c r="W73" s="339">
        <f>'Tableau présentation'!Z73/'Présentation %'!B73</f>
        <v>1</v>
      </c>
      <c r="X73" s="339">
        <f>'Tableau présentation'!AA73/'Présentation %'!B73</f>
        <v>0</v>
      </c>
    </row>
    <row r="74" spans="1:24" x14ac:dyDescent="0.3">
      <c r="A74" s="340" t="str">
        <f>TCD_Orga!A6</f>
        <v>CDC Biodiversité</v>
      </c>
      <c r="B74" s="308">
        <f>TCD_Orga!B6</f>
        <v>1</v>
      </c>
      <c r="C74" s="339">
        <f>'Tableau présentation'!C74/'Présentation %'!B74</f>
        <v>1</v>
      </c>
      <c r="D74" s="339">
        <f>'Tableau présentation'!D74/'Présentation %'!B74</f>
        <v>0</v>
      </c>
      <c r="E74" s="339">
        <f>'Tableau présentation'!E74/'Présentation %'!$B74</f>
        <v>0</v>
      </c>
      <c r="F74" s="339">
        <f>'Tableau présentation'!F74/'Présentation %'!B74</f>
        <v>0</v>
      </c>
      <c r="G74" s="339">
        <f>'Tableau présentation'!G74/'Présentation %'!$B74</f>
        <v>1</v>
      </c>
      <c r="H74" s="339">
        <f>'Tableau présentation'!H74/'Présentation %'!$B74</f>
        <v>1</v>
      </c>
      <c r="I74" s="339">
        <f>'Tableau présentation'!I74/'Présentation %'!$B74</f>
        <v>0</v>
      </c>
      <c r="J74" s="339">
        <f>'Tableau présentation'!J74/'Présentation %'!$B74</f>
        <v>0</v>
      </c>
      <c r="K74" s="339">
        <f>'Tableau présentation'!K74/'Présentation %'!$B74</f>
        <v>0</v>
      </c>
      <c r="L74" s="339">
        <f>'Tableau présentation'!L74/'Présentation %'!$B74</f>
        <v>1</v>
      </c>
      <c r="M74" s="308">
        <f>IFERROR(VLOOKUP(A74,TCD_Orga!$A$84:$B$94,2,FALSE()),0)</f>
        <v>3</v>
      </c>
      <c r="N74" s="339">
        <f>IFERROR('Tableau présentation'!N74/'Présentation %'!$M74,0)</f>
        <v>1</v>
      </c>
      <c r="O74" s="339">
        <f>IFERROR('Tableau présentation'!O74/'Présentation %'!$M74,0)</f>
        <v>0</v>
      </c>
      <c r="P74" s="339"/>
      <c r="Q74" s="339">
        <f>IFERROR('Tableau présentation'!T74/'Présentation %'!$M74,0)</f>
        <v>0</v>
      </c>
      <c r="R74" s="339">
        <f>IFERROR('Tableau présentation'!U74/'Présentation %'!$M74,0)</f>
        <v>0</v>
      </c>
      <c r="S74" s="339">
        <f>IFERROR('Tableau présentation'!V74/'Présentation %'!$M74,0)</f>
        <v>1</v>
      </c>
      <c r="T74" s="339">
        <f>IFERROR('Tableau présentation'!W74/'Présentation %'!$M74,0)</f>
        <v>0</v>
      </c>
      <c r="U74" s="339">
        <f>IFERROR('Tableau présentation'!X74/'Présentation %'!$M74,0)</f>
        <v>1</v>
      </c>
      <c r="V74" s="339">
        <f>IFERROR('Tableau présentation'!Y74/'Présentation %'!$M74,0)</f>
        <v>0</v>
      </c>
      <c r="W74" s="339">
        <f>'Tableau présentation'!Z74/'Présentation %'!B74</f>
        <v>1</v>
      </c>
      <c r="X74" s="339">
        <f>'Tableau présentation'!AA74/'Présentation %'!B74</f>
        <v>0</v>
      </c>
    </row>
    <row r="75" spans="1:24" x14ac:dyDescent="0.3">
      <c r="A75" s="340" t="str">
        <f>TCD_Orga!A7</f>
        <v>Cegos</v>
      </c>
      <c r="B75" s="308">
        <f>TCD_Orga!B7</f>
        <v>32</v>
      </c>
      <c r="C75" s="339">
        <f>'Tableau présentation'!C75/'Présentation %'!B75</f>
        <v>1</v>
      </c>
      <c r="D75" s="339">
        <f>'Tableau présentation'!D75/'Présentation %'!B75</f>
        <v>0</v>
      </c>
      <c r="E75" s="339">
        <f>'Tableau présentation'!E75/'Présentation %'!$B75</f>
        <v>0</v>
      </c>
      <c r="F75" s="339">
        <f>'Tableau présentation'!F75/'Présentation %'!B75</f>
        <v>0.96875</v>
      </c>
      <c r="G75" s="339">
        <f>'Tableau présentation'!G75/'Présentation %'!$B75</f>
        <v>3.125E-2</v>
      </c>
      <c r="H75" s="339">
        <f>'Tableau présentation'!H75/'Présentation %'!$B75</f>
        <v>3.125E-2</v>
      </c>
      <c r="I75" s="339">
        <f>'Tableau présentation'!I75/'Présentation %'!$B75</f>
        <v>0</v>
      </c>
      <c r="J75" s="339">
        <f>'Tableau présentation'!J75/'Présentation %'!$B75</f>
        <v>0</v>
      </c>
      <c r="K75" s="339">
        <f>'Tableau présentation'!K75/'Présentation %'!$B75</f>
        <v>3.125E-2</v>
      </c>
      <c r="L75" s="339">
        <f>'Tableau présentation'!L75/'Présentation %'!$B75</f>
        <v>0</v>
      </c>
      <c r="M75" s="308">
        <f>IFERROR(VLOOKUP(A75,TCD_Orga!$A$84:$B$94,2,FALSE()),0)</f>
        <v>2</v>
      </c>
      <c r="N75" s="339">
        <f>IFERROR('Tableau présentation'!N75/'Présentation %'!$M75,0)</f>
        <v>1</v>
      </c>
      <c r="O75" s="339">
        <f>IFERROR('Tableau présentation'!O75/'Présentation %'!$M75,0)</f>
        <v>0</v>
      </c>
      <c r="P75" s="339"/>
      <c r="Q75" s="339">
        <f>IFERROR('Tableau présentation'!T75/'Présentation %'!$M75,0)</f>
        <v>0</v>
      </c>
      <c r="R75" s="339">
        <f>IFERROR('Tableau présentation'!U75/'Présentation %'!$M75,0)</f>
        <v>0</v>
      </c>
      <c r="S75" s="339">
        <f>IFERROR('Tableau présentation'!V75/'Présentation %'!$M75,0)</f>
        <v>1</v>
      </c>
      <c r="T75" s="339">
        <f>IFERROR('Tableau présentation'!W75/'Présentation %'!$M75,0)</f>
        <v>0</v>
      </c>
      <c r="U75" s="339">
        <f>IFERROR('Tableau présentation'!X75/'Présentation %'!$M75,0)</f>
        <v>1</v>
      </c>
      <c r="V75" s="339">
        <f>IFERROR('Tableau présentation'!Y75/'Présentation %'!$M75,0)</f>
        <v>0</v>
      </c>
      <c r="W75" s="339">
        <f>'Tableau présentation'!Z75/'Présentation %'!B75</f>
        <v>0</v>
      </c>
      <c r="X75" s="339">
        <f>'Tableau présentation'!AA75/'Présentation %'!B75</f>
        <v>0</v>
      </c>
    </row>
    <row r="76" spans="1:24" x14ac:dyDescent="0.3">
      <c r="A76" s="340" t="str">
        <f>TCD_Orga!A8</f>
        <v>Demos</v>
      </c>
      <c r="B76" s="308">
        <f>TCD_Orga!B8</f>
        <v>10</v>
      </c>
      <c r="C76" s="339">
        <f>'Tableau présentation'!C76/'Présentation %'!B76</f>
        <v>1</v>
      </c>
      <c r="D76" s="339">
        <f>'Tableau présentation'!D76/'Présentation %'!B76</f>
        <v>0</v>
      </c>
      <c r="E76" s="339">
        <f>'Tableau présentation'!E76/'Présentation %'!$B76</f>
        <v>0</v>
      </c>
      <c r="F76" s="339">
        <f>'Tableau présentation'!F76/'Présentation %'!B76</f>
        <v>0.9</v>
      </c>
      <c r="G76" s="339">
        <f>'Tableau présentation'!G76/'Présentation %'!$B76</f>
        <v>0.1</v>
      </c>
      <c r="H76" s="339">
        <f>'Tableau présentation'!H76/'Présentation %'!$B76</f>
        <v>0.1</v>
      </c>
      <c r="I76" s="339">
        <f>'Tableau présentation'!I76/'Présentation %'!$B76</f>
        <v>0</v>
      </c>
      <c r="J76" s="339">
        <f>'Tableau présentation'!J76/'Présentation %'!$B76</f>
        <v>0</v>
      </c>
      <c r="K76" s="339">
        <f>'Tableau présentation'!K76/'Présentation %'!$B76</f>
        <v>0.1</v>
      </c>
      <c r="L76" s="339">
        <f>'Tableau présentation'!L76/'Présentation %'!$B76</f>
        <v>0</v>
      </c>
      <c r="M76" s="308">
        <f>IFERROR(VLOOKUP(A76,TCD_Orga!$A$84:$B$94,2,FALSE()),0)</f>
        <v>1</v>
      </c>
      <c r="N76" s="339">
        <f>IFERROR('Tableau présentation'!N76/'Présentation %'!$M76,0)</f>
        <v>1</v>
      </c>
      <c r="O76" s="339">
        <f>IFERROR('Tableau présentation'!O76/'Présentation %'!$M76,0)</f>
        <v>0</v>
      </c>
      <c r="P76" s="339"/>
      <c r="Q76" s="339">
        <f>IFERROR('Tableau présentation'!T76/'Présentation %'!$M76,0)</f>
        <v>0</v>
      </c>
      <c r="R76" s="339">
        <f>IFERROR('Tableau présentation'!U76/'Présentation %'!$M76,0)</f>
        <v>0</v>
      </c>
      <c r="S76" s="339">
        <f>IFERROR('Tableau présentation'!V76/'Présentation %'!$M76,0)</f>
        <v>1</v>
      </c>
      <c r="T76" s="339">
        <f>IFERROR('Tableau présentation'!W76/'Présentation %'!$M76,0)</f>
        <v>0</v>
      </c>
      <c r="U76" s="339">
        <f>IFERROR('Tableau présentation'!X76/'Présentation %'!$M76,0)</f>
        <v>0</v>
      </c>
      <c r="V76" s="339">
        <f>IFERROR('Tableau présentation'!Y76/'Présentation %'!$M76,0)</f>
        <v>1</v>
      </c>
      <c r="W76" s="339">
        <f>'Tableau présentation'!Z76/'Présentation %'!B76</f>
        <v>0</v>
      </c>
      <c r="X76" s="339">
        <f>'Tableau présentation'!AA76/'Présentation %'!B76</f>
        <v>0</v>
      </c>
    </row>
    <row r="77" spans="1:24" x14ac:dyDescent="0.3">
      <c r="A77" s="340" t="str">
        <f>TCD_Orga!A9</f>
        <v>First Finance</v>
      </c>
      <c r="B77" s="308">
        <f>TCD_Orga!B9</f>
        <v>206</v>
      </c>
      <c r="C77" s="339">
        <f>'Tableau présentation'!C77/'Présentation %'!B77</f>
        <v>1</v>
      </c>
      <c r="D77" s="339">
        <f>'Tableau présentation'!D77/'Présentation %'!B77</f>
        <v>0</v>
      </c>
      <c r="E77" s="339">
        <f>'Tableau présentation'!E77/'Présentation %'!$B77</f>
        <v>0</v>
      </c>
      <c r="F77" s="339">
        <f>'Tableau présentation'!F77/'Présentation %'!B77</f>
        <v>0.89805825242718451</v>
      </c>
      <c r="G77" s="339">
        <f>'Tableau présentation'!G77/'Présentation %'!$B77</f>
        <v>0.10194174757281553</v>
      </c>
      <c r="H77" s="339">
        <f>'Tableau présentation'!H77/'Présentation %'!$B77</f>
        <v>0.10194174757281553</v>
      </c>
      <c r="I77" s="339">
        <f>'Tableau présentation'!I77/'Présentation %'!$B77</f>
        <v>0</v>
      </c>
      <c r="J77" s="339">
        <f>'Tableau présentation'!J77/'Présentation %'!$B77</f>
        <v>0</v>
      </c>
      <c r="K77" s="339">
        <f>'Tableau présentation'!K77/'Présentation %'!$B77</f>
        <v>5.3398058252427182E-2</v>
      </c>
      <c r="L77" s="339">
        <f>'Tableau présentation'!L77/'Présentation %'!$B77</f>
        <v>4.8543689320388349E-2</v>
      </c>
      <c r="M77" s="308">
        <f>IFERROR(VLOOKUP(A77,TCD_Orga!$A$84:$B$94,2,FALSE()),0)</f>
        <v>76</v>
      </c>
      <c r="N77" s="339">
        <f>IFERROR('Tableau présentation'!N77/'Présentation %'!$M77,0)</f>
        <v>1</v>
      </c>
      <c r="O77" s="339">
        <f>IFERROR('Tableau présentation'!O77/'Présentation %'!$M77,0)</f>
        <v>0</v>
      </c>
      <c r="P77" s="339"/>
      <c r="Q77" s="339">
        <f>IFERROR('Tableau présentation'!T77/'Présentation %'!$M77,0)</f>
        <v>0</v>
      </c>
      <c r="R77" s="339">
        <f>IFERROR('Tableau présentation'!U77/'Présentation %'!$M77,0)</f>
        <v>1.3157894736842105E-2</v>
      </c>
      <c r="S77" s="339">
        <f>IFERROR('Tableau présentation'!V77/'Présentation %'!$M77,0)</f>
        <v>0.98684210526315785</v>
      </c>
      <c r="T77" s="339">
        <f>IFERROR('Tableau présentation'!W77/'Présentation %'!$M77,0)</f>
        <v>0</v>
      </c>
      <c r="U77" s="339">
        <f>IFERROR('Tableau présentation'!X77/'Présentation %'!$M77,0)</f>
        <v>6.5789473684210523E-2</v>
      </c>
      <c r="V77" s="339">
        <f>IFERROR('Tableau présentation'!Y77/'Présentation %'!$M77,0)</f>
        <v>0.78947368421052633</v>
      </c>
      <c r="W77" s="339">
        <f>'Tableau présentation'!Z77/'Présentation %'!B77</f>
        <v>4.8543689320388345E-3</v>
      </c>
      <c r="X77" s="339">
        <f>'Tableau présentation'!AA77/'Présentation %'!B77</f>
        <v>3.8834951456310676E-2</v>
      </c>
    </row>
    <row r="78" spans="1:24" x14ac:dyDescent="0.3">
      <c r="A78" s="340" t="str">
        <f>TCD_Orga!A10</f>
        <v>Juriscampus</v>
      </c>
      <c r="B78" s="308">
        <f>TCD_Orga!B10</f>
        <v>108</v>
      </c>
      <c r="C78" s="339">
        <f>'Tableau présentation'!C78/'Présentation %'!B78</f>
        <v>1</v>
      </c>
      <c r="D78" s="339">
        <f>'Tableau présentation'!D78/'Présentation %'!B78</f>
        <v>0</v>
      </c>
      <c r="E78" s="339">
        <f>'Tableau présentation'!E78/'Présentation %'!$B78</f>
        <v>0</v>
      </c>
      <c r="F78" s="339">
        <f>'Tableau présentation'!F78/'Présentation %'!B78</f>
        <v>0.96296296296296291</v>
      </c>
      <c r="G78" s="339">
        <f>'Tableau présentation'!G78/'Présentation %'!$B78</f>
        <v>3.7037037037037035E-2</v>
      </c>
      <c r="H78" s="339">
        <f>'Tableau présentation'!H78/'Présentation %'!$B78</f>
        <v>3.7037037037037035E-2</v>
      </c>
      <c r="I78" s="339">
        <f>'Tableau présentation'!I78/'Présentation %'!$B78</f>
        <v>0</v>
      </c>
      <c r="J78" s="339">
        <f>'Tableau présentation'!J78/'Présentation %'!$B78</f>
        <v>0</v>
      </c>
      <c r="K78" s="339">
        <f>'Tableau présentation'!K78/'Présentation %'!$B78</f>
        <v>1.8518518518518517E-2</v>
      </c>
      <c r="L78" s="339">
        <f>'Tableau présentation'!L78/'Présentation %'!$B78</f>
        <v>1.8518518518518517E-2</v>
      </c>
      <c r="M78" s="308">
        <f>IFERROR(VLOOKUP(A78,TCD_Orga!$A$84:$B$94,2,FALSE()),0)</f>
        <v>10</v>
      </c>
      <c r="N78" s="339">
        <f>IFERROR('Tableau présentation'!N78/'Présentation %'!$M78,0)</f>
        <v>1</v>
      </c>
      <c r="O78" s="339">
        <f>IFERROR('Tableau présentation'!O78/'Présentation %'!$M78,0)</f>
        <v>0</v>
      </c>
      <c r="P78" s="339"/>
      <c r="Q78" s="339">
        <f>IFERROR('Tableau présentation'!T78/'Présentation %'!$M78,0)</f>
        <v>0</v>
      </c>
      <c r="R78" s="339">
        <f>IFERROR('Tableau présentation'!U78/'Présentation %'!$M78,0)</f>
        <v>0.1</v>
      </c>
      <c r="S78" s="339">
        <f>IFERROR('Tableau présentation'!V78/'Présentation %'!$M78,0)</f>
        <v>0.9</v>
      </c>
      <c r="T78" s="339">
        <f>IFERROR('Tableau présentation'!W78/'Présentation %'!$M78,0)</f>
        <v>0</v>
      </c>
      <c r="U78" s="339">
        <f>IFERROR('Tableau présentation'!X78/'Présentation %'!$M78,0)</f>
        <v>0</v>
      </c>
      <c r="V78" s="339">
        <f>IFERROR('Tableau présentation'!Y78/'Présentation %'!$M78,0)</f>
        <v>0.1</v>
      </c>
      <c r="W78" s="339">
        <f>'Tableau présentation'!Z78/'Présentation %'!B78</f>
        <v>0</v>
      </c>
      <c r="X78" s="339">
        <f>'Tableau présentation'!AA78/'Présentation %'!B78</f>
        <v>0</v>
      </c>
    </row>
    <row r="79" spans="1:24" x14ac:dyDescent="0.3">
      <c r="A79" s="340" t="str">
        <f>TCD_Orga!A11</f>
        <v>Novethic</v>
      </c>
      <c r="B79" s="308">
        <f>TCD_Orga!B11</f>
        <v>13</v>
      </c>
      <c r="C79" s="339">
        <f>'Tableau présentation'!C79/'Présentation %'!B79</f>
        <v>1</v>
      </c>
      <c r="D79" s="339">
        <f>'Tableau présentation'!D79/'Présentation %'!B79</f>
        <v>0</v>
      </c>
      <c r="E79" s="339">
        <f>'Tableau présentation'!E79/'Présentation %'!$B79</f>
        <v>0</v>
      </c>
      <c r="F79" s="339">
        <f>'Tableau présentation'!F79/'Présentation %'!B79</f>
        <v>0.15384615384615385</v>
      </c>
      <c r="G79" s="339">
        <f>'Tableau présentation'!G79/'Présentation %'!$B79</f>
        <v>0.84615384615384615</v>
      </c>
      <c r="H79" s="339">
        <f>'Tableau présentation'!H79/'Présentation %'!$B79</f>
        <v>0.84615384615384615</v>
      </c>
      <c r="I79" s="339">
        <f>'Tableau présentation'!I79/'Présentation %'!$B79</f>
        <v>0</v>
      </c>
      <c r="J79" s="339">
        <f>'Tableau présentation'!J79/'Présentation %'!$B79</f>
        <v>0</v>
      </c>
      <c r="K79" s="339">
        <f>'Tableau présentation'!K79/'Présentation %'!$B79</f>
        <v>0</v>
      </c>
      <c r="L79" s="339">
        <f>'Tableau présentation'!L79/'Présentation %'!$B79</f>
        <v>0.84615384615384615</v>
      </c>
      <c r="M79" s="308">
        <f>IFERROR(VLOOKUP(A79,TCD_Orga!$A$84:$B$94,2,FALSE()),0)</f>
        <v>33</v>
      </c>
      <c r="N79" s="339">
        <f>IFERROR('Tableau présentation'!N79/'Présentation %'!$M79,0)</f>
        <v>1</v>
      </c>
      <c r="O79" s="339">
        <f>IFERROR('Tableau présentation'!O79/'Présentation %'!$M79,0)</f>
        <v>0</v>
      </c>
      <c r="P79" s="339"/>
      <c r="Q79" s="339">
        <f>IFERROR('Tableau présentation'!T79/'Présentation %'!$M79,0)</f>
        <v>0</v>
      </c>
      <c r="R79" s="339">
        <f>IFERROR('Tableau présentation'!U79/'Présentation %'!$M79,0)</f>
        <v>0</v>
      </c>
      <c r="S79" s="339">
        <f>IFERROR('Tableau présentation'!V79/'Présentation %'!$M79,0)</f>
        <v>1</v>
      </c>
      <c r="T79" s="339">
        <f>IFERROR('Tableau présentation'!W79/'Présentation %'!$M79,0)</f>
        <v>0</v>
      </c>
      <c r="U79" s="339">
        <f>IFERROR('Tableau présentation'!X79/'Présentation %'!$M79,0)</f>
        <v>1</v>
      </c>
      <c r="V79" s="339">
        <f>IFERROR('Tableau présentation'!Y79/'Présentation %'!$M79,0)</f>
        <v>0</v>
      </c>
      <c r="W79" s="339">
        <f>'Tableau présentation'!Z79/'Présentation %'!B79</f>
        <v>0.84615384615384615</v>
      </c>
      <c r="X79" s="339">
        <f>'Tableau présentation'!AA79/'Présentation %'!B79</f>
        <v>0</v>
      </c>
    </row>
    <row r="80" spans="1:24" x14ac:dyDescent="0.3">
      <c r="A80" s="340" t="str">
        <f>TCD_Orga!A12</f>
        <v>SFAF</v>
      </c>
      <c r="B80" s="308">
        <f>TCD_Orga!B12</f>
        <v>13</v>
      </c>
      <c r="C80" s="339">
        <f>'Tableau présentation'!C80/'Présentation %'!B80</f>
        <v>1</v>
      </c>
      <c r="D80" s="339">
        <f>'Tableau présentation'!D80/'Présentation %'!B80</f>
        <v>0</v>
      </c>
      <c r="E80" s="339">
        <f>'Tableau présentation'!E80/'Présentation %'!$B80</f>
        <v>0</v>
      </c>
      <c r="F80" s="339">
        <f>'Tableau présentation'!F80/'Présentation %'!B80</f>
        <v>0.38461538461538464</v>
      </c>
      <c r="G80" s="339">
        <f>'Tableau présentation'!G80/'Présentation %'!$B80</f>
        <v>0.61538461538461542</v>
      </c>
      <c r="H80" s="339">
        <f>'Tableau présentation'!H80/'Présentation %'!$B80</f>
        <v>0.61538461538461542</v>
      </c>
      <c r="I80" s="339">
        <f>'Tableau présentation'!I80/'Présentation %'!$B80</f>
        <v>0</v>
      </c>
      <c r="J80" s="339">
        <f>'Tableau présentation'!J80/'Présentation %'!$B80</f>
        <v>0</v>
      </c>
      <c r="K80" s="339">
        <f>'Tableau présentation'!K80/'Présentation %'!$B80</f>
        <v>0.15384615384615385</v>
      </c>
      <c r="L80" s="339">
        <f>'Tableau présentation'!L80/'Présentation %'!$B80</f>
        <v>0.46153846153846156</v>
      </c>
      <c r="M80" s="308">
        <f>IFERROR(VLOOKUP(A80,TCD_Orga!$A$84:$B$94,2,FALSE()),0)</f>
        <v>34</v>
      </c>
      <c r="N80" s="339">
        <f>IFERROR('Tableau présentation'!N80/'Présentation %'!$M80,0)</f>
        <v>1</v>
      </c>
      <c r="O80" s="339">
        <f>IFERROR('Tableau présentation'!O80/'Présentation %'!$M80,0)</f>
        <v>0</v>
      </c>
      <c r="P80" s="339"/>
      <c r="Q80" s="339">
        <f>IFERROR('Tableau présentation'!T80/'Présentation %'!$M80,0)</f>
        <v>0</v>
      </c>
      <c r="R80" s="339">
        <f>IFERROR('Tableau présentation'!U80/'Présentation %'!$M80,0)</f>
        <v>0</v>
      </c>
      <c r="S80" s="339">
        <f>IFERROR('Tableau présentation'!V80/'Présentation %'!$M80,0)</f>
        <v>1</v>
      </c>
      <c r="T80" s="339">
        <f>IFERROR('Tableau présentation'!W80/'Présentation %'!$M80,0)</f>
        <v>0</v>
      </c>
      <c r="U80" s="339">
        <f>IFERROR('Tableau présentation'!X80/'Présentation %'!$M80,0)</f>
        <v>0.55882352941176472</v>
      </c>
      <c r="V80" s="339">
        <f>IFERROR('Tableau présentation'!Y80/'Présentation %'!$M80,0)</f>
        <v>0.44117647058823528</v>
      </c>
      <c r="W80" s="339">
        <f>'Tableau présentation'!Z80/'Présentation %'!B80</f>
        <v>0.30769230769230771</v>
      </c>
      <c r="X80" s="339">
        <f>'Tableau présentation'!AA80/'Présentation %'!B80</f>
        <v>0.23076923076923078</v>
      </c>
    </row>
    <row r="81" spans="1:24" x14ac:dyDescent="0.3">
      <c r="A81" s="341" t="str">
        <f>TCD_Orga!A13</f>
        <v>WeFigure</v>
      </c>
      <c r="B81" s="342">
        <f>TCD_Orga!B13</f>
        <v>32</v>
      </c>
      <c r="C81" s="339">
        <f>'Tableau présentation'!C81/'Présentation %'!B81</f>
        <v>1</v>
      </c>
      <c r="D81" s="339">
        <f>'Tableau présentation'!D81/'Présentation %'!B81</f>
        <v>0</v>
      </c>
      <c r="E81" s="339">
        <f>'Tableau présentation'!E81/'Présentation %'!$B81</f>
        <v>0</v>
      </c>
      <c r="F81" s="339">
        <f>'Tableau présentation'!F81/'Présentation %'!B81</f>
        <v>0.875</v>
      </c>
      <c r="G81" s="339">
        <f>'Tableau présentation'!G81/'Présentation %'!$B81</f>
        <v>0.125</v>
      </c>
      <c r="H81" s="339">
        <f>'Tableau présentation'!H81/'Présentation %'!$B81</f>
        <v>0.125</v>
      </c>
      <c r="I81" s="339">
        <f>'Tableau présentation'!I81/'Présentation %'!$B81</f>
        <v>0</v>
      </c>
      <c r="J81" s="339">
        <f>'Tableau présentation'!J81/'Présentation %'!$B81</f>
        <v>0</v>
      </c>
      <c r="K81" s="339">
        <f>'Tableau présentation'!K81/'Présentation %'!$B81</f>
        <v>6.25E-2</v>
      </c>
      <c r="L81" s="339">
        <f>'Tableau présentation'!L81/'Présentation %'!$B81</f>
        <v>6.25E-2</v>
      </c>
      <c r="M81" s="308">
        <f>IFERROR(VLOOKUP(A81,TCD_Orga!$A$84:$B$94,2,FALSE()),0)</f>
        <v>14</v>
      </c>
      <c r="N81" s="339">
        <f>'Tableau présentation'!N81/'Présentation %'!$M81</f>
        <v>1</v>
      </c>
      <c r="O81" s="339">
        <f>'Tableau présentation'!O81/'Présentation %'!$M81</f>
        <v>0</v>
      </c>
      <c r="P81" s="339"/>
      <c r="Q81" s="339">
        <f>IFERROR('Tableau présentation'!T81/'Présentation %'!$M81,0)</f>
        <v>0</v>
      </c>
      <c r="R81" s="339">
        <f>IFERROR('Tableau présentation'!U81/'Présentation %'!$M81,0)</f>
        <v>0</v>
      </c>
      <c r="S81" s="339">
        <f>IFERROR('Tableau présentation'!V81/'Présentation %'!$M81,0)</f>
        <v>1</v>
      </c>
      <c r="T81" s="339">
        <f>IFERROR('Tableau présentation'!W81/'Présentation %'!$M81,0)</f>
        <v>0</v>
      </c>
      <c r="U81" s="339">
        <f>IFERROR('Tableau présentation'!X81/'Présentation %'!$M81,0)</f>
        <v>0</v>
      </c>
      <c r="V81" s="339">
        <f>IFERROR('Tableau présentation'!Y81/'Présentation %'!$M81,0)</f>
        <v>0</v>
      </c>
      <c r="W81" s="339">
        <f>'Tableau présentation'!Z81/'Présentation %'!B81</f>
        <v>0</v>
      </c>
      <c r="X81" s="339">
        <f>'Tableau présentation'!AA81/'Présentation %'!B81</f>
        <v>0</v>
      </c>
    </row>
    <row r="82" spans="1:24" x14ac:dyDescent="0.3">
      <c r="A82" s="310" t="s">
        <v>4602</v>
      </c>
      <c r="B82" s="311">
        <f>SUM(B72:B81)</f>
        <v>662</v>
      </c>
      <c r="C82" s="343">
        <f>'Tableau présentation'!C82/'Présentation %'!B82</f>
        <v>0.99093655589123864</v>
      </c>
      <c r="D82" s="343">
        <f>'Tableau présentation'!D82/'Présentation %'!B82</f>
        <v>9.0634441087613302E-3</v>
      </c>
      <c r="E82" s="343">
        <f>'Tableau présentation'!E82/'Présentation %'!$B82</f>
        <v>0</v>
      </c>
      <c r="F82" s="343">
        <f>'Tableau présentation'!F82/'Présentation %'!B82</f>
        <v>0.90785498489425986</v>
      </c>
      <c r="G82" s="343">
        <f>'Tableau présentation'!G82/'Présentation %'!$B82</f>
        <v>9.2145015105740177E-2</v>
      </c>
      <c r="H82" s="343">
        <f>'Tableau présentation'!H82/'Présentation %'!$B82</f>
        <v>9.2145015105740177E-2</v>
      </c>
      <c r="I82" s="343">
        <f>'Tableau présentation'!I82/'Présentation %'!$B82</f>
        <v>0</v>
      </c>
      <c r="J82" s="343">
        <f>'Tableau présentation'!J82/'Présentation %'!$B82</f>
        <v>0</v>
      </c>
      <c r="K82" s="343">
        <f>'Tableau présentation'!K82/'Présentation %'!$B82</f>
        <v>3.4743202416918431E-2</v>
      </c>
      <c r="L82" s="343">
        <f>'Tableau présentation'!L82/'Présentation %'!$B82</f>
        <v>5.7401812688821753E-2</v>
      </c>
      <c r="M82" s="311">
        <f>SUM(M72:M81)</f>
        <v>206</v>
      </c>
      <c r="N82" s="343">
        <f>'Tableau présentation'!N82/'Présentation %'!$M82</f>
        <v>1</v>
      </c>
      <c r="O82" s="343">
        <f>'Tableau présentation'!O82/'Présentation %'!$M82</f>
        <v>0</v>
      </c>
      <c r="P82" s="343">
        <f>'Tableau présentation'!P82/'Présentation %'!$M82</f>
        <v>0</v>
      </c>
      <c r="Q82" s="343">
        <f>IFERROR('Tableau présentation'!T82/'Présentation %'!$M82,0)</f>
        <v>0</v>
      </c>
      <c r="R82" s="343">
        <f>IFERROR('Tableau présentation'!U82/'Présentation %'!$M82,0)</f>
        <v>9.7087378640776691E-3</v>
      </c>
      <c r="S82" s="343">
        <f>IFERROR('Tableau présentation'!V82/'Présentation %'!$M82,0)</f>
        <v>0.99029126213592233</v>
      </c>
      <c r="T82" s="343">
        <f>IFERROR('Tableau présentation'!W82/'Présentation %'!$M82,0)</f>
        <v>0</v>
      </c>
      <c r="U82" s="343">
        <f>IFERROR('Tableau présentation'!X82/'Présentation %'!$M82,0)</f>
        <v>0.35922330097087379</v>
      </c>
      <c r="V82" s="343">
        <f>IFERROR('Tableau présentation'!Y82/'Présentation %'!$M82,0)</f>
        <v>0.42233009708737862</v>
      </c>
      <c r="W82" s="343">
        <f>IFERROR('Tableau présentation'!Z82/'Présentation %'!$B82,0)</f>
        <v>2.8700906344410877E-2</v>
      </c>
      <c r="X82" s="343">
        <f>IFERROR('Tableau présentation'!AA82/'Présentation %'!$B82,0)</f>
        <v>1.9637462235649546E-2</v>
      </c>
    </row>
    <row r="83" spans="1:24" x14ac:dyDescent="0.3">
      <c r="A83" s="344" t="s">
        <v>4603</v>
      </c>
      <c r="B83" s="345"/>
      <c r="C83" s="346">
        <f>'Tableau présentation'!C83/'Tableau présentation'!B83</f>
        <v>0.57040743388134385</v>
      </c>
      <c r="D83" s="346">
        <f>'Tableau présentation'!D83/'Tableau présentation'!B83</f>
        <v>0.28591851322373124</v>
      </c>
      <c r="E83" s="346">
        <f>'Tableau présentation'!E83/'Tableau présentation'!B83</f>
        <v>0.14367405289492494</v>
      </c>
      <c r="F83" s="346">
        <f>'Tableau présentation'!F83/'Tableau présentation'!B83</f>
        <v>0.72194424588992134</v>
      </c>
      <c r="G83" s="346">
        <f>'Tableau présentation'!G83/'Tableau présentation'!B83</f>
        <v>0.2780557541100786</v>
      </c>
      <c r="H83" s="346">
        <f>'Tableau présentation'!H83/'Tableau présentation'!B83</f>
        <v>6.0757684060042887E-2</v>
      </c>
      <c r="I83" s="346">
        <f>'Tableau présentation'!I83/'Tableau présentation'!B83</f>
        <v>0.15439599714081487</v>
      </c>
      <c r="J83" s="346">
        <f>'Tableau présentation'!J83/'Tableau présentation'!B83</f>
        <v>6.2902072909220869E-2</v>
      </c>
      <c r="K83" s="346">
        <f>'Tableau présentation'!K83/'Tableau présentation'!B83</f>
        <v>0.23016440314510364</v>
      </c>
      <c r="L83" s="346">
        <f>'Tableau présentation'!L83/'Tableau présentation'!B83</f>
        <v>4.7891350964974981E-2</v>
      </c>
      <c r="M83" s="345"/>
      <c r="N83" s="346">
        <f>'Tableau présentation'!N83/'Tableau présentation'!$M$83</f>
        <v>0.26160337552742619</v>
      </c>
      <c r="O83" s="346">
        <f>'Tableau présentation'!O83/'Tableau présentation'!$M$83</f>
        <v>0.56434599156118148</v>
      </c>
      <c r="P83" s="346">
        <f>'Tableau présentation'!P83/'Tableau présentation'!$M$83</f>
        <v>0.17405063291139242</v>
      </c>
      <c r="Q83" s="346">
        <f>'Tableau présentation'!T83/'Tableau présentation'!$M$83</f>
        <v>0.13291139240506328</v>
      </c>
      <c r="R83" s="346">
        <f>'Tableau présentation'!U83/'Tableau présentation'!$M$83</f>
        <v>0.24894514767932491</v>
      </c>
      <c r="S83" s="346">
        <f>'Tableau présentation'!V83/'Tableau présentation'!$M$83</f>
        <v>0.53586497890295359</v>
      </c>
      <c r="T83" s="346">
        <f>'Tableau présentation'!W83/'Tableau présentation'!$M$83</f>
        <v>8.2278481012658222E-2</v>
      </c>
      <c r="U83" s="346">
        <f>'Tableau présentation'!X83/'Tableau présentation'!$M$83</f>
        <v>0.16877637130801687</v>
      </c>
      <c r="V83" s="346">
        <f>'Tableau présentation'!Y83/'Tableau présentation'!$M$83</f>
        <v>0.78164556962025311</v>
      </c>
      <c r="W83" s="346">
        <f>'Tableau présentation'!Z83/'Tableau présentation'!$M$83</f>
        <v>2.1097046413502109E-2</v>
      </c>
      <c r="X83" s="346">
        <f>'Tableau présentation'!AA83/'Tableau présentation'!$M$83</f>
        <v>4.3248945147679324E-2</v>
      </c>
    </row>
  </sheetData>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5FF"/>
  </sheetPr>
  <dimension ref="B2:P31"/>
  <sheetViews>
    <sheetView zoomScaleNormal="100" workbookViewId="0">
      <selection activeCell="C10" sqref="C10"/>
    </sheetView>
  </sheetViews>
  <sheetFormatPr baseColWidth="10" defaultColWidth="10.44140625" defaultRowHeight="14.4" x14ac:dyDescent="0.3"/>
  <cols>
    <col min="2" max="2" width="18" customWidth="1"/>
    <col min="3" max="3" width="13.5546875" customWidth="1"/>
    <col min="12" max="12" width="12.77734375" customWidth="1"/>
  </cols>
  <sheetData>
    <row r="2" spans="2:16" ht="58.95" customHeight="1" x14ac:dyDescent="0.3">
      <c r="C2" s="347" t="str">
        <f>'Tableau présentation'!B1</f>
        <v>Nombre de formations</v>
      </c>
      <c r="D2" s="347" t="str">
        <f>'Tableau présentation'!C1</f>
        <v xml:space="preserve">Formation continue </v>
      </c>
      <c r="E2" s="347" t="str">
        <f>'Tableau présentation'!D1</f>
        <v xml:space="preserve">Formation initiale </v>
      </c>
      <c r="F2" s="347" t="str">
        <f>'Tableau présentation'!E1</f>
        <v>Formation à la fois initiale ET continue</v>
      </c>
      <c r="G2" s="347" t="str">
        <f>'Tableau présentation'!F1</f>
        <v>Formation n'aborde pas EE</v>
      </c>
      <c r="H2" s="347" t="str">
        <f>'Tableau présentation'!G1</f>
        <v>Formation aborde EE</v>
      </c>
      <c r="I2" s="347" t="str">
        <f>'Tableau présentation'!H1</f>
        <v>Formation continue aborde EE</v>
      </c>
      <c r="J2" s="347" t="str">
        <f>'Tableau présentation'!I1</f>
        <v>Formation initiale aborde EE</v>
      </c>
      <c r="K2" s="347" t="str">
        <f>'Tableau présentation'!J1</f>
        <v>Formation initiale ET continue aborde EE</v>
      </c>
      <c r="L2" s="347" t="str">
        <f>'Tableau présentation'!K1</f>
        <v>Formation aborde mais n'intègre pas EE</v>
      </c>
      <c r="M2" s="347" t="str">
        <f>'Tableau présentation'!L1</f>
        <v>Formation aborde &amp; intègre EE</v>
      </c>
    </row>
    <row r="3" spans="2:16" ht="28.8" x14ac:dyDescent="0.3">
      <c r="B3" s="348" t="str">
        <f>'Tableau présentation'!A10</f>
        <v>Total Ecole d'ingénieur</v>
      </c>
      <c r="C3" s="349">
        <f>'Tableau présentation'!B10</f>
        <v>41</v>
      </c>
      <c r="D3" s="349">
        <f>'Tableau présentation'!C10</f>
        <v>27</v>
      </c>
      <c r="E3" s="349">
        <f>'Tableau présentation'!D10</f>
        <v>14</v>
      </c>
      <c r="F3" s="349">
        <f>'Tableau présentation'!E10</f>
        <v>0</v>
      </c>
      <c r="G3" s="349">
        <f>'Tableau présentation'!F10</f>
        <v>28</v>
      </c>
      <c r="H3" s="349">
        <f>'Tableau présentation'!G10</f>
        <v>13</v>
      </c>
      <c r="I3" s="349">
        <f>'Tableau présentation'!H10</f>
        <v>4</v>
      </c>
      <c r="J3" s="349">
        <f>'Tableau présentation'!I10</f>
        <v>9</v>
      </c>
      <c r="K3" s="349">
        <f>'Tableau présentation'!J10</f>
        <v>0</v>
      </c>
      <c r="L3" s="349">
        <f>'Tableau présentation'!K10</f>
        <v>11</v>
      </c>
      <c r="M3" s="349">
        <f>'Tableau présentation'!L10</f>
        <v>2</v>
      </c>
    </row>
    <row r="4" spans="2:16" ht="28.8" x14ac:dyDescent="0.3">
      <c r="B4" s="350" t="str">
        <f>'Tableau présentation'!A33</f>
        <v>Total Ecole de management</v>
      </c>
      <c r="C4" s="351">
        <f>'Tableau présentation'!B33</f>
        <v>191</v>
      </c>
      <c r="D4" s="351">
        <f>'Tableau présentation'!C33</f>
        <v>42</v>
      </c>
      <c r="E4" s="351">
        <f>'Tableau présentation'!D33</f>
        <v>129</v>
      </c>
      <c r="F4" s="351">
        <f>'Tableau présentation'!E33</f>
        <v>20</v>
      </c>
      <c r="G4" s="351">
        <f>'Tableau présentation'!F33</f>
        <v>79</v>
      </c>
      <c r="H4" s="351">
        <f>'Tableau présentation'!G33</f>
        <v>112</v>
      </c>
      <c r="I4" s="351">
        <f>'Tableau présentation'!H33</f>
        <v>7</v>
      </c>
      <c r="J4" s="351">
        <f>'Tableau présentation'!I33</f>
        <v>94</v>
      </c>
      <c r="K4" s="351">
        <f>'Tableau présentation'!J33</f>
        <v>11</v>
      </c>
      <c r="L4" s="351">
        <f>'Tableau présentation'!K33</f>
        <v>94</v>
      </c>
      <c r="M4" s="351">
        <f>'Tableau présentation'!L33</f>
        <v>18</v>
      </c>
      <c r="P4" s="315"/>
    </row>
    <row r="5" spans="2:16" x14ac:dyDescent="0.3">
      <c r="B5" s="302" t="str">
        <f>'Tableau présentation'!A71</f>
        <v>Total Universités</v>
      </c>
      <c r="C5" s="352">
        <f>'Tableau présentation'!B71</f>
        <v>505</v>
      </c>
      <c r="D5" s="352">
        <f>'Tableau présentation'!C71</f>
        <v>73</v>
      </c>
      <c r="E5" s="352">
        <f>'Tableau présentation'!D71</f>
        <v>251</v>
      </c>
      <c r="F5" s="352">
        <f>'Tableau présentation'!E71</f>
        <v>181</v>
      </c>
      <c r="G5" s="352">
        <f>'Tableau présentation'!F71</f>
        <v>302</v>
      </c>
      <c r="H5" s="352">
        <f>'Tableau présentation'!G71</f>
        <v>203</v>
      </c>
      <c r="I5" s="352">
        <f>'Tableau présentation'!H71</f>
        <v>13</v>
      </c>
      <c r="J5" s="352">
        <f>'Tableau présentation'!I71</f>
        <v>113</v>
      </c>
      <c r="K5" s="352">
        <f>'Tableau présentation'!J71</f>
        <v>77</v>
      </c>
      <c r="L5" s="352">
        <f>'Tableau présentation'!K71</f>
        <v>194</v>
      </c>
      <c r="M5" s="352">
        <f>'Tableau présentation'!L71</f>
        <v>9</v>
      </c>
    </row>
    <row r="6" spans="2:16" ht="28.8" x14ac:dyDescent="0.3">
      <c r="B6" s="353" t="str">
        <f>'Tableau présentation'!A82</f>
        <v>Total organismes de formation</v>
      </c>
      <c r="C6" s="354">
        <f>'Tableau présentation'!B82</f>
        <v>662</v>
      </c>
      <c r="D6" s="354">
        <f>'Tableau présentation'!C82</f>
        <v>656</v>
      </c>
      <c r="E6" s="354">
        <f>'Tableau présentation'!D82</f>
        <v>6</v>
      </c>
      <c r="F6" s="354">
        <f>'Tableau présentation'!E82</f>
        <v>0</v>
      </c>
      <c r="G6" s="354">
        <f>'Tableau présentation'!F82</f>
        <v>601</v>
      </c>
      <c r="H6" s="354">
        <f>'Tableau présentation'!G82</f>
        <v>61</v>
      </c>
      <c r="I6" s="354">
        <f>'Tableau présentation'!H82</f>
        <v>61</v>
      </c>
      <c r="J6" s="354">
        <f>'Tableau présentation'!I82</f>
        <v>0</v>
      </c>
      <c r="K6" s="354">
        <f>'Tableau présentation'!J82</f>
        <v>0</v>
      </c>
      <c r="L6" s="354">
        <f>'Tableau présentation'!K82</f>
        <v>23</v>
      </c>
      <c r="M6" s="354">
        <f>'Tableau présentation'!L82</f>
        <v>38</v>
      </c>
    </row>
    <row r="7" spans="2:16" x14ac:dyDescent="0.3">
      <c r="B7" s="313" t="s">
        <v>4603</v>
      </c>
      <c r="C7" s="313">
        <f t="shared" ref="C7:M7" si="0">SUM(C3:C6)</f>
        <v>1399</v>
      </c>
      <c r="D7" s="313">
        <f t="shared" si="0"/>
        <v>798</v>
      </c>
      <c r="E7" s="313">
        <f t="shared" si="0"/>
        <v>400</v>
      </c>
      <c r="F7" s="313">
        <f t="shared" si="0"/>
        <v>201</v>
      </c>
      <c r="G7" s="313">
        <f t="shared" si="0"/>
        <v>1010</v>
      </c>
      <c r="H7" s="313">
        <f t="shared" si="0"/>
        <v>389</v>
      </c>
      <c r="I7" s="313">
        <f t="shared" si="0"/>
        <v>85</v>
      </c>
      <c r="J7" s="313">
        <f t="shared" si="0"/>
        <v>216</v>
      </c>
      <c r="K7" s="313">
        <f t="shared" si="0"/>
        <v>88</v>
      </c>
      <c r="L7" s="313">
        <f t="shared" si="0"/>
        <v>322</v>
      </c>
      <c r="M7" s="313">
        <f t="shared" si="0"/>
        <v>67</v>
      </c>
    </row>
    <row r="10" spans="2:16" ht="72" x14ac:dyDescent="0.3">
      <c r="C10" s="347" t="str">
        <f>'Tableau présentation'!M1</f>
        <v>Nombre de cours abordant EE</v>
      </c>
      <c r="D10" s="347" t="str">
        <f>'Tableau présentation'!N1</f>
        <v>Cours aborde EE formation continue</v>
      </c>
      <c r="E10" s="347" t="str">
        <f>'Tableau présentation'!O1</f>
        <v>Cours aborde EE formation initiale</v>
      </c>
      <c r="F10" s="347" t="str">
        <f>'Tableau présentation'!P1</f>
        <v>Cours aborde EE formation init et conti</v>
      </c>
      <c r="G10" s="347" t="str">
        <f>'Tableau présentation'!Q1</f>
        <v>Moyenne cours aborde EE</v>
      </c>
      <c r="H10" s="347" t="str">
        <f>'Tableau présentation'!R1</f>
        <v>Nbre max cours aborde EE</v>
      </c>
      <c r="I10" s="347" t="str">
        <f>'Tableau présentation'!S1</f>
        <v>Nbre min cours aborde EE</v>
      </c>
      <c r="J10" s="347" t="str">
        <f>'Tableau présentation'!T1</f>
        <v xml:space="preserve">Cours électif aborde EE </v>
      </c>
      <c r="K10" s="347" t="str">
        <f>'Tableau présentation'!U1</f>
        <v>Cours statut non indiqué aborde EE</v>
      </c>
      <c r="L10" s="347" t="str">
        <f>'Tableau présentation'!V1</f>
        <v>Cours obligatoire aborde EE</v>
      </c>
      <c r="M10" s="347" t="str">
        <f>'Tableau présentation'!W1</f>
        <v xml:space="preserve">Cours optionnel aborde EE </v>
      </c>
      <c r="N10" s="347" t="str">
        <f>'Tableau présentation'!X1</f>
        <v>Nbre cours aborde EE jusque Bac+3</v>
      </c>
      <c r="O10" s="347" t="str">
        <f>'Tableau présentation'!Y1</f>
        <v>Nbre cours aborde EE après Bac+3</v>
      </c>
      <c r="P10" s="355"/>
    </row>
    <row r="11" spans="2:16" ht="28.8" x14ac:dyDescent="0.3">
      <c r="B11" s="348" t="str">
        <f>'Tableau présentation'!A10</f>
        <v>Total Ecole d'ingénieur</v>
      </c>
      <c r="C11" s="349">
        <f>'Tableau présentation'!M10</f>
        <v>29</v>
      </c>
      <c r="D11" s="349">
        <f>'Tableau présentation'!N10</f>
        <v>6</v>
      </c>
      <c r="E11" s="349">
        <f>'Tableau présentation'!O10</f>
        <v>23</v>
      </c>
      <c r="F11" s="349">
        <f>'Tableau présentation'!P10</f>
        <v>0</v>
      </c>
      <c r="G11" s="356" t="e">
        <f>'Tableau présentation'!Q10</f>
        <v>#REF!</v>
      </c>
      <c r="H11" s="349" t="e">
        <f>'Tableau présentation'!R10</f>
        <v>#REF!</v>
      </c>
      <c r="I11" s="349" t="e">
        <f>'Tableau présentation'!S10</f>
        <v>#REF!</v>
      </c>
      <c r="J11" s="349">
        <f>'Tableau présentation'!T10</f>
        <v>6</v>
      </c>
      <c r="K11" s="349">
        <f>'Tableau présentation'!U10</f>
        <v>5</v>
      </c>
      <c r="L11" s="349">
        <f>'Tableau présentation'!V10</f>
        <v>16</v>
      </c>
      <c r="M11" s="349">
        <f>'Tableau présentation'!W10</f>
        <v>2</v>
      </c>
      <c r="N11" s="349">
        <f>'Tableau présentation'!X10</f>
        <v>2</v>
      </c>
      <c r="O11" s="349">
        <f>'Tableau présentation'!Y10</f>
        <v>27</v>
      </c>
      <c r="P11" s="357"/>
    </row>
    <row r="12" spans="2:16" ht="28.8" x14ac:dyDescent="0.3">
      <c r="B12" s="350" t="str">
        <f>'Tableau présentation'!A33</f>
        <v>Total Ecole de management</v>
      </c>
      <c r="C12" s="351">
        <f>'Tableau présentation'!M33</f>
        <v>298</v>
      </c>
      <c r="D12" s="351">
        <f>'Tableau présentation'!N33</f>
        <v>8</v>
      </c>
      <c r="E12" s="351">
        <f>'Tableau présentation'!O33</f>
        <v>264</v>
      </c>
      <c r="F12" s="351">
        <f>'Tableau présentation'!P33</f>
        <v>26</v>
      </c>
      <c r="G12" s="358" t="e">
        <f>'Tableau présentation'!Q33</f>
        <v>#REF!</v>
      </c>
      <c r="H12" s="351" t="e">
        <f>'Tableau présentation'!R33</f>
        <v>#REF!</v>
      </c>
      <c r="I12" s="351" t="e">
        <f>'Tableau présentation'!S33</f>
        <v>#REF!</v>
      </c>
      <c r="J12" s="351">
        <f>'Tableau présentation'!T33</f>
        <v>62</v>
      </c>
      <c r="K12" s="351">
        <f>'Tableau présentation'!U33</f>
        <v>92</v>
      </c>
      <c r="L12" s="351">
        <f>'Tableau présentation'!V33</f>
        <v>141</v>
      </c>
      <c r="M12" s="351">
        <f>'Tableau présentation'!W33</f>
        <v>3</v>
      </c>
      <c r="N12" s="351">
        <f>'Tableau présentation'!X33</f>
        <v>35</v>
      </c>
      <c r="O12" s="351">
        <f>'Tableau présentation'!Y33</f>
        <v>263</v>
      </c>
      <c r="P12" s="357"/>
    </row>
    <row r="13" spans="2:16" x14ac:dyDescent="0.3">
      <c r="B13" s="302" t="str">
        <f>'Tableau présentation'!A71</f>
        <v>Total Universités</v>
      </c>
      <c r="C13" s="352">
        <f>'Tableau présentation'!M71</f>
        <v>415</v>
      </c>
      <c r="D13" s="352">
        <f>'Tableau présentation'!N71</f>
        <v>28</v>
      </c>
      <c r="E13" s="352">
        <f>'Tableau présentation'!O71</f>
        <v>248</v>
      </c>
      <c r="F13" s="352">
        <f>'Tableau présentation'!P71</f>
        <v>139</v>
      </c>
      <c r="G13" s="359" t="e">
        <f>'Tableau présentation'!Q71</f>
        <v>#REF!</v>
      </c>
      <c r="H13" s="352" t="e">
        <f>'Tableau présentation'!R71</f>
        <v>#REF!</v>
      </c>
      <c r="I13" s="352" t="e">
        <f>'Tableau présentation'!S71</f>
        <v>#REF!</v>
      </c>
      <c r="J13" s="352">
        <f>'Tableau présentation'!T71</f>
        <v>58</v>
      </c>
      <c r="K13" s="352">
        <f>'Tableau présentation'!U71</f>
        <v>137</v>
      </c>
      <c r="L13" s="352">
        <f>'Tableau présentation'!V71</f>
        <v>147</v>
      </c>
      <c r="M13" s="352">
        <f>'Tableau présentation'!W71</f>
        <v>73</v>
      </c>
      <c r="N13" s="352">
        <f>'Tableau présentation'!X71</f>
        <v>49</v>
      </c>
      <c r="O13" s="352">
        <f>'Tableau présentation'!Y71</f>
        <v>364</v>
      </c>
      <c r="P13" s="357"/>
    </row>
    <row r="14" spans="2:16" ht="28.8" x14ac:dyDescent="0.3">
      <c r="B14" s="360" t="str">
        <f>'Tableau présentation'!A82</f>
        <v>Total organismes de formation</v>
      </c>
      <c r="C14" s="354">
        <f>'Tableau présentation'!M82</f>
        <v>206</v>
      </c>
      <c r="D14" s="354">
        <f>'Tableau présentation'!N82</f>
        <v>206</v>
      </c>
      <c r="E14" s="354">
        <f>'Tableau présentation'!O82</f>
        <v>0</v>
      </c>
      <c r="F14" s="354">
        <f>'Tableau présentation'!P82</f>
        <v>0</v>
      </c>
      <c r="G14" s="361" t="e">
        <f>'Tableau présentation'!Q82</f>
        <v>#REF!</v>
      </c>
      <c r="H14" s="354" t="e">
        <f>'Tableau présentation'!R82</f>
        <v>#REF!</v>
      </c>
      <c r="I14" s="354" t="e">
        <f>'Tableau présentation'!S82</f>
        <v>#REF!</v>
      </c>
      <c r="J14" s="354">
        <f>'Tableau présentation'!T82</f>
        <v>0</v>
      </c>
      <c r="K14" s="354">
        <f>'Tableau présentation'!U82</f>
        <v>2</v>
      </c>
      <c r="L14" s="354">
        <f>'Tableau présentation'!V82</f>
        <v>204</v>
      </c>
      <c r="M14" s="354">
        <f>'Tableau présentation'!W82</f>
        <v>0</v>
      </c>
      <c r="N14" s="354">
        <f>'Tableau présentation'!X82</f>
        <v>74</v>
      </c>
      <c r="O14" s="354">
        <f>'Tableau présentation'!Y82</f>
        <v>87</v>
      </c>
      <c r="P14" s="357"/>
    </row>
    <row r="15" spans="2:16" x14ac:dyDescent="0.3">
      <c r="B15" s="313" t="s">
        <v>4603</v>
      </c>
      <c r="C15" s="313">
        <f>SUM(C11:C14)</f>
        <v>948</v>
      </c>
      <c r="D15" s="313">
        <f>SUM(D11:D14)</f>
        <v>248</v>
      </c>
      <c r="E15" s="313">
        <f>SUM(E11:E14)</f>
        <v>535</v>
      </c>
      <c r="F15" s="313">
        <f>SUM(F11:F14)</f>
        <v>165</v>
      </c>
      <c r="G15" s="314"/>
      <c r="H15" s="313" t="e">
        <f>'Tableau présentation'!R83</f>
        <v>#REF!</v>
      </c>
      <c r="I15" s="313" t="e">
        <f>'Tableau présentation'!S83</f>
        <v>#REF!</v>
      </c>
      <c r="J15" s="313">
        <f t="shared" ref="J15:O15" si="1">SUM(J11:J14)</f>
        <v>126</v>
      </c>
      <c r="K15" s="313">
        <f t="shared" si="1"/>
        <v>236</v>
      </c>
      <c r="L15" s="313">
        <f t="shared" si="1"/>
        <v>508</v>
      </c>
      <c r="M15" s="313">
        <f t="shared" si="1"/>
        <v>78</v>
      </c>
      <c r="N15" s="313">
        <f t="shared" si="1"/>
        <v>160</v>
      </c>
      <c r="O15" s="313">
        <f t="shared" si="1"/>
        <v>741</v>
      </c>
      <c r="P15" s="362"/>
    </row>
    <row r="18" spans="2:15" ht="86.4" x14ac:dyDescent="0.3">
      <c r="C18" s="347" t="str">
        <f>'Présentation %'!C1</f>
        <v xml:space="preserve">% formation continue </v>
      </c>
      <c r="D18" s="347" t="str">
        <f>'Présentation %'!D1</f>
        <v xml:space="preserve">% formation initiale </v>
      </c>
      <c r="E18" s="347" t="str">
        <f>'Présentation %'!E1</f>
        <v>% formation à la fois initiale ET continue</v>
      </c>
      <c r="F18" s="347" t="str">
        <f>'Présentation %'!F1</f>
        <v>% formation n'aborde pas EE</v>
      </c>
      <c r="G18" s="347" t="str">
        <f>'Présentation %'!G1</f>
        <v>% formation aborde EE</v>
      </c>
      <c r="H18" s="347" t="str">
        <f>'Présentation %'!H1</f>
        <v>% formation continue aborde EE</v>
      </c>
      <c r="I18" s="347" t="str">
        <f>'Présentation %'!I1</f>
        <v>% formation initiale aborde EE</v>
      </c>
      <c r="J18" s="347" t="str">
        <f>'Présentation %'!J1</f>
        <v>% formation initiale ET continue aborde EE</v>
      </c>
      <c r="K18" s="347" t="str">
        <f>'Présentation %'!K1</f>
        <v>% formation aborde mais n'intègre pas EE</v>
      </c>
      <c r="L18" s="347" t="str">
        <f>'Présentation %'!L1</f>
        <v>% formation aborde &amp; intègre EE</v>
      </c>
      <c r="M18" s="347" t="str">
        <f>'Présentation %'!W1</f>
        <v>% formation intègre EE jusque Bac+3</v>
      </c>
      <c r="N18" s="347" t="str">
        <f>'Présentation %'!X1</f>
        <v>% formation intègre EE après Bac+3</v>
      </c>
    </row>
    <row r="19" spans="2:15" ht="28.8" x14ac:dyDescent="0.3">
      <c r="B19" s="348" t="str">
        <f>'Présentation %'!A10</f>
        <v>Total Ecole d'ingénieur</v>
      </c>
      <c r="C19" s="363">
        <f>'Présentation %'!C10</f>
        <v>0.65853658536585369</v>
      </c>
      <c r="D19" s="363">
        <f>'Présentation %'!D10</f>
        <v>0.34146341463414637</v>
      </c>
      <c r="E19" s="363">
        <f>'Présentation %'!E10</f>
        <v>0</v>
      </c>
      <c r="F19" s="363">
        <f>'Présentation %'!F10</f>
        <v>0.68292682926829273</v>
      </c>
      <c r="G19" s="363">
        <f>'Présentation %'!G10</f>
        <v>0.31707317073170732</v>
      </c>
      <c r="H19" s="363">
        <f>'Présentation %'!H10</f>
        <v>9.7560975609756101E-2</v>
      </c>
      <c r="I19" s="363">
        <f>'Présentation %'!I10</f>
        <v>0.21951219512195122</v>
      </c>
      <c r="J19" s="363">
        <f>'Présentation %'!J10</f>
        <v>0</v>
      </c>
      <c r="K19" s="363">
        <f>'Présentation %'!K10</f>
        <v>0.26829268292682928</v>
      </c>
      <c r="L19" s="363">
        <f>'Présentation %'!L10</f>
        <v>4.878048780487805E-2</v>
      </c>
      <c r="M19" s="363">
        <f>'Présentation %'!W10</f>
        <v>0</v>
      </c>
      <c r="N19" s="363">
        <f>'Présentation %'!X10</f>
        <v>4.878048780487805E-2</v>
      </c>
    </row>
    <row r="20" spans="2:15" ht="28.8" x14ac:dyDescent="0.3">
      <c r="B20" s="350" t="str">
        <f>'Présentation %'!A33</f>
        <v>Total Ecole de management</v>
      </c>
      <c r="C20" s="364">
        <f>'Présentation %'!C33</f>
        <v>0.21989528795811519</v>
      </c>
      <c r="D20" s="364">
        <f>'Présentation %'!D33</f>
        <v>0.67539267015706805</v>
      </c>
      <c r="E20" s="364">
        <f>'Présentation %'!E33</f>
        <v>0.10471204188481675</v>
      </c>
      <c r="F20" s="364">
        <f>'Présentation %'!F33</f>
        <v>0.41361256544502617</v>
      </c>
      <c r="G20" s="364">
        <f>'Présentation %'!G33</f>
        <v>0.58638743455497377</v>
      </c>
      <c r="H20" s="364">
        <f>'Présentation %'!H33</f>
        <v>3.6649214659685861E-2</v>
      </c>
      <c r="I20" s="364">
        <f>'Présentation %'!I33</f>
        <v>0.49214659685863876</v>
      </c>
      <c r="J20" s="364">
        <f>'Présentation %'!J33</f>
        <v>5.7591623036649213E-2</v>
      </c>
      <c r="K20" s="364">
        <f>'Présentation %'!K33</f>
        <v>0.49214659685863876</v>
      </c>
      <c r="L20" s="364">
        <f>'Présentation %'!L33</f>
        <v>9.4240837696335081E-2</v>
      </c>
      <c r="M20" s="364">
        <f>'Présentation %'!W33</f>
        <v>0</v>
      </c>
      <c r="N20" s="364">
        <f>'Présentation %'!X33</f>
        <v>9.4240837696335081E-2</v>
      </c>
      <c r="O20" s="365"/>
    </row>
    <row r="21" spans="2:15" x14ac:dyDescent="0.3">
      <c r="B21" s="302" t="str">
        <f>'Présentation %'!A71</f>
        <v>Total Universités</v>
      </c>
      <c r="C21" s="366">
        <f>'Présentation %'!C71</f>
        <v>0.14455445544554454</v>
      </c>
      <c r="D21" s="366">
        <f>'Présentation %'!D71</f>
        <v>0.49702970297029703</v>
      </c>
      <c r="E21" s="366">
        <f>'Présentation %'!E71</f>
        <v>0.3584158415841584</v>
      </c>
      <c r="F21" s="366">
        <f>'Présentation %'!F71</f>
        <v>0.598019801980198</v>
      </c>
      <c r="G21" s="366">
        <f>'Présentation %'!G71</f>
        <v>0.401980198019802</v>
      </c>
      <c r="H21" s="366">
        <f>'Présentation %'!H71</f>
        <v>2.5742574257425741E-2</v>
      </c>
      <c r="I21" s="366">
        <f>'Présentation %'!I71</f>
        <v>0.22376237623762377</v>
      </c>
      <c r="J21" s="366">
        <f>'Présentation %'!J71</f>
        <v>0.15247524752475247</v>
      </c>
      <c r="K21" s="366">
        <f>'Présentation %'!K71</f>
        <v>0.38415841584158417</v>
      </c>
      <c r="L21" s="366">
        <f>'Présentation %'!L71</f>
        <v>1.782178217821782E-2</v>
      </c>
      <c r="M21" s="366">
        <f>'Présentation %'!W71</f>
        <v>1.9801980198019802E-3</v>
      </c>
      <c r="N21" s="366">
        <f>'Présentation %'!X71</f>
        <v>1.5841584158415842E-2</v>
      </c>
      <c r="O21" s="365"/>
    </row>
    <row r="22" spans="2:15" ht="28.8" x14ac:dyDescent="0.3">
      <c r="B22" s="360" t="str">
        <f>'Présentation %'!A82</f>
        <v>Total organismes de formation</v>
      </c>
      <c r="C22" s="367">
        <f>'Présentation %'!C82</f>
        <v>0.99093655589123864</v>
      </c>
      <c r="D22" s="367">
        <f>'Présentation %'!D82</f>
        <v>9.0634441087613302E-3</v>
      </c>
      <c r="E22" s="367">
        <f>'Présentation %'!E82</f>
        <v>0</v>
      </c>
      <c r="F22" s="367">
        <f>'Présentation %'!F82</f>
        <v>0.90785498489425986</v>
      </c>
      <c r="G22" s="367">
        <f>'Présentation %'!G82</f>
        <v>9.2145015105740177E-2</v>
      </c>
      <c r="H22" s="367">
        <f>'Présentation %'!H82</f>
        <v>9.2145015105740177E-2</v>
      </c>
      <c r="I22" s="367">
        <f>'Présentation %'!I82</f>
        <v>0</v>
      </c>
      <c r="J22" s="367">
        <f>'Présentation %'!J82</f>
        <v>0</v>
      </c>
      <c r="K22" s="367">
        <f>'Présentation %'!K82</f>
        <v>3.4743202416918431E-2</v>
      </c>
      <c r="L22" s="367">
        <f>'Présentation %'!L82</f>
        <v>5.7401812688821753E-2</v>
      </c>
      <c r="M22" s="367">
        <f>'Présentation %'!W82</f>
        <v>2.8700906344410877E-2</v>
      </c>
      <c r="N22" s="367">
        <f>'Présentation %'!X82</f>
        <v>1.9637462235649546E-2</v>
      </c>
    </row>
    <row r="23" spans="2:15" x14ac:dyDescent="0.3">
      <c r="B23" s="313" t="s">
        <v>4603</v>
      </c>
      <c r="C23" s="368">
        <f>'Présentation %'!C83</f>
        <v>0.57040743388134385</v>
      </c>
      <c r="D23" s="368">
        <f>'Présentation %'!D83</f>
        <v>0.28591851322373124</v>
      </c>
      <c r="E23" s="368">
        <f>'Présentation %'!E83</f>
        <v>0.14367405289492494</v>
      </c>
      <c r="F23" s="368">
        <f>'Présentation %'!F83</f>
        <v>0.72194424588992134</v>
      </c>
      <c r="G23" s="368">
        <f>'Présentation %'!G83</f>
        <v>0.2780557541100786</v>
      </c>
      <c r="H23" s="368">
        <f>'Présentation %'!H83</f>
        <v>6.0757684060042887E-2</v>
      </c>
      <c r="I23" s="368">
        <f>'Présentation %'!I83</f>
        <v>0.15439599714081487</v>
      </c>
      <c r="J23" s="368">
        <f>'Présentation %'!J83</f>
        <v>6.2902072909220869E-2</v>
      </c>
      <c r="K23" s="368">
        <f>'Présentation %'!K83</f>
        <v>0.23016440314510364</v>
      </c>
      <c r="L23" s="368">
        <f>'Présentation %'!L83</f>
        <v>4.7891350964974981E-2</v>
      </c>
      <c r="M23" s="368">
        <f>'Présentation %'!W83</f>
        <v>2.1097046413502109E-2</v>
      </c>
      <c r="N23" s="368">
        <f>'Présentation %'!X83</f>
        <v>4.3248945147679324E-2</v>
      </c>
    </row>
    <row r="26" spans="2:15" ht="86.4" x14ac:dyDescent="0.3">
      <c r="C26" s="347" t="str">
        <f>'Présentation %'!N1</f>
        <v>% cours aborde EE formation continue</v>
      </c>
      <c r="D26" s="347" t="str">
        <f>'Présentation %'!O1</f>
        <v>% cours aborde EE formation initiale</v>
      </c>
      <c r="E26" s="347" t="str">
        <f>'Présentation %'!P1</f>
        <v>% cours aborde EE formation à la fois init et continue</v>
      </c>
      <c r="F26" s="347" t="str">
        <f>'Présentation %'!Q1</f>
        <v xml:space="preserve">% cours électif aborde EE </v>
      </c>
      <c r="G26" s="347" t="str">
        <f>'Présentation %'!R1</f>
        <v>% cours statut non indiqué aborde EE</v>
      </c>
      <c r="H26" s="347" t="str">
        <f>'Présentation %'!S1</f>
        <v>% cours obligatoire aborde EE</v>
      </c>
      <c r="I26" s="347" t="str">
        <f>'Présentation %'!T1</f>
        <v xml:space="preserve">% cours optionnel aborde EE </v>
      </c>
      <c r="J26" s="347" t="str">
        <f>'Présentation %'!U1</f>
        <v>% cours aborde EE jusque Bac+3</v>
      </c>
      <c r="K26" s="347" t="str">
        <f>'Présentation %'!V1</f>
        <v>% cours aborde EE après Bac+3</v>
      </c>
      <c r="L26" s="355"/>
      <c r="M26" s="369"/>
      <c r="N26" s="369"/>
      <c r="O26" s="369"/>
    </row>
    <row r="27" spans="2:15" ht="28.8" x14ac:dyDescent="0.3">
      <c r="B27" s="348" t="str">
        <f>'Présentation %'!A10</f>
        <v>Total Ecole d'ingénieur</v>
      </c>
      <c r="C27" s="363">
        <f>'Présentation %'!N10</f>
        <v>0.20689655172413793</v>
      </c>
      <c r="D27" s="363">
        <f>'Présentation %'!O10</f>
        <v>0.7931034482758621</v>
      </c>
      <c r="E27" s="363">
        <f>'Présentation %'!P10</f>
        <v>0</v>
      </c>
      <c r="F27" s="363">
        <f>'Présentation %'!Q10</f>
        <v>0.20689655172413793</v>
      </c>
      <c r="G27" s="363">
        <f>'Présentation %'!R10</f>
        <v>0.17241379310344829</v>
      </c>
      <c r="H27" s="363">
        <f>'Présentation %'!S10</f>
        <v>0.55172413793103448</v>
      </c>
      <c r="I27" s="363">
        <f>'Présentation %'!T10</f>
        <v>6.8965517241379309E-2</v>
      </c>
      <c r="J27" s="363">
        <f>'Présentation %'!U10</f>
        <v>6.8965517241379309E-2</v>
      </c>
      <c r="K27" s="363">
        <f>'Présentation %'!V10</f>
        <v>0.93103448275862066</v>
      </c>
    </row>
    <row r="28" spans="2:15" ht="28.8" x14ac:dyDescent="0.3">
      <c r="B28" s="350" t="str">
        <f>'Présentation %'!A33</f>
        <v>Total Ecole de management</v>
      </c>
      <c r="C28" s="364">
        <f>'Présentation %'!N33</f>
        <v>2.6845637583892617E-2</v>
      </c>
      <c r="D28" s="364">
        <f>'Présentation %'!O33</f>
        <v>0.88590604026845643</v>
      </c>
      <c r="E28" s="364">
        <f>'Présentation %'!P33</f>
        <v>8.7248322147651006E-2</v>
      </c>
      <c r="F28" s="364">
        <f>'Présentation %'!Q33</f>
        <v>0.20805369127516779</v>
      </c>
      <c r="G28" s="364">
        <f>'Présentation %'!R33</f>
        <v>0.3087248322147651</v>
      </c>
      <c r="H28" s="364">
        <f>'Présentation %'!S33</f>
        <v>0.47315436241610737</v>
      </c>
      <c r="I28" s="364">
        <f>'Présentation %'!T33</f>
        <v>1.0067114093959731E-2</v>
      </c>
      <c r="J28" s="364">
        <f>'Présentation %'!U33</f>
        <v>0.1174496644295302</v>
      </c>
      <c r="K28" s="364">
        <f>'Présentation %'!V33</f>
        <v>0.8825503355704698</v>
      </c>
    </row>
    <row r="29" spans="2:15" x14ac:dyDescent="0.3">
      <c r="B29" s="302" t="str">
        <f>'Présentation %'!A71</f>
        <v>Total Universités</v>
      </c>
      <c r="C29" s="366">
        <f>'Présentation %'!N71</f>
        <v>6.746987951807229E-2</v>
      </c>
      <c r="D29" s="366">
        <f>'Présentation %'!O71</f>
        <v>0.59759036144578315</v>
      </c>
      <c r="E29" s="366">
        <f>'Présentation %'!P71</f>
        <v>0.33493975903614459</v>
      </c>
      <c r="F29" s="366">
        <f>'Présentation %'!Q71</f>
        <v>0.13975903614457832</v>
      </c>
      <c r="G29" s="366">
        <f>'Présentation %'!R71</f>
        <v>0.33012048192771082</v>
      </c>
      <c r="H29" s="366">
        <f>'Présentation %'!S71</f>
        <v>0.35421686746987951</v>
      </c>
      <c r="I29" s="366">
        <f>'Présentation %'!T71</f>
        <v>0.17590361445783131</v>
      </c>
      <c r="J29" s="366">
        <f>'Présentation %'!U71</f>
        <v>0.1180722891566265</v>
      </c>
      <c r="K29" s="366">
        <f>'Présentation %'!V71</f>
        <v>0.87710843373493974</v>
      </c>
    </row>
    <row r="30" spans="2:15" ht="28.8" x14ac:dyDescent="0.3">
      <c r="B30" s="360" t="str">
        <f>'Présentation %'!A82</f>
        <v>Total organismes de formation</v>
      </c>
      <c r="C30" s="367">
        <f>'Présentation %'!N82</f>
        <v>1</v>
      </c>
      <c r="D30" s="367">
        <f>'Présentation %'!O82</f>
        <v>0</v>
      </c>
      <c r="E30" s="367">
        <f>'Présentation %'!P82</f>
        <v>0</v>
      </c>
      <c r="F30" s="367">
        <f>'Présentation %'!Q82</f>
        <v>0</v>
      </c>
      <c r="G30" s="367">
        <f>'Présentation %'!R82</f>
        <v>9.7087378640776691E-3</v>
      </c>
      <c r="H30" s="367">
        <f>'Présentation %'!S82</f>
        <v>0.99029126213592233</v>
      </c>
      <c r="I30" s="367">
        <f>'Présentation %'!T82</f>
        <v>0</v>
      </c>
      <c r="J30" s="367">
        <f>'Présentation %'!U82</f>
        <v>0.35922330097087379</v>
      </c>
      <c r="K30" s="367">
        <f>'Présentation %'!V82</f>
        <v>0.42233009708737862</v>
      </c>
    </row>
    <row r="31" spans="2:15" x14ac:dyDescent="0.3">
      <c r="B31" s="313" t="s">
        <v>4603</v>
      </c>
      <c r="C31" s="368">
        <f>'Présentation %'!N83</f>
        <v>0.26160337552742619</v>
      </c>
      <c r="D31" s="368">
        <f>'Présentation %'!O83</f>
        <v>0.56434599156118148</v>
      </c>
      <c r="E31" s="368">
        <f>'Présentation %'!P83</f>
        <v>0.17405063291139242</v>
      </c>
      <c r="F31" s="368">
        <f>'Présentation %'!Q83</f>
        <v>0.13291139240506328</v>
      </c>
      <c r="G31" s="368">
        <f>'Présentation %'!R83</f>
        <v>0.24894514767932491</v>
      </c>
      <c r="H31" s="368">
        <f>'Présentation %'!S83</f>
        <v>0.53586497890295359</v>
      </c>
      <c r="I31" s="368">
        <f>'Présentation %'!T83</f>
        <v>8.2278481012658222E-2</v>
      </c>
      <c r="J31" s="368">
        <f>'Présentation %'!U83</f>
        <v>0.16877637130801687</v>
      </c>
      <c r="K31" s="368">
        <f>'Présentation %'!V83</f>
        <v>0.78164556962025311</v>
      </c>
    </row>
  </sheetData>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5FF"/>
  </sheetPr>
  <dimension ref="B2:L72"/>
  <sheetViews>
    <sheetView zoomScaleNormal="100" workbookViewId="0">
      <selection activeCell="B2" sqref="B2"/>
    </sheetView>
  </sheetViews>
  <sheetFormatPr baseColWidth="10" defaultColWidth="10.44140625" defaultRowHeight="14.4" x14ac:dyDescent="0.3"/>
  <cols>
    <col min="1" max="1" width="8.44140625" customWidth="1"/>
    <col min="2" max="2" width="19.44140625" customWidth="1"/>
    <col min="3" max="3" width="18.44140625" customWidth="1"/>
    <col min="4" max="4" width="21" customWidth="1"/>
    <col min="5" max="5" width="18.21875" customWidth="1"/>
    <col min="7" max="7" width="16.21875" customWidth="1"/>
    <col min="8" max="8" width="11.21875" customWidth="1"/>
    <col min="10" max="10" width="13.6640625" customWidth="1"/>
  </cols>
  <sheetData>
    <row r="2" spans="2:12" ht="21" x14ac:dyDescent="0.4">
      <c r="B2" s="82" t="s">
        <v>4625</v>
      </c>
    </row>
    <row r="4" spans="2:12" ht="21" customHeight="1" x14ac:dyDescent="0.3"/>
    <row r="5" spans="2:12" ht="51" customHeight="1" x14ac:dyDescent="0.3">
      <c r="H5" s="235" t="s">
        <v>4626</v>
      </c>
      <c r="I5" s="235" t="s">
        <v>4627</v>
      </c>
      <c r="J5" s="235" t="s">
        <v>4628</v>
      </c>
      <c r="K5" s="235" t="s">
        <v>4629</v>
      </c>
      <c r="L5" s="235" t="s">
        <v>4603</v>
      </c>
    </row>
    <row r="6" spans="2:12" ht="66.45" customHeight="1" x14ac:dyDescent="0.3">
      <c r="G6" s="235" t="s">
        <v>4630</v>
      </c>
      <c r="H6" s="370">
        <f>'Tableaux synthèse'!$F$22</f>
        <v>0.90785498489425986</v>
      </c>
      <c r="I6" s="370">
        <f>'Tableaux synthèse'!$F$21</f>
        <v>0.598019801980198</v>
      </c>
      <c r="J6" s="370">
        <f>'Tableaux synthèse'!$F$20</f>
        <v>0.41361256544502617</v>
      </c>
      <c r="K6" s="370">
        <f>'Tableaux synthèse'!$F$19</f>
        <v>0.68292682926829273</v>
      </c>
      <c r="L6" s="370">
        <f>'Tableaux synthèse'!$F$23</f>
        <v>0.72194424588992134</v>
      </c>
    </row>
    <row r="7" spans="2:12" ht="74.55" customHeight="1" x14ac:dyDescent="0.3">
      <c r="G7" s="235" t="s">
        <v>4631</v>
      </c>
      <c r="H7" s="370">
        <f>'Tableaux synthèse'!$K$22</f>
        <v>3.4743202416918431E-2</v>
      </c>
      <c r="I7" s="370">
        <f>'Tableaux synthèse'!$K$21</f>
        <v>0.38415841584158417</v>
      </c>
      <c r="J7" s="370">
        <f>'Tableaux synthèse'!$K$20</f>
        <v>0.49214659685863876</v>
      </c>
      <c r="K7" s="370">
        <f>'Tableaux synthèse'!$K$19</f>
        <v>0.26829268292682928</v>
      </c>
      <c r="L7" s="370">
        <f>'Tableaux synthèse'!$K$23</f>
        <v>0.23016440314510364</v>
      </c>
    </row>
    <row r="8" spans="2:12" ht="61.05" customHeight="1" x14ac:dyDescent="0.3">
      <c r="G8" s="235" t="s">
        <v>4632</v>
      </c>
      <c r="H8" s="370">
        <f>'Tableaux synthèse'!$L$22</f>
        <v>5.7401812688821753E-2</v>
      </c>
      <c r="I8" s="370">
        <f>'Tableaux synthèse'!$L$21</f>
        <v>1.782178217821782E-2</v>
      </c>
      <c r="J8" s="370">
        <f>'Tableaux synthèse'!$L$20</f>
        <v>9.4240837696335081E-2</v>
      </c>
      <c r="K8" s="370">
        <f>'Tableaux synthèse'!$L$19</f>
        <v>4.878048780487805E-2</v>
      </c>
      <c r="L8" s="370">
        <f>'Tableaux synthèse'!$L$23</f>
        <v>4.7891350964974981E-2</v>
      </c>
    </row>
    <row r="17" spans="2:4" ht="42.45" customHeight="1" x14ac:dyDescent="0.3">
      <c r="B17" s="69"/>
      <c r="C17" s="371" t="s">
        <v>4633</v>
      </c>
      <c r="D17" s="371" t="s">
        <v>4634</v>
      </c>
    </row>
    <row r="18" spans="2:4" ht="28.8" x14ac:dyDescent="0.3">
      <c r="B18" s="372" t="s">
        <v>4626</v>
      </c>
      <c r="C18" s="373">
        <f>'Tableaux synthèse'!$G$22</f>
        <v>9.2145015105740177E-2</v>
      </c>
      <c r="D18" s="373">
        <f>'Tableaux synthèse'!$F$22</f>
        <v>0.90785498489425986</v>
      </c>
    </row>
    <row r="19" spans="2:4" x14ac:dyDescent="0.3">
      <c r="B19" s="374" t="s">
        <v>4627</v>
      </c>
      <c r="C19" s="375">
        <f>'Tableaux synthèse'!$G$21</f>
        <v>0.401980198019802</v>
      </c>
      <c r="D19" s="375">
        <f>'Tableaux synthèse'!$F$21</f>
        <v>0.598019801980198</v>
      </c>
    </row>
    <row r="20" spans="2:4" x14ac:dyDescent="0.3">
      <c r="B20" s="374" t="s">
        <v>4628</v>
      </c>
      <c r="C20" s="375">
        <f>'Tableaux synthèse'!$G$20</f>
        <v>0.58638743455497377</v>
      </c>
      <c r="D20" s="375">
        <f>'Tableaux synthèse'!$F$20</f>
        <v>0.41361256544502617</v>
      </c>
    </row>
    <row r="21" spans="2:4" x14ac:dyDescent="0.3">
      <c r="B21" s="374" t="s">
        <v>4629</v>
      </c>
      <c r="C21" s="375">
        <f>'Tableaux synthèse'!$G$19</f>
        <v>0.31707317073170732</v>
      </c>
      <c r="D21" s="375">
        <f>'Tableaux synthèse'!$F$19</f>
        <v>0.68292682926829273</v>
      </c>
    </row>
    <row r="22" spans="2:4" x14ac:dyDescent="0.3">
      <c r="B22" s="374" t="s">
        <v>4603</v>
      </c>
      <c r="C22" s="375">
        <f>'Tableaux synthèse'!$G$23</f>
        <v>0.2780557541100786</v>
      </c>
      <c r="D22" s="375">
        <f>'Tableaux synthèse'!$F$23</f>
        <v>0.72194424588992134</v>
      </c>
    </row>
    <row r="34" spans="2:5" ht="57.6" x14ac:dyDescent="0.3">
      <c r="B34" s="69"/>
      <c r="C34" s="371" t="s">
        <v>4635</v>
      </c>
      <c r="D34" s="371" t="s">
        <v>4636</v>
      </c>
    </row>
    <row r="35" spans="2:5" ht="28.8" x14ac:dyDescent="0.3">
      <c r="B35" s="372" t="s">
        <v>4626</v>
      </c>
      <c r="C35" s="373">
        <f>'Tableaux synthèse'!$K$22</f>
        <v>3.4743202416918431E-2</v>
      </c>
      <c r="D35" s="373">
        <f>'Tableaux synthèse'!$L$22</f>
        <v>5.7401812688821753E-2</v>
      </c>
    </row>
    <row r="36" spans="2:5" x14ac:dyDescent="0.3">
      <c r="B36" s="374" t="s">
        <v>4627</v>
      </c>
      <c r="C36" s="375">
        <f>'Tableaux synthèse'!$K$21</f>
        <v>0.38415841584158417</v>
      </c>
      <c r="D36" s="375">
        <f>'Tableaux synthèse'!$L$21</f>
        <v>1.782178217821782E-2</v>
      </c>
    </row>
    <row r="37" spans="2:5" x14ac:dyDescent="0.3">
      <c r="B37" s="374" t="s">
        <v>4628</v>
      </c>
      <c r="C37" s="375">
        <f>'Tableaux synthèse'!$K$20</f>
        <v>0.49214659685863876</v>
      </c>
      <c r="D37" s="375">
        <f>'Tableaux synthèse'!$L$20</f>
        <v>9.4240837696335081E-2</v>
      </c>
    </row>
    <row r="38" spans="2:5" x14ac:dyDescent="0.3">
      <c r="B38" s="374" t="s">
        <v>4629</v>
      </c>
      <c r="C38" s="375">
        <f>'Tableaux synthèse'!$K$19</f>
        <v>0.26829268292682928</v>
      </c>
      <c r="D38" s="375">
        <f>'Tableaux synthèse'!$L$19</f>
        <v>4.878048780487805E-2</v>
      </c>
    </row>
    <row r="39" spans="2:5" x14ac:dyDescent="0.3">
      <c r="B39" s="374" t="s">
        <v>4603</v>
      </c>
      <c r="C39" s="375">
        <f>'Tableaux synthèse'!$K$23</f>
        <v>0.23016440314510364</v>
      </c>
      <c r="D39" s="375">
        <f>'Tableaux synthèse'!$L$23</f>
        <v>4.7891350964974981E-2</v>
      </c>
    </row>
    <row r="48" spans="2:5" ht="73.95" customHeight="1" x14ac:dyDescent="0.3">
      <c r="B48" s="69"/>
      <c r="C48" s="371" t="s">
        <v>4637</v>
      </c>
      <c r="D48" s="235" t="s">
        <v>4638</v>
      </c>
      <c r="E48" s="371" t="s">
        <v>4639</v>
      </c>
    </row>
    <row r="49" spans="2:5" ht="28.8" x14ac:dyDescent="0.3">
      <c r="B49" s="372" t="s">
        <v>4626</v>
      </c>
      <c r="C49" s="373">
        <f>'Tableaux synthèse'!H22</f>
        <v>9.2145015105740177E-2</v>
      </c>
      <c r="D49" s="373">
        <f>'Tableaux synthèse'!I22</f>
        <v>0</v>
      </c>
      <c r="E49" s="35"/>
    </row>
    <row r="50" spans="2:5" x14ac:dyDescent="0.3">
      <c r="B50" s="374" t="s">
        <v>4627</v>
      </c>
      <c r="C50" s="375">
        <f>'Tableaux synthèse'!H21</f>
        <v>2.5742574257425741E-2</v>
      </c>
      <c r="D50" s="375">
        <f>'Tableaux synthèse'!I21</f>
        <v>0.22376237623762377</v>
      </c>
      <c r="E50" s="375">
        <f>'Tableaux synthèse'!J21</f>
        <v>0.15247524752475247</v>
      </c>
    </row>
    <row r="51" spans="2:5" x14ac:dyDescent="0.3">
      <c r="B51" s="374" t="s">
        <v>4628</v>
      </c>
      <c r="C51" s="375">
        <f>'Tableaux synthèse'!H20</f>
        <v>3.6649214659685861E-2</v>
      </c>
      <c r="D51" s="375">
        <f>'Tableaux synthèse'!I20</f>
        <v>0.49214659685863876</v>
      </c>
      <c r="E51" s="375">
        <f>'Tableaux synthèse'!J20</f>
        <v>5.7591623036649213E-2</v>
      </c>
    </row>
    <row r="52" spans="2:5" x14ac:dyDescent="0.3">
      <c r="B52" s="374" t="s">
        <v>4629</v>
      </c>
      <c r="C52" s="375">
        <f>'Tableaux synthèse'!H19</f>
        <v>9.7560975609756101E-2</v>
      </c>
      <c r="D52" s="375">
        <f>'Tableaux synthèse'!I19</f>
        <v>0.21951219512195122</v>
      </c>
      <c r="E52" s="69"/>
    </row>
    <row r="53" spans="2:5" x14ac:dyDescent="0.3">
      <c r="B53" s="374" t="s">
        <v>4603</v>
      </c>
      <c r="C53" s="375">
        <f>'Tableaux synthèse'!H23</f>
        <v>6.0757684060042887E-2</v>
      </c>
      <c r="D53" s="375">
        <f>'Tableaux synthèse'!I23</f>
        <v>0.15439599714081487</v>
      </c>
      <c r="E53" s="69"/>
    </row>
    <row r="67" spans="2:4" ht="28.8" x14ac:dyDescent="0.3">
      <c r="B67" s="69"/>
      <c r="C67" s="376" t="str">
        <f>'Tableaux synthèse'!M18</f>
        <v>% formation intègre EE jusque Bac+3</v>
      </c>
      <c r="D67" s="376" t="str">
        <f>'Tableaux synthèse'!N18</f>
        <v>% formation intègre EE après Bac+3</v>
      </c>
    </row>
    <row r="68" spans="2:4" ht="28.8" x14ac:dyDescent="0.3">
      <c r="B68" s="371" t="s">
        <v>4626</v>
      </c>
      <c r="C68" s="375">
        <f>'Tableaux synthèse'!M22</f>
        <v>2.8700906344410877E-2</v>
      </c>
      <c r="D68" s="375">
        <f>'Tableaux synthèse'!N22</f>
        <v>1.9637462235649546E-2</v>
      </c>
    </row>
    <row r="69" spans="2:4" x14ac:dyDescent="0.3">
      <c r="B69" s="374" t="s">
        <v>4627</v>
      </c>
      <c r="C69" s="375">
        <f>'Tableaux synthèse'!M21</f>
        <v>1.9801980198019802E-3</v>
      </c>
      <c r="D69" s="375">
        <f>'Tableaux synthèse'!N21</f>
        <v>1.5841584158415842E-2</v>
      </c>
    </row>
    <row r="70" spans="2:4" x14ac:dyDescent="0.3">
      <c r="B70" s="374" t="s">
        <v>4628</v>
      </c>
      <c r="C70" s="375">
        <f>'Tableaux synthèse'!M20</f>
        <v>0</v>
      </c>
      <c r="D70" s="375">
        <f>'Tableaux synthèse'!N20</f>
        <v>9.4240837696335081E-2</v>
      </c>
    </row>
    <row r="71" spans="2:4" x14ac:dyDescent="0.3">
      <c r="B71" s="374" t="s">
        <v>4629</v>
      </c>
      <c r="C71" s="375">
        <f>'Tableaux synthèse'!M19</f>
        <v>0</v>
      </c>
      <c r="D71" s="375">
        <f>'Tableaux synthèse'!N19</f>
        <v>4.878048780487805E-2</v>
      </c>
    </row>
    <row r="72" spans="2:4" x14ac:dyDescent="0.3">
      <c r="B72" s="374" t="s">
        <v>4603</v>
      </c>
      <c r="C72" s="375">
        <f>'Tableaux synthèse'!M23</f>
        <v>2.1097046413502109E-2</v>
      </c>
      <c r="D72" s="375">
        <f>'Tableaux synthèse'!N23</f>
        <v>4.3248945147679324E-2</v>
      </c>
    </row>
  </sheetData>
  <pageMargins left="0.7" right="0.7" top="0.75" bottom="0.75" header="0.511811023622047" footer="0.511811023622047"/>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F5FF"/>
  </sheetPr>
  <dimension ref="B2:Q51"/>
  <sheetViews>
    <sheetView zoomScaleNormal="100" workbookViewId="0">
      <selection activeCell="B3" sqref="B3"/>
    </sheetView>
  </sheetViews>
  <sheetFormatPr baseColWidth="10" defaultColWidth="10.44140625" defaultRowHeight="14.4" x14ac:dyDescent="0.3"/>
  <cols>
    <col min="2" max="2" width="12.21875" customWidth="1"/>
    <col min="3" max="3" width="13" customWidth="1"/>
  </cols>
  <sheetData>
    <row r="2" spans="2:5" ht="21" x14ac:dyDescent="0.4">
      <c r="B2" s="82" t="s">
        <v>4640</v>
      </c>
    </row>
    <row r="4" spans="2:5" ht="15.6" x14ac:dyDescent="0.3">
      <c r="B4" s="377" t="s">
        <v>4641</v>
      </c>
    </row>
    <row r="7" spans="2:5" ht="129.6" x14ac:dyDescent="0.3">
      <c r="C7" s="371" t="s">
        <v>4642</v>
      </c>
      <c r="D7" s="235" t="s">
        <v>4643</v>
      </c>
      <c r="E7" s="371" t="s">
        <v>4644</v>
      </c>
    </row>
    <row r="8" spans="2:5" ht="28.8" x14ac:dyDescent="0.3">
      <c r="B8" s="371" t="s">
        <v>4626</v>
      </c>
      <c r="C8" s="375">
        <f>'Tableaux synthèse'!C30</f>
        <v>1</v>
      </c>
      <c r="D8" s="375">
        <f>'Tableaux synthèse'!D30</f>
        <v>0</v>
      </c>
      <c r="E8" s="375">
        <f>'Tableaux synthèse'!E30</f>
        <v>0</v>
      </c>
    </row>
    <row r="9" spans="2:5" x14ac:dyDescent="0.3">
      <c r="B9" s="374" t="s">
        <v>4627</v>
      </c>
      <c r="C9" s="375">
        <f>'Tableaux synthèse'!C29</f>
        <v>6.746987951807229E-2</v>
      </c>
      <c r="D9" s="375">
        <f>'Tableaux synthèse'!D29</f>
        <v>0.59759036144578315</v>
      </c>
      <c r="E9" s="375">
        <f>'Tableaux synthèse'!E29</f>
        <v>0.33493975903614459</v>
      </c>
    </row>
    <row r="10" spans="2:5" ht="28.8" x14ac:dyDescent="0.3">
      <c r="B10" s="235" t="s">
        <v>4628</v>
      </c>
      <c r="C10" s="375">
        <f>'Tableaux synthèse'!C28</f>
        <v>2.6845637583892617E-2</v>
      </c>
      <c r="D10" s="375">
        <f>'Tableaux synthèse'!D28</f>
        <v>0.88590604026845643</v>
      </c>
      <c r="E10" s="375">
        <f>'Tableaux synthèse'!E28</f>
        <v>8.7248322147651006E-2</v>
      </c>
    </row>
    <row r="11" spans="2:5" ht="28.8" x14ac:dyDescent="0.3">
      <c r="B11" s="235" t="s">
        <v>4629</v>
      </c>
      <c r="C11" s="375">
        <f>'Tableaux synthèse'!C27</f>
        <v>0.20689655172413793</v>
      </c>
      <c r="D11" s="375">
        <f>'Tableaux synthèse'!D27</f>
        <v>0.7931034482758621</v>
      </c>
      <c r="E11" s="375">
        <f>'Tableaux synthèse'!E27</f>
        <v>0</v>
      </c>
    </row>
    <row r="12" spans="2:5" x14ac:dyDescent="0.3">
      <c r="B12" s="374" t="s">
        <v>4603</v>
      </c>
      <c r="C12" s="375">
        <f>'Tableaux synthèse'!C31</f>
        <v>0.26160337552742619</v>
      </c>
      <c r="D12" s="375">
        <f>'Tableaux synthèse'!D31</f>
        <v>0.56434599156118148</v>
      </c>
      <c r="E12" s="375">
        <f>'Tableaux synthèse'!E31</f>
        <v>0.17405063291139242</v>
      </c>
    </row>
    <row r="21" spans="2:6" x14ac:dyDescent="0.3">
      <c r="F21" s="369"/>
    </row>
    <row r="22" spans="2:6" x14ac:dyDescent="0.3">
      <c r="F22" s="369"/>
    </row>
    <row r="23" spans="2:6" x14ac:dyDescent="0.3">
      <c r="B23" s="69"/>
      <c r="C23" s="378" t="s">
        <v>87</v>
      </c>
      <c r="D23" s="378" t="s">
        <v>153</v>
      </c>
      <c r="E23" s="378" t="s">
        <v>86</v>
      </c>
      <c r="F23" s="369"/>
    </row>
    <row r="24" spans="2:6" ht="28.8" x14ac:dyDescent="0.3">
      <c r="B24" s="371" t="s">
        <v>4626</v>
      </c>
      <c r="C24" s="373">
        <f>'Tableaux synthèse'!H30</f>
        <v>0.99029126213592233</v>
      </c>
      <c r="D24" s="373"/>
      <c r="E24" s="373">
        <f>'Tableaux synthèse'!G30</f>
        <v>9.7087378640776691E-3</v>
      </c>
      <c r="F24" s="369"/>
    </row>
    <row r="25" spans="2:6" x14ac:dyDescent="0.3">
      <c r="B25" s="374" t="s">
        <v>4627</v>
      </c>
      <c r="C25" s="375">
        <f>'Tableaux synthèse'!H29</f>
        <v>0.35421686746987951</v>
      </c>
      <c r="D25" s="375">
        <f>'Tableaux synthèse'!I29+'Tableaux synthèse'!F29</f>
        <v>0.31566265060240961</v>
      </c>
      <c r="E25" s="375">
        <f>'Tableaux synthèse'!G29</f>
        <v>0.33012048192771082</v>
      </c>
      <c r="F25" s="369"/>
    </row>
    <row r="26" spans="2:6" ht="28.8" x14ac:dyDescent="0.3">
      <c r="B26" s="235" t="s">
        <v>4628</v>
      </c>
      <c r="C26" s="375">
        <f>'Tableaux synthèse'!H28</f>
        <v>0.47315436241610737</v>
      </c>
      <c r="D26" s="375">
        <f>'Tableaux synthèse'!I28+'Tableaux synthèse'!F28</f>
        <v>0.21812080536912754</v>
      </c>
      <c r="E26" s="375">
        <f>'Tableaux synthèse'!G28</f>
        <v>0.3087248322147651</v>
      </c>
    </row>
    <row r="27" spans="2:6" ht="28.8" x14ac:dyDescent="0.3">
      <c r="B27" s="235" t="s">
        <v>4629</v>
      </c>
      <c r="C27" s="375">
        <f>'Tableaux synthèse'!H27</f>
        <v>0.55172413793103448</v>
      </c>
      <c r="D27" s="375">
        <f>'Tableaux synthèse'!F27+'Tableaux synthèse'!I27</f>
        <v>0.27586206896551724</v>
      </c>
      <c r="E27" s="375">
        <f>'Tableaux synthèse'!G27</f>
        <v>0.17241379310344829</v>
      </c>
    </row>
    <row r="28" spans="2:6" x14ac:dyDescent="0.3">
      <c r="B28" s="374" t="s">
        <v>4603</v>
      </c>
      <c r="C28" s="375">
        <f>'Tableaux synthèse'!H31</f>
        <v>0.53586497890295359</v>
      </c>
      <c r="D28" s="375">
        <f>'Tableaux synthèse'!I31+'Tableaux synthèse'!F31</f>
        <v>0.2151898734177215</v>
      </c>
      <c r="E28" s="375">
        <f>'Tableaux synthèse'!G31</f>
        <v>0.24894514767932491</v>
      </c>
    </row>
    <row r="39" spans="2:8" x14ac:dyDescent="0.3">
      <c r="B39" s="69"/>
      <c r="C39" s="378" t="s">
        <v>4645</v>
      </c>
      <c r="D39" s="378" t="s">
        <v>4646</v>
      </c>
      <c r="G39" s="379"/>
      <c r="H39" s="379"/>
    </row>
    <row r="40" spans="2:8" x14ac:dyDescent="0.3">
      <c r="B40" s="371" t="s">
        <v>4627</v>
      </c>
      <c r="C40" s="375">
        <f>'Tableaux synthèse'!J29</f>
        <v>0.1180722891566265</v>
      </c>
      <c r="D40" s="375">
        <f>'Tableaux synthèse'!K29</f>
        <v>0.87710843373493974</v>
      </c>
      <c r="F40" s="357"/>
      <c r="G40" s="369"/>
      <c r="H40" s="369"/>
    </row>
    <row r="41" spans="2:8" ht="28.8" x14ac:dyDescent="0.3">
      <c r="B41" s="235" t="s">
        <v>4628</v>
      </c>
      <c r="C41" s="375">
        <f>'Tableaux synthèse'!J28</f>
        <v>0.1174496644295302</v>
      </c>
      <c r="D41" s="375">
        <f>'Tableaux synthèse'!K28</f>
        <v>0.8825503355704698</v>
      </c>
      <c r="F41" s="357"/>
      <c r="G41" s="369"/>
      <c r="H41" s="369"/>
    </row>
    <row r="42" spans="2:8" ht="28.8" x14ac:dyDescent="0.3">
      <c r="B42" s="235" t="s">
        <v>4629</v>
      </c>
      <c r="C42" s="375">
        <f>'Tableaux synthèse'!J27</f>
        <v>6.8965517241379309E-2</v>
      </c>
      <c r="D42" s="375">
        <f>'Tableaux synthèse'!K27</f>
        <v>0.93103448275862066</v>
      </c>
      <c r="F42" s="362"/>
      <c r="G42" s="369"/>
      <c r="H42" s="369"/>
    </row>
    <row r="43" spans="2:8" x14ac:dyDescent="0.3">
      <c r="B43" s="374" t="s">
        <v>4603</v>
      </c>
      <c r="C43" s="375">
        <f>('Tableau présentation'!X71+'Tableau présentation'!X33+'Tableau présentation'!X10)/('Tableau présentation'!$M$10+'Tableau présentation'!$M$33+'Tableau présentation'!$M$71)</f>
        <v>0.11590296495956873</v>
      </c>
      <c r="D43" s="375">
        <f>('Tableau présentation'!Y71+'Tableau présentation'!Y33+'Tableau présentation'!Y10)/('Tableau présentation'!$M$10+'Tableau présentation'!$M$33+'Tableau présentation'!$M$71)</f>
        <v>0.8814016172506739</v>
      </c>
    </row>
    <row r="50" spans="6:17" x14ac:dyDescent="0.3">
      <c r="F50" s="380"/>
      <c r="G50" s="380"/>
      <c r="H50" s="380"/>
    </row>
    <row r="51" spans="6:17" ht="31.95" customHeight="1" x14ac:dyDescent="0.3">
      <c r="Q51" s="380"/>
    </row>
  </sheetData>
  <pageMargins left="0.7" right="0.7" top="0.75" bottom="0.75" header="0.511811023622047" footer="0.511811023622047"/>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93"/>
  <sheetViews>
    <sheetView zoomScaleNormal="100" zoomScalePageLayoutView="60" workbookViewId="0"/>
  </sheetViews>
  <sheetFormatPr baseColWidth="10" defaultColWidth="11.5546875" defaultRowHeight="14.4" x14ac:dyDescent="0.3"/>
  <sheetData>
    <row r="1" spans="1:5" x14ac:dyDescent="0.3">
      <c r="A1" t="s">
        <v>57</v>
      </c>
      <c r="B1" t="s">
        <v>58</v>
      </c>
      <c r="C1" t="s">
        <v>59</v>
      </c>
      <c r="D1" t="s">
        <v>60</v>
      </c>
      <c r="E1" t="s">
        <v>952</v>
      </c>
    </row>
    <row r="2" spans="1:5" x14ac:dyDescent="0.3">
      <c r="A2" t="s">
        <v>264</v>
      </c>
      <c r="B2" t="s">
        <v>265</v>
      </c>
      <c r="C2" t="s">
        <v>266</v>
      </c>
      <c r="D2" t="s">
        <v>4647</v>
      </c>
      <c r="E2">
        <v>1</v>
      </c>
    </row>
    <row r="3" spans="1:5" x14ac:dyDescent="0.3">
      <c r="A3" t="s">
        <v>264</v>
      </c>
      <c r="B3" t="s">
        <v>265</v>
      </c>
      <c r="C3" t="s">
        <v>272</v>
      </c>
      <c r="D3" t="s">
        <v>4648</v>
      </c>
      <c r="E3">
        <v>2</v>
      </c>
    </row>
    <row r="4" spans="1:5" x14ac:dyDescent="0.3">
      <c r="A4" t="s">
        <v>264</v>
      </c>
      <c r="B4" t="s">
        <v>265</v>
      </c>
      <c r="C4" t="s">
        <v>277</v>
      </c>
      <c r="D4" t="s">
        <v>4649</v>
      </c>
      <c r="E4">
        <v>1</v>
      </c>
    </row>
    <row r="5" spans="1:5" x14ac:dyDescent="0.3">
      <c r="A5" t="s">
        <v>264</v>
      </c>
      <c r="B5" t="s">
        <v>282</v>
      </c>
      <c r="C5" t="s">
        <v>283</v>
      </c>
      <c r="D5" t="s">
        <v>4650</v>
      </c>
      <c r="E5">
        <v>2</v>
      </c>
    </row>
    <row r="6" spans="1:5" x14ac:dyDescent="0.3">
      <c r="A6" t="s">
        <v>264</v>
      </c>
      <c r="B6" t="s">
        <v>282</v>
      </c>
      <c r="C6" t="s">
        <v>289</v>
      </c>
      <c r="D6" t="s">
        <v>4651</v>
      </c>
      <c r="E6">
        <v>2</v>
      </c>
    </row>
    <row r="7" spans="1:5" x14ac:dyDescent="0.3">
      <c r="A7" t="s">
        <v>264</v>
      </c>
      <c r="B7" t="s">
        <v>282</v>
      </c>
      <c r="C7" t="s">
        <v>291</v>
      </c>
      <c r="D7" t="s">
        <v>4652</v>
      </c>
      <c r="E7">
        <v>2</v>
      </c>
    </row>
    <row r="8" spans="1:5" x14ac:dyDescent="0.3">
      <c r="A8" t="s">
        <v>264</v>
      </c>
      <c r="B8" t="s">
        <v>282</v>
      </c>
      <c r="C8" t="s">
        <v>293</v>
      </c>
      <c r="D8" t="s">
        <v>4653</v>
      </c>
      <c r="E8">
        <v>2</v>
      </c>
    </row>
    <row r="9" spans="1:5" x14ac:dyDescent="0.3">
      <c r="A9" t="s">
        <v>264</v>
      </c>
      <c r="B9" t="s">
        <v>295</v>
      </c>
      <c r="C9" t="s">
        <v>296</v>
      </c>
      <c r="D9" t="s">
        <v>4654</v>
      </c>
      <c r="E9">
        <v>4</v>
      </c>
    </row>
    <row r="10" spans="1:5" x14ac:dyDescent="0.3">
      <c r="A10" t="s">
        <v>264</v>
      </c>
      <c r="B10" t="s">
        <v>295</v>
      </c>
      <c r="C10" t="s">
        <v>305</v>
      </c>
      <c r="D10" t="s">
        <v>4655</v>
      </c>
      <c r="E10">
        <v>0</v>
      </c>
    </row>
    <row r="11" spans="1:5" x14ac:dyDescent="0.3">
      <c r="A11" t="s">
        <v>264</v>
      </c>
      <c r="B11" t="s">
        <v>307</v>
      </c>
      <c r="C11" t="s">
        <v>308</v>
      </c>
      <c r="D11" t="s">
        <v>4656</v>
      </c>
      <c r="E11">
        <v>0</v>
      </c>
    </row>
    <row r="12" spans="1:5" x14ac:dyDescent="0.3">
      <c r="A12" t="s">
        <v>264</v>
      </c>
      <c r="B12" t="s">
        <v>307</v>
      </c>
      <c r="C12" t="s">
        <v>311</v>
      </c>
      <c r="D12" t="s">
        <v>4657</v>
      </c>
      <c r="E12">
        <v>0</v>
      </c>
    </row>
    <row r="13" spans="1:5" x14ac:dyDescent="0.3">
      <c r="A13" t="s">
        <v>264</v>
      </c>
      <c r="B13" t="s">
        <v>307</v>
      </c>
      <c r="C13" t="s">
        <v>313</v>
      </c>
      <c r="D13" t="s">
        <v>4658</v>
      </c>
      <c r="E13">
        <v>0</v>
      </c>
    </row>
    <row r="14" spans="1:5" x14ac:dyDescent="0.3">
      <c r="A14" t="s">
        <v>264</v>
      </c>
      <c r="B14" t="s">
        <v>307</v>
      </c>
      <c r="C14" t="s">
        <v>315</v>
      </c>
      <c r="D14" t="s">
        <v>4659</v>
      </c>
      <c r="E14">
        <v>0</v>
      </c>
    </row>
    <row r="15" spans="1:5" x14ac:dyDescent="0.3">
      <c r="A15" t="s">
        <v>317</v>
      </c>
      <c r="B15" t="s">
        <v>282</v>
      </c>
      <c r="C15" t="s">
        <v>318</v>
      </c>
      <c r="D15" t="s">
        <v>4660</v>
      </c>
      <c r="E15">
        <v>0</v>
      </c>
    </row>
    <row r="16" spans="1:5" x14ac:dyDescent="0.3">
      <c r="A16" t="s">
        <v>317</v>
      </c>
      <c r="B16" t="s">
        <v>282</v>
      </c>
      <c r="C16" t="s">
        <v>320</v>
      </c>
      <c r="D16" t="s">
        <v>4661</v>
      </c>
      <c r="E16">
        <v>0</v>
      </c>
    </row>
    <row r="17" spans="1:5" x14ac:dyDescent="0.3">
      <c r="A17" t="s">
        <v>317</v>
      </c>
      <c r="B17" t="s">
        <v>282</v>
      </c>
      <c r="C17" t="s">
        <v>321</v>
      </c>
      <c r="D17" t="s">
        <v>4662</v>
      </c>
      <c r="E17">
        <v>0</v>
      </c>
    </row>
    <row r="18" spans="1:5" x14ac:dyDescent="0.3">
      <c r="A18" t="s">
        <v>317</v>
      </c>
      <c r="B18" t="s">
        <v>78</v>
      </c>
      <c r="C18" t="s">
        <v>322</v>
      </c>
      <c r="D18" t="s">
        <v>4663</v>
      </c>
      <c r="E18">
        <v>2</v>
      </c>
    </row>
    <row r="19" spans="1:5" x14ac:dyDescent="0.3">
      <c r="A19" t="s">
        <v>317</v>
      </c>
      <c r="B19" t="s">
        <v>78</v>
      </c>
      <c r="C19" t="s">
        <v>326</v>
      </c>
      <c r="D19" t="s">
        <v>4664</v>
      </c>
      <c r="E19">
        <v>2</v>
      </c>
    </row>
    <row r="20" spans="1:5" x14ac:dyDescent="0.3">
      <c r="A20" t="s">
        <v>317</v>
      </c>
      <c r="B20" t="s">
        <v>78</v>
      </c>
      <c r="C20" t="s">
        <v>328</v>
      </c>
      <c r="D20" t="s">
        <v>4665</v>
      </c>
      <c r="E20">
        <v>2</v>
      </c>
    </row>
    <row r="21" spans="1:5" x14ac:dyDescent="0.3">
      <c r="A21" t="s">
        <v>317</v>
      </c>
      <c r="B21" t="s">
        <v>78</v>
      </c>
      <c r="C21" t="s">
        <v>329</v>
      </c>
      <c r="D21" t="s">
        <v>4666</v>
      </c>
      <c r="E21">
        <v>1</v>
      </c>
    </row>
    <row r="22" spans="1:5" x14ac:dyDescent="0.3">
      <c r="A22" t="s">
        <v>317</v>
      </c>
      <c r="B22" t="s">
        <v>78</v>
      </c>
      <c r="C22" t="s">
        <v>330</v>
      </c>
      <c r="D22" t="s">
        <v>4667</v>
      </c>
      <c r="E22">
        <v>4</v>
      </c>
    </row>
    <row r="23" spans="1:5" x14ac:dyDescent="0.3">
      <c r="A23" t="s">
        <v>340</v>
      </c>
      <c r="B23" t="s">
        <v>282</v>
      </c>
      <c r="C23" t="s">
        <v>341</v>
      </c>
      <c r="D23" t="s">
        <v>4668</v>
      </c>
      <c r="E23">
        <v>11</v>
      </c>
    </row>
    <row r="24" spans="1:5" x14ac:dyDescent="0.3">
      <c r="A24" t="s">
        <v>340</v>
      </c>
      <c r="B24" t="s">
        <v>78</v>
      </c>
      <c r="C24" t="s">
        <v>351</v>
      </c>
      <c r="D24" t="s">
        <v>4669</v>
      </c>
      <c r="E24">
        <v>11</v>
      </c>
    </row>
    <row r="25" spans="1:5" x14ac:dyDescent="0.3">
      <c r="A25" t="s">
        <v>340</v>
      </c>
      <c r="B25" t="s">
        <v>282</v>
      </c>
      <c r="C25" t="s">
        <v>353</v>
      </c>
      <c r="D25" t="s">
        <v>4670</v>
      </c>
      <c r="E25">
        <v>7</v>
      </c>
    </row>
    <row r="26" spans="1:5" x14ac:dyDescent="0.3">
      <c r="A26" t="s">
        <v>340</v>
      </c>
      <c r="B26" t="s">
        <v>78</v>
      </c>
      <c r="C26" t="s">
        <v>354</v>
      </c>
      <c r="D26" t="s">
        <v>4671</v>
      </c>
      <c r="E26">
        <v>7</v>
      </c>
    </row>
    <row r="27" spans="1:5" x14ac:dyDescent="0.3">
      <c r="A27" t="s">
        <v>340</v>
      </c>
      <c r="B27" t="s">
        <v>282</v>
      </c>
      <c r="C27" t="s">
        <v>355</v>
      </c>
      <c r="D27" t="s">
        <v>4672</v>
      </c>
      <c r="E27">
        <v>1</v>
      </c>
    </row>
    <row r="28" spans="1:5" x14ac:dyDescent="0.3">
      <c r="A28" t="s">
        <v>340</v>
      </c>
      <c r="B28" t="s">
        <v>78</v>
      </c>
      <c r="C28" t="s">
        <v>356</v>
      </c>
      <c r="D28" t="s">
        <v>4673</v>
      </c>
      <c r="E28">
        <v>1</v>
      </c>
    </row>
    <row r="29" spans="1:5" x14ac:dyDescent="0.3">
      <c r="A29" t="s">
        <v>340</v>
      </c>
      <c r="B29" t="s">
        <v>265</v>
      </c>
      <c r="C29" t="s">
        <v>357</v>
      </c>
      <c r="D29" t="s">
        <v>4674</v>
      </c>
      <c r="E29">
        <v>1</v>
      </c>
    </row>
    <row r="30" spans="1:5" x14ac:dyDescent="0.3">
      <c r="A30" t="s">
        <v>340</v>
      </c>
      <c r="B30" t="s">
        <v>265</v>
      </c>
      <c r="C30" t="s">
        <v>361</v>
      </c>
      <c r="D30" t="s">
        <v>4675</v>
      </c>
      <c r="E30">
        <v>1</v>
      </c>
    </row>
    <row r="31" spans="1:5" x14ac:dyDescent="0.3">
      <c r="A31" t="s">
        <v>340</v>
      </c>
      <c r="B31" t="s">
        <v>265</v>
      </c>
      <c r="C31" t="s">
        <v>363</v>
      </c>
      <c r="D31" t="s">
        <v>4676</v>
      </c>
      <c r="E31">
        <v>1</v>
      </c>
    </row>
    <row r="32" spans="1:5" x14ac:dyDescent="0.3">
      <c r="A32" t="s">
        <v>340</v>
      </c>
      <c r="B32" t="s">
        <v>265</v>
      </c>
      <c r="C32" t="s">
        <v>366</v>
      </c>
      <c r="D32" t="s">
        <v>4677</v>
      </c>
      <c r="E32">
        <v>1</v>
      </c>
    </row>
    <row r="33" spans="1:5" x14ac:dyDescent="0.3">
      <c r="A33" t="s">
        <v>367</v>
      </c>
      <c r="B33" t="s">
        <v>265</v>
      </c>
      <c r="C33" t="s">
        <v>368</v>
      </c>
      <c r="D33" t="s">
        <v>4678</v>
      </c>
      <c r="E33">
        <v>0</v>
      </c>
    </row>
    <row r="34" spans="1:5" x14ac:dyDescent="0.3">
      <c r="A34" t="s">
        <v>367</v>
      </c>
      <c r="B34" t="s">
        <v>265</v>
      </c>
      <c r="C34" t="s">
        <v>370</v>
      </c>
      <c r="D34" t="s">
        <v>4679</v>
      </c>
      <c r="E34">
        <v>0</v>
      </c>
    </row>
    <row r="35" spans="1:5" x14ac:dyDescent="0.3">
      <c r="A35" t="s">
        <v>371</v>
      </c>
      <c r="B35" t="s">
        <v>78</v>
      </c>
      <c r="C35" t="s">
        <v>372</v>
      </c>
      <c r="D35" t="s">
        <v>4680</v>
      </c>
      <c r="E35">
        <v>1</v>
      </c>
    </row>
    <row r="36" spans="1:5" x14ac:dyDescent="0.3">
      <c r="A36" t="s">
        <v>371</v>
      </c>
      <c r="B36" t="s">
        <v>265</v>
      </c>
      <c r="C36" t="s">
        <v>266</v>
      </c>
      <c r="D36" t="s">
        <v>4681</v>
      </c>
      <c r="E36">
        <v>2</v>
      </c>
    </row>
    <row r="37" spans="1:5" x14ac:dyDescent="0.3">
      <c r="A37" t="s">
        <v>371</v>
      </c>
      <c r="B37" t="s">
        <v>265</v>
      </c>
      <c r="C37" t="s">
        <v>382</v>
      </c>
      <c r="D37" t="s">
        <v>4682</v>
      </c>
      <c r="E37">
        <v>3</v>
      </c>
    </row>
    <row r="38" spans="1:5" x14ac:dyDescent="0.3">
      <c r="A38" t="s">
        <v>371</v>
      </c>
      <c r="B38" t="s">
        <v>265</v>
      </c>
      <c r="C38" t="s">
        <v>388</v>
      </c>
      <c r="D38" t="s">
        <v>4683</v>
      </c>
      <c r="E38">
        <v>3</v>
      </c>
    </row>
    <row r="39" spans="1:5" x14ac:dyDescent="0.3">
      <c r="A39" t="s">
        <v>371</v>
      </c>
      <c r="B39" t="s">
        <v>265</v>
      </c>
      <c r="C39" t="s">
        <v>390</v>
      </c>
      <c r="D39" t="s">
        <v>4684</v>
      </c>
      <c r="E39">
        <v>3</v>
      </c>
    </row>
    <row r="40" spans="1:5" x14ac:dyDescent="0.3">
      <c r="A40" t="s">
        <v>392</v>
      </c>
      <c r="B40" t="s">
        <v>265</v>
      </c>
      <c r="C40" t="s">
        <v>393</v>
      </c>
      <c r="D40" t="s">
        <v>4685</v>
      </c>
      <c r="E40">
        <v>15</v>
      </c>
    </row>
    <row r="41" spans="1:5" x14ac:dyDescent="0.3">
      <c r="A41" t="s">
        <v>392</v>
      </c>
      <c r="B41" t="s">
        <v>265</v>
      </c>
      <c r="C41" t="s">
        <v>422</v>
      </c>
      <c r="D41" t="s">
        <v>4686</v>
      </c>
      <c r="E41">
        <v>1</v>
      </c>
    </row>
    <row r="42" spans="1:5" x14ac:dyDescent="0.3">
      <c r="A42" t="s">
        <v>429</v>
      </c>
      <c r="B42" t="s">
        <v>265</v>
      </c>
      <c r="C42" t="s">
        <v>430</v>
      </c>
      <c r="D42" t="s">
        <v>4687</v>
      </c>
      <c r="E42">
        <v>1</v>
      </c>
    </row>
    <row r="43" spans="1:5" x14ac:dyDescent="0.3">
      <c r="A43" t="s">
        <v>429</v>
      </c>
      <c r="B43" t="s">
        <v>265</v>
      </c>
      <c r="C43" t="s">
        <v>434</v>
      </c>
      <c r="D43" t="s">
        <v>4688</v>
      </c>
      <c r="E43">
        <v>1</v>
      </c>
    </row>
    <row r="44" spans="1:5" x14ac:dyDescent="0.3">
      <c r="A44" t="s">
        <v>429</v>
      </c>
      <c r="B44" t="s">
        <v>265</v>
      </c>
      <c r="C44" t="s">
        <v>438</v>
      </c>
      <c r="D44" t="s">
        <v>4689</v>
      </c>
      <c r="E44">
        <v>1</v>
      </c>
    </row>
    <row r="45" spans="1:5" x14ac:dyDescent="0.3">
      <c r="A45" t="s">
        <v>429</v>
      </c>
      <c r="B45" t="s">
        <v>265</v>
      </c>
      <c r="C45" t="s">
        <v>439</v>
      </c>
      <c r="D45" t="s">
        <v>4690</v>
      </c>
      <c r="E45">
        <v>1</v>
      </c>
    </row>
    <row r="46" spans="1:5" x14ac:dyDescent="0.3">
      <c r="A46" t="s">
        <v>429</v>
      </c>
      <c r="B46" t="s">
        <v>265</v>
      </c>
      <c r="C46" t="s">
        <v>442</v>
      </c>
      <c r="D46" t="s">
        <v>4691</v>
      </c>
      <c r="E46">
        <v>2</v>
      </c>
    </row>
    <row r="47" spans="1:5" x14ac:dyDescent="0.3">
      <c r="A47" t="s">
        <v>429</v>
      </c>
      <c r="B47" t="s">
        <v>265</v>
      </c>
      <c r="C47" t="s">
        <v>444</v>
      </c>
      <c r="D47" t="s">
        <v>4692</v>
      </c>
      <c r="E47">
        <v>1</v>
      </c>
    </row>
    <row r="48" spans="1:5" x14ac:dyDescent="0.3">
      <c r="A48" t="s">
        <v>429</v>
      </c>
      <c r="B48" t="s">
        <v>265</v>
      </c>
      <c r="C48" t="s">
        <v>445</v>
      </c>
      <c r="D48" t="s">
        <v>4693</v>
      </c>
      <c r="E48">
        <v>6</v>
      </c>
    </row>
    <row r="49" spans="1:5" x14ac:dyDescent="0.3">
      <c r="A49" t="s">
        <v>429</v>
      </c>
      <c r="B49" t="s">
        <v>265</v>
      </c>
      <c r="C49" t="s">
        <v>456</v>
      </c>
      <c r="D49" t="s">
        <v>4694</v>
      </c>
      <c r="E49">
        <v>1</v>
      </c>
    </row>
    <row r="50" spans="1:5" x14ac:dyDescent="0.3">
      <c r="A50" t="s">
        <v>429</v>
      </c>
      <c r="B50" t="s">
        <v>265</v>
      </c>
      <c r="C50" t="s">
        <v>460</v>
      </c>
      <c r="D50" t="s">
        <v>4695</v>
      </c>
      <c r="E50">
        <v>1</v>
      </c>
    </row>
    <row r="51" spans="1:5" x14ac:dyDescent="0.3">
      <c r="A51" t="s">
        <v>429</v>
      </c>
      <c r="B51" t="s">
        <v>265</v>
      </c>
      <c r="C51" t="s">
        <v>461</v>
      </c>
      <c r="D51" t="s">
        <v>4696</v>
      </c>
      <c r="E51">
        <v>1</v>
      </c>
    </row>
    <row r="52" spans="1:5" x14ac:dyDescent="0.3">
      <c r="A52" t="s">
        <v>429</v>
      </c>
      <c r="B52" t="s">
        <v>265</v>
      </c>
      <c r="C52" t="s">
        <v>463</v>
      </c>
      <c r="D52" t="s">
        <v>4697</v>
      </c>
      <c r="E52">
        <v>1</v>
      </c>
    </row>
    <row r="53" spans="1:5" x14ac:dyDescent="0.3">
      <c r="A53" t="s">
        <v>429</v>
      </c>
      <c r="B53" t="s">
        <v>113</v>
      </c>
      <c r="C53" t="s">
        <v>465</v>
      </c>
      <c r="D53" t="s">
        <v>4698</v>
      </c>
      <c r="E53">
        <v>1</v>
      </c>
    </row>
    <row r="54" spans="1:5" x14ac:dyDescent="0.3">
      <c r="A54" t="s">
        <v>429</v>
      </c>
      <c r="B54" t="s">
        <v>113</v>
      </c>
      <c r="C54" t="s">
        <v>468</v>
      </c>
      <c r="D54" t="s">
        <v>4699</v>
      </c>
      <c r="E54">
        <v>1</v>
      </c>
    </row>
    <row r="55" spans="1:5" x14ac:dyDescent="0.3">
      <c r="A55" t="s">
        <v>429</v>
      </c>
      <c r="B55" t="s">
        <v>307</v>
      </c>
      <c r="C55" t="s">
        <v>471</v>
      </c>
      <c r="D55" t="s">
        <v>4700</v>
      </c>
      <c r="E55">
        <v>0</v>
      </c>
    </row>
    <row r="56" spans="1:5" x14ac:dyDescent="0.3">
      <c r="A56" t="s">
        <v>473</v>
      </c>
      <c r="B56" t="s">
        <v>265</v>
      </c>
      <c r="C56" t="s">
        <v>474</v>
      </c>
      <c r="D56" t="s">
        <v>4701</v>
      </c>
      <c r="E56">
        <v>2</v>
      </c>
    </row>
    <row r="57" spans="1:5" x14ac:dyDescent="0.3">
      <c r="A57" t="s">
        <v>473</v>
      </c>
      <c r="B57" t="s">
        <v>265</v>
      </c>
      <c r="C57" t="s">
        <v>478</v>
      </c>
      <c r="D57" t="s">
        <v>4702</v>
      </c>
      <c r="E57">
        <v>1</v>
      </c>
    </row>
    <row r="58" spans="1:5" x14ac:dyDescent="0.3">
      <c r="A58" t="s">
        <v>473</v>
      </c>
      <c r="B58" t="s">
        <v>265</v>
      </c>
      <c r="C58" t="s">
        <v>481</v>
      </c>
      <c r="D58" t="s">
        <v>4703</v>
      </c>
      <c r="E58">
        <v>1</v>
      </c>
    </row>
    <row r="59" spans="1:5" x14ac:dyDescent="0.3">
      <c r="A59" t="s">
        <v>473</v>
      </c>
      <c r="B59" t="s">
        <v>265</v>
      </c>
      <c r="C59" t="s">
        <v>485</v>
      </c>
      <c r="D59" t="s">
        <v>4704</v>
      </c>
      <c r="E59">
        <v>1</v>
      </c>
    </row>
    <row r="60" spans="1:5" x14ac:dyDescent="0.3">
      <c r="A60" t="s">
        <v>473</v>
      </c>
      <c r="B60" t="s">
        <v>265</v>
      </c>
      <c r="C60" t="s">
        <v>489</v>
      </c>
      <c r="D60" t="s">
        <v>4705</v>
      </c>
      <c r="E60">
        <v>0</v>
      </c>
    </row>
    <row r="61" spans="1:5" x14ac:dyDescent="0.3">
      <c r="A61" t="s">
        <v>473</v>
      </c>
      <c r="B61" t="s">
        <v>113</v>
      </c>
      <c r="C61" t="s">
        <v>490</v>
      </c>
      <c r="D61" t="s">
        <v>4706</v>
      </c>
      <c r="E61">
        <v>4</v>
      </c>
    </row>
    <row r="62" spans="1:5" x14ac:dyDescent="0.3">
      <c r="A62" t="s">
        <v>497</v>
      </c>
      <c r="B62" t="s">
        <v>78</v>
      </c>
      <c r="C62" t="s">
        <v>498</v>
      </c>
      <c r="D62" t="s">
        <v>4707</v>
      </c>
      <c r="E62">
        <v>0</v>
      </c>
    </row>
    <row r="63" spans="1:5" x14ac:dyDescent="0.3">
      <c r="A63" t="s">
        <v>497</v>
      </c>
      <c r="B63" t="s">
        <v>265</v>
      </c>
      <c r="C63" t="s">
        <v>502</v>
      </c>
      <c r="D63" t="s">
        <v>4708</v>
      </c>
      <c r="E63">
        <v>1</v>
      </c>
    </row>
    <row r="64" spans="1:5" x14ac:dyDescent="0.3">
      <c r="A64" t="s">
        <v>497</v>
      </c>
      <c r="B64" t="s">
        <v>265</v>
      </c>
      <c r="C64" t="s">
        <v>505</v>
      </c>
      <c r="D64" t="s">
        <v>4709</v>
      </c>
      <c r="E64">
        <v>0</v>
      </c>
    </row>
    <row r="65" spans="1:5" x14ac:dyDescent="0.3">
      <c r="A65" t="s">
        <v>497</v>
      </c>
      <c r="B65" t="s">
        <v>265</v>
      </c>
      <c r="C65" t="s">
        <v>506</v>
      </c>
      <c r="D65" t="s">
        <v>4710</v>
      </c>
      <c r="E65">
        <v>2</v>
      </c>
    </row>
    <row r="66" spans="1:5" x14ac:dyDescent="0.3">
      <c r="A66" t="s">
        <v>497</v>
      </c>
      <c r="B66" t="s">
        <v>265</v>
      </c>
      <c r="C66" t="s">
        <v>509</v>
      </c>
      <c r="D66" t="s">
        <v>4711</v>
      </c>
      <c r="E66">
        <v>1</v>
      </c>
    </row>
    <row r="67" spans="1:5" x14ac:dyDescent="0.3">
      <c r="A67" t="s">
        <v>497</v>
      </c>
      <c r="B67" t="s">
        <v>265</v>
      </c>
      <c r="C67" t="s">
        <v>510</v>
      </c>
      <c r="D67" t="s">
        <v>4712</v>
      </c>
      <c r="E67">
        <v>11</v>
      </c>
    </row>
    <row r="68" spans="1:5" x14ac:dyDescent="0.3">
      <c r="A68" t="s">
        <v>497</v>
      </c>
      <c r="B68" t="s">
        <v>265</v>
      </c>
      <c r="C68" t="s">
        <v>521</v>
      </c>
      <c r="D68" t="s">
        <v>4713</v>
      </c>
      <c r="E68">
        <v>8</v>
      </c>
    </row>
    <row r="69" spans="1:5" x14ac:dyDescent="0.3">
      <c r="A69" t="s">
        <v>497</v>
      </c>
      <c r="B69" t="s">
        <v>522</v>
      </c>
      <c r="C69" t="s">
        <v>523</v>
      </c>
      <c r="D69" t="s">
        <v>4714</v>
      </c>
      <c r="E69">
        <v>1</v>
      </c>
    </row>
    <row r="70" spans="1:5" x14ac:dyDescent="0.3">
      <c r="A70" t="s">
        <v>497</v>
      </c>
      <c r="B70" t="s">
        <v>522</v>
      </c>
      <c r="C70" t="s">
        <v>527</v>
      </c>
      <c r="D70" t="s">
        <v>4715</v>
      </c>
      <c r="E70">
        <v>1</v>
      </c>
    </row>
    <row r="71" spans="1:5" x14ac:dyDescent="0.3">
      <c r="A71" t="s">
        <v>529</v>
      </c>
      <c r="B71" t="s">
        <v>265</v>
      </c>
      <c r="C71" t="s">
        <v>530</v>
      </c>
      <c r="D71" t="s">
        <v>4716</v>
      </c>
      <c r="E71">
        <v>1</v>
      </c>
    </row>
    <row r="72" spans="1:5" x14ac:dyDescent="0.3">
      <c r="A72" t="s">
        <v>529</v>
      </c>
      <c r="B72" t="s">
        <v>265</v>
      </c>
      <c r="C72" t="s">
        <v>533</v>
      </c>
      <c r="D72" t="s">
        <v>4717</v>
      </c>
      <c r="E72">
        <v>1</v>
      </c>
    </row>
    <row r="73" spans="1:5" x14ac:dyDescent="0.3">
      <c r="A73" t="s">
        <v>529</v>
      </c>
      <c r="B73" t="s">
        <v>265</v>
      </c>
      <c r="C73" t="s">
        <v>534</v>
      </c>
      <c r="D73" t="s">
        <v>4718</v>
      </c>
      <c r="E73">
        <v>5</v>
      </c>
    </row>
    <row r="74" spans="1:5" x14ac:dyDescent="0.3">
      <c r="A74" t="s">
        <v>529</v>
      </c>
      <c r="B74" t="s">
        <v>538</v>
      </c>
      <c r="C74" t="s">
        <v>539</v>
      </c>
      <c r="D74" t="s">
        <v>4719</v>
      </c>
      <c r="E74">
        <v>0</v>
      </c>
    </row>
    <row r="75" spans="1:5" x14ac:dyDescent="0.3">
      <c r="A75" t="s">
        <v>542</v>
      </c>
      <c r="B75" t="s">
        <v>265</v>
      </c>
      <c r="C75" t="s">
        <v>543</v>
      </c>
      <c r="D75" t="s">
        <v>4720</v>
      </c>
      <c r="E75">
        <v>0</v>
      </c>
    </row>
    <row r="76" spans="1:5" x14ac:dyDescent="0.3">
      <c r="A76" t="s">
        <v>542</v>
      </c>
      <c r="B76" t="s">
        <v>265</v>
      </c>
      <c r="C76" t="s">
        <v>546</v>
      </c>
      <c r="D76" t="s">
        <v>4721</v>
      </c>
      <c r="E76">
        <v>0</v>
      </c>
    </row>
    <row r="77" spans="1:5" x14ac:dyDescent="0.3">
      <c r="A77" t="s">
        <v>542</v>
      </c>
      <c r="B77" t="s">
        <v>265</v>
      </c>
      <c r="C77" t="s">
        <v>548</v>
      </c>
      <c r="D77" t="s">
        <v>4722</v>
      </c>
      <c r="E77">
        <v>3</v>
      </c>
    </row>
    <row r="78" spans="1:5" x14ac:dyDescent="0.3">
      <c r="A78" t="s">
        <v>542</v>
      </c>
      <c r="B78" t="s">
        <v>265</v>
      </c>
      <c r="C78" t="s">
        <v>552</v>
      </c>
      <c r="D78" t="s">
        <v>4723</v>
      </c>
      <c r="E78">
        <v>3</v>
      </c>
    </row>
    <row r="79" spans="1:5" x14ac:dyDescent="0.3">
      <c r="A79" t="s">
        <v>542</v>
      </c>
      <c r="B79" t="s">
        <v>265</v>
      </c>
      <c r="C79" t="s">
        <v>553</v>
      </c>
      <c r="D79" t="s">
        <v>4724</v>
      </c>
      <c r="E79">
        <v>0</v>
      </c>
    </row>
    <row r="80" spans="1:5" x14ac:dyDescent="0.3">
      <c r="A80" t="s">
        <v>542</v>
      </c>
      <c r="B80" t="s">
        <v>265</v>
      </c>
      <c r="C80" t="s">
        <v>506</v>
      </c>
      <c r="D80" t="s">
        <v>4725</v>
      </c>
      <c r="E80">
        <v>2</v>
      </c>
    </row>
    <row r="81" spans="1:5" x14ac:dyDescent="0.3">
      <c r="A81" t="s">
        <v>542</v>
      </c>
      <c r="B81" t="s">
        <v>558</v>
      </c>
      <c r="C81" t="s">
        <v>559</v>
      </c>
      <c r="D81" t="s">
        <v>4726</v>
      </c>
      <c r="E81">
        <v>1</v>
      </c>
    </row>
    <row r="82" spans="1:5" x14ac:dyDescent="0.3">
      <c r="A82" t="s">
        <v>562</v>
      </c>
      <c r="B82" t="s">
        <v>265</v>
      </c>
      <c r="C82" t="s">
        <v>563</v>
      </c>
      <c r="D82" t="s">
        <v>4727</v>
      </c>
      <c r="E82">
        <v>9</v>
      </c>
    </row>
    <row r="83" spans="1:5" x14ac:dyDescent="0.3">
      <c r="A83" t="s">
        <v>562</v>
      </c>
      <c r="B83" t="s">
        <v>265</v>
      </c>
      <c r="C83" t="s">
        <v>576</v>
      </c>
      <c r="D83" t="s">
        <v>4728</v>
      </c>
      <c r="E83">
        <v>4</v>
      </c>
    </row>
    <row r="84" spans="1:5" x14ac:dyDescent="0.3">
      <c r="A84" t="s">
        <v>562</v>
      </c>
      <c r="B84" t="s">
        <v>282</v>
      </c>
      <c r="C84" t="s">
        <v>579</v>
      </c>
      <c r="D84" t="s">
        <v>4729</v>
      </c>
      <c r="E84">
        <v>0</v>
      </c>
    </row>
    <row r="85" spans="1:5" x14ac:dyDescent="0.3">
      <c r="A85" t="s">
        <v>562</v>
      </c>
      <c r="B85" t="s">
        <v>282</v>
      </c>
      <c r="C85" t="s">
        <v>581</v>
      </c>
      <c r="D85" t="s">
        <v>4730</v>
      </c>
      <c r="E85">
        <v>0</v>
      </c>
    </row>
    <row r="86" spans="1:5" x14ac:dyDescent="0.3">
      <c r="A86" t="s">
        <v>582</v>
      </c>
      <c r="B86" t="s">
        <v>282</v>
      </c>
      <c r="C86" t="s">
        <v>583</v>
      </c>
      <c r="D86" t="s">
        <v>4731</v>
      </c>
      <c r="E86">
        <v>2</v>
      </c>
    </row>
    <row r="87" spans="1:5" x14ac:dyDescent="0.3">
      <c r="A87" t="s">
        <v>582</v>
      </c>
      <c r="B87" t="s">
        <v>282</v>
      </c>
      <c r="C87" t="s">
        <v>587</v>
      </c>
      <c r="D87" t="s">
        <v>4732</v>
      </c>
      <c r="E87">
        <v>1</v>
      </c>
    </row>
    <row r="88" spans="1:5" x14ac:dyDescent="0.3">
      <c r="A88" t="s">
        <v>582</v>
      </c>
      <c r="B88" t="s">
        <v>282</v>
      </c>
      <c r="C88" t="s">
        <v>588</v>
      </c>
      <c r="D88" t="s">
        <v>4733</v>
      </c>
      <c r="E88">
        <v>2</v>
      </c>
    </row>
    <row r="89" spans="1:5" x14ac:dyDescent="0.3">
      <c r="A89" t="s">
        <v>582</v>
      </c>
      <c r="B89" t="s">
        <v>589</v>
      </c>
      <c r="C89" t="s">
        <v>590</v>
      </c>
      <c r="D89" t="s">
        <v>4734</v>
      </c>
      <c r="E89">
        <v>0</v>
      </c>
    </row>
    <row r="90" spans="1:5" x14ac:dyDescent="0.3">
      <c r="A90" t="s">
        <v>582</v>
      </c>
      <c r="B90" t="s">
        <v>265</v>
      </c>
      <c r="C90" t="s">
        <v>322</v>
      </c>
      <c r="D90" t="s">
        <v>4735</v>
      </c>
      <c r="E90">
        <v>1</v>
      </c>
    </row>
    <row r="91" spans="1:5" x14ac:dyDescent="0.3">
      <c r="A91" t="s">
        <v>582</v>
      </c>
      <c r="B91" t="s">
        <v>265</v>
      </c>
      <c r="C91" t="s">
        <v>596</v>
      </c>
      <c r="D91" t="s">
        <v>4736</v>
      </c>
      <c r="E91">
        <v>1</v>
      </c>
    </row>
    <row r="92" spans="1:5" x14ac:dyDescent="0.3">
      <c r="A92" t="s">
        <v>600</v>
      </c>
      <c r="B92" t="s">
        <v>265</v>
      </c>
      <c r="C92" t="s">
        <v>601</v>
      </c>
      <c r="D92" t="s">
        <v>4737</v>
      </c>
      <c r="E92">
        <v>0</v>
      </c>
    </row>
    <row r="93" spans="1:5" x14ac:dyDescent="0.3">
      <c r="A93" t="s">
        <v>600</v>
      </c>
      <c r="B93" t="s">
        <v>265</v>
      </c>
      <c r="C93" t="s">
        <v>603</v>
      </c>
      <c r="D93" t="s">
        <v>4738</v>
      </c>
      <c r="E93">
        <v>0</v>
      </c>
    </row>
    <row r="94" spans="1:5" x14ac:dyDescent="0.3">
      <c r="A94" t="s">
        <v>600</v>
      </c>
      <c r="B94" t="s">
        <v>265</v>
      </c>
      <c r="C94" t="s">
        <v>604</v>
      </c>
      <c r="D94" t="s">
        <v>4739</v>
      </c>
      <c r="E94">
        <v>0</v>
      </c>
    </row>
    <row r="95" spans="1:5" x14ac:dyDescent="0.3">
      <c r="A95" t="s">
        <v>600</v>
      </c>
      <c r="B95" t="s">
        <v>265</v>
      </c>
      <c r="C95" t="s">
        <v>606</v>
      </c>
      <c r="D95" t="s">
        <v>4740</v>
      </c>
      <c r="E95">
        <v>0</v>
      </c>
    </row>
    <row r="96" spans="1:5" x14ac:dyDescent="0.3">
      <c r="A96" t="s">
        <v>600</v>
      </c>
      <c r="B96" t="s">
        <v>265</v>
      </c>
      <c r="C96" t="s">
        <v>607</v>
      </c>
      <c r="D96" t="s">
        <v>4741</v>
      </c>
      <c r="E96">
        <v>8</v>
      </c>
    </row>
    <row r="97" spans="1:5" x14ac:dyDescent="0.3">
      <c r="A97" t="s">
        <v>600</v>
      </c>
      <c r="B97" t="s">
        <v>265</v>
      </c>
      <c r="C97" t="s">
        <v>616</v>
      </c>
      <c r="D97" t="s">
        <v>4742</v>
      </c>
      <c r="E97">
        <v>1</v>
      </c>
    </row>
    <row r="98" spans="1:5" x14ac:dyDescent="0.3">
      <c r="A98" t="s">
        <v>600</v>
      </c>
      <c r="B98" t="s">
        <v>265</v>
      </c>
      <c r="C98" t="s">
        <v>618</v>
      </c>
      <c r="D98" t="s">
        <v>4743</v>
      </c>
      <c r="E98">
        <v>8</v>
      </c>
    </row>
    <row r="99" spans="1:5" x14ac:dyDescent="0.3">
      <c r="A99" t="s">
        <v>623</v>
      </c>
      <c r="B99" t="s">
        <v>265</v>
      </c>
      <c r="C99" t="s">
        <v>624</v>
      </c>
      <c r="D99" t="s">
        <v>4744</v>
      </c>
      <c r="E99">
        <v>2</v>
      </c>
    </row>
    <row r="100" spans="1:5" x14ac:dyDescent="0.3">
      <c r="A100" t="s">
        <v>623</v>
      </c>
      <c r="B100" t="s">
        <v>265</v>
      </c>
      <c r="C100" t="s">
        <v>630</v>
      </c>
      <c r="D100" t="s">
        <v>4745</v>
      </c>
      <c r="E100">
        <v>4</v>
      </c>
    </row>
    <row r="101" spans="1:5" x14ac:dyDescent="0.3">
      <c r="A101" t="s">
        <v>623</v>
      </c>
      <c r="B101" t="s">
        <v>265</v>
      </c>
      <c r="C101" t="s">
        <v>637</v>
      </c>
      <c r="D101" t="s">
        <v>4746</v>
      </c>
      <c r="E101">
        <v>4</v>
      </c>
    </row>
    <row r="102" spans="1:5" x14ac:dyDescent="0.3">
      <c r="A102" t="s">
        <v>623</v>
      </c>
      <c r="B102" t="s">
        <v>265</v>
      </c>
      <c r="C102" t="s">
        <v>645</v>
      </c>
      <c r="D102" t="s">
        <v>4747</v>
      </c>
      <c r="E102">
        <v>1</v>
      </c>
    </row>
    <row r="103" spans="1:5" x14ac:dyDescent="0.3">
      <c r="A103" t="s">
        <v>623</v>
      </c>
      <c r="B103" t="s">
        <v>265</v>
      </c>
      <c r="C103" t="s">
        <v>649</v>
      </c>
      <c r="D103" t="s">
        <v>4748</v>
      </c>
      <c r="E103">
        <v>5</v>
      </c>
    </row>
    <row r="104" spans="1:5" x14ac:dyDescent="0.3">
      <c r="A104" t="s">
        <v>623</v>
      </c>
      <c r="B104" t="s">
        <v>265</v>
      </c>
      <c r="C104" t="s">
        <v>665</v>
      </c>
      <c r="D104" t="s">
        <v>4749</v>
      </c>
      <c r="E104">
        <v>0</v>
      </c>
    </row>
    <row r="105" spans="1:5" x14ac:dyDescent="0.3">
      <c r="A105" t="s">
        <v>623</v>
      </c>
      <c r="B105" t="s">
        <v>307</v>
      </c>
      <c r="C105" t="s">
        <v>667</v>
      </c>
      <c r="D105" t="s">
        <v>4750</v>
      </c>
      <c r="E105">
        <v>0</v>
      </c>
    </row>
    <row r="106" spans="1:5" x14ac:dyDescent="0.3">
      <c r="A106" t="s">
        <v>623</v>
      </c>
      <c r="B106" t="s">
        <v>671</v>
      </c>
      <c r="C106" t="s">
        <v>672</v>
      </c>
      <c r="D106" t="s">
        <v>4751</v>
      </c>
      <c r="E106">
        <v>0</v>
      </c>
    </row>
    <row r="107" spans="1:5" x14ac:dyDescent="0.3">
      <c r="A107" t="s">
        <v>675</v>
      </c>
      <c r="B107" t="s">
        <v>78</v>
      </c>
      <c r="C107" t="s">
        <v>676</v>
      </c>
      <c r="D107" t="s">
        <v>4752</v>
      </c>
      <c r="E107">
        <v>2</v>
      </c>
    </row>
    <row r="108" spans="1:5" x14ac:dyDescent="0.3">
      <c r="A108" t="s">
        <v>675</v>
      </c>
      <c r="B108" t="s">
        <v>78</v>
      </c>
      <c r="C108" t="s">
        <v>683</v>
      </c>
      <c r="D108" t="s">
        <v>4753</v>
      </c>
      <c r="E108">
        <v>0</v>
      </c>
    </row>
    <row r="109" spans="1:5" x14ac:dyDescent="0.3">
      <c r="A109" t="s">
        <v>685</v>
      </c>
      <c r="B109" t="s">
        <v>589</v>
      </c>
      <c r="C109" t="s">
        <v>686</v>
      </c>
      <c r="D109" t="s">
        <v>4754</v>
      </c>
      <c r="E109">
        <v>1</v>
      </c>
    </row>
    <row r="110" spans="1:5" x14ac:dyDescent="0.3">
      <c r="A110" t="s">
        <v>464</v>
      </c>
      <c r="B110" t="s">
        <v>689</v>
      </c>
      <c r="C110" t="s">
        <v>690</v>
      </c>
      <c r="D110" t="s">
        <v>4755</v>
      </c>
      <c r="E110">
        <v>2</v>
      </c>
    </row>
    <row r="111" spans="1:5" x14ac:dyDescent="0.3">
      <c r="A111" t="s">
        <v>464</v>
      </c>
      <c r="B111" t="s">
        <v>689</v>
      </c>
      <c r="C111" t="s">
        <v>696</v>
      </c>
      <c r="D111" t="s">
        <v>4756</v>
      </c>
      <c r="E111">
        <v>2</v>
      </c>
    </row>
    <row r="112" spans="1:5" x14ac:dyDescent="0.3">
      <c r="A112" t="s">
        <v>464</v>
      </c>
      <c r="B112" t="s">
        <v>689</v>
      </c>
      <c r="C112" t="s">
        <v>697</v>
      </c>
      <c r="D112" t="s">
        <v>4757</v>
      </c>
      <c r="E112">
        <v>1</v>
      </c>
    </row>
    <row r="113" spans="1:5" x14ac:dyDescent="0.3">
      <c r="A113" t="s">
        <v>464</v>
      </c>
      <c r="B113" t="s">
        <v>689</v>
      </c>
      <c r="C113" t="s">
        <v>699</v>
      </c>
      <c r="D113" t="s">
        <v>4758</v>
      </c>
      <c r="E113">
        <v>1</v>
      </c>
    </row>
    <row r="114" spans="1:5" x14ac:dyDescent="0.3">
      <c r="A114" t="s">
        <v>464</v>
      </c>
      <c r="B114" t="s">
        <v>689</v>
      </c>
      <c r="C114" t="s">
        <v>700</v>
      </c>
      <c r="D114" t="s">
        <v>4759</v>
      </c>
      <c r="E114">
        <v>18</v>
      </c>
    </row>
    <row r="115" spans="1:5" x14ac:dyDescent="0.3">
      <c r="A115" t="s">
        <v>464</v>
      </c>
      <c r="B115" t="s">
        <v>689</v>
      </c>
      <c r="C115" t="s">
        <v>720</v>
      </c>
      <c r="D115" t="s">
        <v>4760</v>
      </c>
      <c r="E115">
        <v>9</v>
      </c>
    </row>
    <row r="116" spans="1:5" x14ac:dyDescent="0.3">
      <c r="A116" t="s">
        <v>464</v>
      </c>
      <c r="B116" t="s">
        <v>689</v>
      </c>
      <c r="C116" t="s">
        <v>721</v>
      </c>
      <c r="D116" t="s">
        <v>4761</v>
      </c>
      <c r="E116">
        <v>1</v>
      </c>
    </row>
    <row r="117" spans="1:5" x14ac:dyDescent="0.3">
      <c r="A117" t="s">
        <v>464</v>
      </c>
      <c r="B117" t="s">
        <v>689</v>
      </c>
      <c r="C117" t="s">
        <v>724</v>
      </c>
      <c r="D117" t="s">
        <v>4762</v>
      </c>
      <c r="E117">
        <v>1</v>
      </c>
    </row>
    <row r="118" spans="1:5" x14ac:dyDescent="0.3">
      <c r="A118" t="s">
        <v>464</v>
      </c>
      <c r="B118" t="s">
        <v>689</v>
      </c>
      <c r="C118" t="s">
        <v>725</v>
      </c>
      <c r="D118" t="s">
        <v>4763</v>
      </c>
      <c r="E118">
        <v>1</v>
      </c>
    </row>
    <row r="119" spans="1:5" x14ac:dyDescent="0.3">
      <c r="A119" t="s">
        <v>464</v>
      </c>
      <c r="B119" t="s">
        <v>689</v>
      </c>
      <c r="C119" t="s">
        <v>727</v>
      </c>
      <c r="D119" t="s">
        <v>4764</v>
      </c>
      <c r="E119">
        <v>1</v>
      </c>
    </row>
    <row r="120" spans="1:5" x14ac:dyDescent="0.3">
      <c r="A120" t="s">
        <v>464</v>
      </c>
      <c r="B120" t="s">
        <v>689</v>
      </c>
      <c r="C120" t="s">
        <v>728</v>
      </c>
      <c r="D120" t="s">
        <v>4765</v>
      </c>
      <c r="E120">
        <v>1</v>
      </c>
    </row>
    <row r="121" spans="1:5" x14ac:dyDescent="0.3">
      <c r="A121" t="s">
        <v>464</v>
      </c>
      <c r="B121" t="s">
        <v>689</v>
      </c>
      <c r="C121" t="s">
        <v>731</v>
      </c>
      <c r="D121" t="s">
        <v>4766</v>
      </c>
      <c r="E121">
        <v>1</v>
      </c>
    </row>
    <row r="122" spans="1:5" x14ac:dyDescent="0.3">
      <c r="A122" t="s">
        <v>464</v>
      </c>
      <c r="B122" t="s">
        <v>689</v>
      </c>
      <c r="C122" t="s">
        <v>732</v>
      </c>
      <c r="D122" t="s">
        <v>4767</v>
      </c>
      <c r="E122">
        <v>0</v>
      </c>
    </row>
    <row r="123" spans="1:5" x14ac:dyDescent="0.3">
      <c r="A123" t="s">
        <v>464</v>
      </c>
      <c r="B123" t="s">
        <v>689</v>
      </c>
      <c r="C123" t="s">
        <v>734</v>
      </c>
      <c r="D123" t="s">
        <v>4768</v>
      </c>
      <c r="E123">
        <v>0</v>
      </c>
    </row>
    <row r="124" spans="1:5" x14ac:dyDescent="0.3">
      <c r="A124" t="s">
        <v>464</v>
      </c>
      <c r="B124" t="s">
        <v>689</v>
      </c>
      <c r="C124" t="s">
        <v>735</v>
      </c>
      <c r="D124" t="s">
        <v>4769</v>
      </c>
      <c r="E124">
        <v>1</v>
      </c>
    </row>
    <row r="125" spans="1:5" x14ac:dyDescent="0.3">
      <c r="A125" t="s">
        <v>464</v>
      </c>
      <c r="B125" t="s">
        <v>689</v>
      </c>
      <c r="C125" t="s">
        <v>738</v>
      </c>
      <c r="D125" t="s">
        <v>4770</v>
      </c>
      <c r="E125">
        <v>1</v>
      </c>
    </row>
    <row r="126" spans="1:5" x14ac:dyDescent="0.3">
      <c r="A126" t="s">
        <v>464</v>
      </c>
      <c r="B126" t="s">
        <v>739</v>
      </c>
      <c r="C126" t="s">
        <v>740</v>
      </c>
      <c r="D126" t="s">
        <v>4771</v>
      </c>
      <c r="E126">
        <v>0</v>
      </c>
    </row>
    <row r="127" spans="1:5" x14ac:dyDescent="0.3">
      <c r="A127" t="s">
        <v>742</v>
      </c>
      <c r="B127" t="s">
        <v>589</v>
      </c>
      <c r="C127" t="s">
        <v>743</v>
      </c>
      <c r="D127" t="s">
        <v>4772</v>
      </c>
      <c r="E127">
        <v>0</v>
      </c>
    </row>
    <row r="128" spans="1:5" x14ac:dyDescent="0.3">
      <c r="A128" t="s">
        <v>745</v>
      </c>
      <c r="B128" t="s">
        <v>589</v>
      </c>
      <c r="C128" t="s">
        <v>746</v>
      </c>
      <c r="D128" t="s">
        <v>4773</v>
      </c>
      <c r="E128">
        <v>0</v>
      </c>
    </row>
    <row r="129" spans="1:5" x14ac:dyDescent="0.3">
      <c r="A129" t="s">
        <v>745</v>
      </c>
      <c r="B129" t="s">
        <v>265</v>
      </c>
      <c r="C129" t="s">
        <v>748</v>
      </c>
      <c r="D129" t="s">
        <v>4774</v>
      </c>
      <c r="E129">
        <v>1</v>
      </c>
    </row>
    <row r="130" spans="1:5" x14ac:dyDescent="0.3">
      <c r="A130" t="s">
        <v>745</v>
      </c>
      <c r="B130" t="s">
        <v>265</v>
      </c>
      <c r="C130" t="s">
        <v>751</v>
      </c>
      <c r="D130" t="s">
        <v>4775</v>
      </c>
      <c r="E130">
        <v>0</v>
      </c>
    </row>
    <row r="131" spans="1:5" x14ac:dyDescent="0.3">
      <c r="A131" t="s">
        <v>264</v>
      </c>
      <c r="B131" t="s">
        <v>753</v>
      </c>
      <c r="C131" t="s">
        <v>754</v>
      </c>
      <c r="D131" t="s">
        <v>4776</v>
      </c>
      <c r="E131">
        <v>1</v>
      </c>
    </row>
    <row r="132" spans="1:5" x14ac:dyDescent="0.3">
      <c r="A132" t="s">
        <v>264</v>
      </c>
      <c r="B132" t="s">
        <v>758</v>
      </c>
      <c r="C132" t="s">
        <v>759</v>
      </c>
      <c r="D132" t="s">
        <v>4777</v>
      </c>
      <c r="E132">
        <v>0</v>
      </c>
    </row>
    <row r="133" spans="1:5" x14ac:dyDescent="0.3">
      <c r="A133" t="s">
        <v>264</v>
      </c>
      <c r="B133" t="s">
        <v>762</v>
      </c>
      <c r="C133" t="s">
        <v>763</v>
      </c>
      <c r="D133" t="s">
        <v>4778</v>
      </c>
      <c r="E133">
        <v>1</v>
      </c>
    </row>
    <row r="134" spans="1:5" x14ac:dyDescent="0.3">
      <c r="A134" t="s">
        <v>768</v>
      </c>
      <c r="B134" t="s">
        <v>769</v>
      </c>
      <c r="C134" t="s">
        <v>770</v>
      </c>
      <c r="D134" t="s">
        <v>4779</v>
      </c>
      <c r="E134">
        <v>0</v>
      </c>
    </row>
    <row r="135" spans="1:5" x14ac:dyDescent="0.3">
      <c r="A135" t="s">
        <v>264</v>
      </c>
      <c r="B135" t="s">
        <v>769</v>
      </c>
      <c r="C135" t="s">
        <v>773</v>
      </c>
      <c r="D135" t="s">
        <v>4780</v>
      </c>
      <c r="E135">
        <v>0</v>
      </c>
    </row>
    <row r="136" spans="1:5" x14ac:dyDescent="0.3">
      <c r="A136" t="s">
        <v>776</v>
      </c>
      <c r="B136" t="s">
        <v>769</v>
      </c>
      <c r="C136" t="s">
        <v>777</v>
      </c>
      <c r="D136" t="s">
        <v>4781</v>
      </c>
      <c r="E136">
        <v>0</v>
      </c>
    </row>
    <row r="137" spans="1:5" x14ac:dyDescent="0.3">
      <c r="A137" t="s">
        <v>264</v>
      </c>
      <c r="B137" t="s">
        <v>769</v>
      </c>
      <c r="C137" t="s">
        <v>780</v>
      </c>
      <c r="D137" t="s">
        <v>4782</v>
      </c>
      <c r="E137">
        <v>0</v>
      </c>
    </row>
    <row r="138" spans="1:5" x14ac:dyDescent="0.3">
      <c r="A138" t="s">
        <v>264</v>
      </c>
      <c r="B138" t="s">
        <v>769</v>
      </c>
      <c r="C138" t="s">
        <v>783</v>
      </c>
      <c r="D138" t="s">
        <v>4783</v>
      </c>
      <c r="E138">
        <v>0</v>
      </c>
    </row>
    <row r="139" spans="1:5" x14ac:dyDescent="0.3">
      <c r="A139" t="s">
        <v>264</v>
      </c>
      <c r="B139" t="s">
        <v>769</v>
      </c>
      <c r="C139" t="s">
        <v>785</v>
      </c>
      <c r="D139" t="s">
        <v>4784</v>
      </c>
      <c r="E139">
        <v>0</v>
      </c>
    </row>
    <row r="140" spans="1:5" x14ac:dyDescent="0.3">
      <c r="A140" t="s">
        <v>264</v>
      </c>
      <c r="B140" t="s">
        <v>789</v>
      </c>
      <c r="C140" t="s">
        <v>790</v>
      </c>
      <c r="D140" t="s">
        <v>4785</v>
      </c>
      <c r="E140">
        <v>0</v>
      </c>
    </row>
    <row r="141" spans="1:5" x14ac:dyDescent="0.3">
      <c r="A141" t="s">
        <v>264</v>
      </c>
      <c r="B141" t="s">
        <v>789</v>
      </c>
      <c r="C141" t="s">
        <v>792</v>
      </c>
      <c r="D141" t="s">
        <v>4786</v>
      </c>
      <c r="E141">
        <v>0</v>
      </c>
    </row>
    <row r="142" spans="1:5" x14ac:dyDescent="0.3">
      <c r="A142" t="s">
        <v>317</v>
      </c>
      <c r="B142" t="s">
        <v>794</v>
      </c>
      <c r="C142" t="s">
        <v>795</v>
      </c>
      <c r="D142" t="s">
        <v>4787</v>
      </c>
      <c r="E142">
        <v>0</v>
      </c>
    </row>
    <row r="143" spans="1:5" x14ac:dyDescent="0.3">
      <c r="A143" t="s">
        <v>317</v>
      </c>
      <c r="B143" t="s">
        <v>789</v>
      </c>
      <c r="C143" t="s">
        <v>798</v>
      </c>
      <c r="D143" t="s">
        <v>4788</v>
      </c>
      <c r="E143">
        <v>0</v>
      </c>
    </row>
    <row r="144" spans="1:5" x14ac:dyDescent="0.3">
      <c r="A144" t="s">
        <v>317</v>
      </c>
      <c r="B144" t="s">
        <v>789</v>
      </c>
      <c r="C144" t="s">
        <v>801</v>
      </c>
      <c r="D144" t="s">
        <v>4789</v>
      </c>
      <c r="E144">
        <v>0</v>
      </c>
    </row>
    <row r="145" spans="1:5" x14ac:dyDescent="0.3">
      <c r="A145" t="s">
        <v>340</v>
      </c>
      <c r="B145" t="s">
        <v>789</v>
      </c>
      <c r="C145" t="s">
        <v>805</v>
      </c>
      <c r="D145" t="s">
        <v>4790</v>
      </c>
      <c r="E145">
        <v>0</v>
      </c>
    </row>
    <row r="146" spans="1:5" x14ac:dyDescent="0.3">
      <c r="A146" t="s">
        <v>340</v>
      </c>
      <c r="B146" t="s">
        <v>769</v>
      </c>
      <c r="C146" t="s">
        <v>807</v>
      </c>
      <c r="D146" t="s">
        <v>4791</v>
      </c>
      <c r="E146">
        <v>0</v>
      </c>
    </row>
    <row r="147" spans="1:5" x14ac:dyDescent="0.3">
      <c r="A147" t="s">
        <v>340</v>
      </c>
      <c r="B147" t="s">
        <v>769</v>
      </c>
      <c r="C147" t="s">
        <v>810</v>
      </c>
      <c r="D147" t="s">
        <v>4792</v>
      </c>
      <c r="E147">
        <v>0</v>
      </c>
    </row>
    <row r="148" spans="1:5" x14ac:dyDescent="0.3">
      <c r="A148" t="s">
        <v>340</v>
      </c>
      <c r="B148" t="s">
        <v>769</v>
      </c>
      <c r="C148" t="s">
        <v>812</v>
      </c>
      <c r="D148" t="s">
        <v>4793</v>
      </c>
      <c r="E148">
        <v>0</v>
      </c>
    </row>
    <row r="149" spans="1:5" x14ac:dyDescent="0.3">
      <c r="A149" t="s">
        <v>340</v>
      </c>
      <c r="B149" t="s">
        <v>815</v>
      </c>
      <c r="C149" t="s">
        <v>816</v>
      </c>
      <c r="D149" t="s">
        <v>4794</v>
      </c>
      <c r="E149">
        <v>0</v>
      </c>
    </row>
    <row r="150" spans="1:5" x14ac:dyDescent="0.3">
      <c r="A150" t="s">
        <v>340</v>
      </c>
      <c r="B150" t="s">
        <v>769</v>
      </c>
      <c r="C150" t="s">
        <v>820</v>
      </c>
      <c r="D150" t="s">
        <v>4795</v>
      </c>
      <c r="E150">
        <v>0</v>
      </c>
    </row>
    <row r="151" spans="1:5" x14ac:dyDescent="0.3">
      <c r="A151" t="s">
        <v>340</v>
      </c>
      <c r="B151" t="s">
        <v>769</v>
      </c>
      <c r="C151" t="s">
        <v>823</v>
      </c>
      <c r="D151" t="s">
        <v>4796</v>
      </c>
      <c r="E151">
        <v>0</v>
      </c>
    </row>
    <row r="152" spans="1:5" x14ac:dyDescent="0.3">
      <c r="A152" t="s">
        <v>340</v>
      </c>
      <c r="B152" t="s">
        <v>789</v>
      </c>
      <c r="C152" t="s">
        <v>826</v>
      </c>
      <c r="D152" t="s">
        <v>4797</v>
      </c>
      <c r="E152">
        <v>1</v>
      </c>
    </row>
    <row r="153" spans="1:5" x14ac:dyDescent="0.3">
      <c r="A153" t="s">
        <v>340</v>
      </c>
      <c r="B153" t="s">
        <v>794</v>
      </c>
      <c r="C153" t="s">
        <v>831</v>
      </c>
      <c r="D153" t="s">
        <v>4798</v>
      </c>
      <c r="E153">
        <v>0</v>
      </c>
    </row>
    <row r="154" spans="1:5" x14ac:dyDescent="0.3">
      <c r="A154" t="s">
        <v>367</v>
      </c>
      <c r="B154" t="s">
        <v>769</v>
      </c>
      <c r="C154" t="s">
        <v>833</v>
      </c>
      <c r="D154" t="s">
        <v>4799</v>
      </c>
      <c r="E154">
        <v>0</v>
      </c>
    </row>
    <row r="155" spans="1:5" x14ac:dyDescent="0.3">
      <c r="A155" t="s">
        <v>367</v>
      </c>
      <c r="B155" t="s">
        <v>769</v>
      </c>
      <c r="C155" t="s">
        <v>836</v>
      </c>
      <c r="D155" t="s">
        <v>4800</v>
      </c>
      <c r="E155">
        <v>0</v>
      </c>
    </row>
    <row r="156" spans="1:5" x14ac:dyDescent="0.3">
      <c r="A156" t="s">
        <v>367</v>
      </c>
      <c r="B156" t="s">
        <v>769</v>
      </c>
      <c r="C156" t="s">
        <v>838</v>
      </c>
      <c r="D156" t="s">
        <v>4801</v>
      </c>
      <c r="E156">
        <v>0</v>
      </c>
    </row>
    <row r="157" spans="1:5" x14ac:dyDescent="0.3">
      <c r="A157" t="s">
        <v>371</v>
      </c>
      <c r="B157" t="s">
        <v>176</v>
      </c>
      <c r="C157" t="s">
        <v>841</v>
      </c>
      <c r="D157" t="s">
        <v>4802</v>
      </c>
      <c r="E157">
        <v>1</v>
      </c>
    </row>
    <row r="158" spans="1:5" x14ac:dyDescent="0.3">
      <c r="A158" t="s">
        <v>371</v>
      </c>
      <c r="B158" t="s">
        <v>265</v>
      </c>
      <c r="C158" t="s">
        <v>846</v>
      </c>
      <c r="D158" t="s">
        <v>4803</v>
      </c>
      <c r="E158">
        <v>0</v>
      </c>
    </row>
    <row r="159" spans="1:5" x14ac:dyDescent="0.3">
      <c r="A159" t="s">
        <v>371</v>
      </c>
      <c r="B159" t="s">
        <v>769</v>
      </c>
      <c r="C159" t="s">
        <v>848</v>
      </c>
      <c r="D159" t="s">
        <v>4804</v>
      </c>
      <c r="E159">
        <v>0</v>
      </c>
    </row>
    <row r="160" spans="1:5" x14ac:dyDescent="0.3">
      <c r="A160" t="s">
        <v>371</v>
      </c>
      <c r="B160" t="s">
        <v>851</v>
      </c>
      <c r="C160" t="s">
        <v>852</v>
      </c>
      <c r="D160" t="s">
        <v>4805</v>
      </c>
      <c r="E160">
        <v>1</v>
      </c>
    </row>
    <row r="161" spans="1:5" x14ac:dyDescent="0.3">
      <c r="A161" t="s">
        <v>429</v>
      </c>
      <c r="B161" t="s">
        <v>794</v>
      </c>
      <c r="C161" t="s">
        <v>855</v>
      </c>
      <c r="D161" t="s">
        <v>4806</v>
      </c>
      <c r="E161">
        <v>2</v>
      </c>
    </row>
    <row r="162" spans="1:5" x14ac:dyDescent="0.3">
      <c r="A162" t="s">
        <v>473</v>
      </c>
      <c r="B162" t="s">
        <v>176</v>
      </c>
      <c r="C162" t="s">
        <v>858</v>
      </c>
      <c r="D162" t="s">
        <v>4807</v>
      </c>
      <c r="E162">
        <v>0</v>
      </c>
    </row>
    <row r="163" spans="1:5" x14ac:dyDescent="0.3">
      <c r="A163" t="s">
        <v>473</v>
      </c>
      <c r="B163" t="s">
        <v>769</v>
      </c>
      <c r="C163" t="s">
        <v>861</v>
      </c>
      <c r="D163" t="s">
        <v>4808</v>
      </c>
      <c r="E163">
        <v>0</v>
      </c>
    </row>
    <row r="164" spans="1:5" x14ac:dyDescent="0.3">
      <c r="A164" t="s">
        <v>473</v>
      </c>
      <c r="B164" t="s">
        <v>769</v>
      </c>
      <c r="C164" t="s">
        <v>864</v>
      </c>
      <c r="D164" t="s">
        <v>4809</v>
      </c>
      <c r="E164">
        <v>0</v>
      </c>
    </row>
    <row r="165" spans="1:5" x14ac:dyDescent="0.3">
      <c r="A165" t="s">
        <v>473</v>
      </c>
      <c r="B165" t="s">
        <v>176</v>
      </c>
      <c r="C165" t="s">
        <v>867</v>
      </c>
      <c r="D165" t="s">
        <v>4810</v>
      </c>
      <c r="E165">
        <v>0</v>
      </c>
    </row>
    <row r="166" spans="1:5" x14ac:dyDescent="0.3">
      <c r="A166" t="s">
        <v>473</v>
      </c>
      <c r="B166" t="s">
        <v>758</v>
      </c>
      <c r="C166" t="s">
        <v>869</v>
      </c>
      <c r="D166" t="s">
        <v>4811</v>
      </c>
      <c r="E166">
        <v>1</v>
      </c>
    </row>
    <row r="167" spans="1:5" x14ac:dyDescent="0.3">
      <c r="A167" t="s">
        <v>473</v>
      </c>
      <c r="B167" t="s">
        <v>176</v>
      </c>
      <c r="C167" t="s">
        <v>873</v>
      </c>
      <c r="D167" t="s">
        <v>4812</v>
      </c>
      <c r="E167">
        <v>0</v>
      </c>
    </row>
    <row r="168" spans="1:5" x14ac:dyDescent="0.3">
      <c r="A168" t="s">
        <v>497</v>
      </c>
      <c r="B168" t="s">
        <v>769</v>
      </c>
      <c r="C168" t="s">
        <v>875</v>
      </c>
      <c r="D168" t="s">
        <v>4813</v>
      </c>
      <c r="E168">
        <v>0</v>
      </c>
    </row>
    <row r="169" spans="1:5" x14ac:dyDescent="0.3">
      <c r="A169" t="s">
        <v>497</v>
      </c>
      <c r="B169" t="s">
        <v>769</v>
      </c>
      <c r="C169" t="s">
        <v>878</v>
      </c>
      <c r="D169" t="s">
        <v>4814</v>
      </c>
      <c r="E169">
        <v>0</v>
      </c>
    </row>
    <row r="170" spans="1:5" x14ac:dyDescent="0.3">
      <c r="A170" t="s">
        <v>542</v>
      </c>
      <c r="B170" t="s">
        <v>769</v>
      </c>
      <c r="C170" t="s">
        <v>881</v>
      </c>
      <c r="D170" t="s">
        <v>4815</v>
      </c>
      <c r="E170">
        <v>0</v>
      </c>
    </row>
    <row r="171" spans="1:5" x14ac:dyDescent="0.3">
      <c r="A171" t="s">
        <v>685</v>
      </c>
      <c r="B171" t="s">
        <v>753</v>
      </c>
      <c r="C171" t="s">
        <v>883</v>
      </c>
      <c r="D171" t="s">
        <v>4816</v>
      </c>
      <c r="E171">
        <v>1</v>
      </c>
    </row>
    <row r="172" spans="1:5" x14ac:dyDescent="0.3">
      <c r="A172" t="s">
        <v>685</v>
      </c>
      <c r="B172" t="s">
        <v>753</v>
      </c>
      <c r="C172" t="s">
        <v>887</v>
      </c>
      <c r="D172" t="s">
        <v>4817</v>
      </c>
      <c r="E172">
        <v>0</v>
      </c>
    </row>
    <row r="173" spans="1:5" x14ac:dyDescent="0.3">
      <c r="A173" t="s">
        <v>685</v>
      </c>
      <c r="B173" t="s">
        <v>753</v>
      </c>
      <c r="C173" t="s">
        <v>889</v>
      </c>
      <c r="D173" t="s">
        <v>4818</v>
      </c>
      <c r="E173">
        <v>1</v>
      </c>
    </row>
    <row r="174" spans="1:5" x14ac:dyDescent="0.3">
      <c r="A174" t="s">
        <v>685</v>
      </c>
      <c r="B174" t="s">
        <v>753</v>
      </c>
      <c r="C174" t="s">
        <v>892</v>
      </c>
      <c r="D174" t="s">
        <v>4819</v>
      </c>
      <c r="E174">
        <v>1</v>
      </c>
    </row>
    <row r="175" spans="1:5" x14ac:dyDescent="0.3">
      <c r="A175" t="s">
        <v>685</v>
      </c>
      <c r="B175" t="s">
        <v>753</v>
      </c>
      <c r="C175" t="s">
        <v>894</v>
      </c>
      <c r="D175" t="s">
        <v>4820</v>
      </c>
      <c r="E175">
        <v>2</v>
      </c>
    </row>
    <row r="176" spans="1:5" x14ac:dyDescent="0.3">
      <c r="A176" t="s">
        <v>685</v>
      </c>
      <c r="B176" t="s">
        <v>753</v>
      </c>
      <c r="C176" t="s">
        <v>898</v>
      </c>
      <c r="D176" t="s">
        <v>4821</v>
      </c>
      <c r="E176">
        <v>1</v>
      </c>
    </row>
    <row r="177" spans="1:5" x14ac:dyDescent="0.3">
      <c r="A177" t="s">
        <v>685</v>
      </c>
      <c r="B177" t="s">
        <v>753</v>
      </c>
      <c r="C177" t="s">
        <v>901</v>
      </c>
      <c r="D177" t="s">
        <v>4822</v>
      </c>
      <c r="E177">
        <v>1</v>
      </c>
    </row>
    <row r="178" spans="1:5" x14ac:dyDescent="0.3">
      <c r="A178" t="s">
        <v>685</v>
      </c>
      <c r="B178" t="s">
        <v>769</v>
      </c>
      <c r="C178" t="s">
        <v>903</v>
      </c>
      <c r="D178" t="s">
        <v>4823</v>
      </c>
      <c r="E178">
        <v>0</v>
      </c>
    </row>
    <row r="179" spans="1:5" x14ac:dyDescent="0.3">
      <c r="A179" t="s">
        <v>685</v>
      </c>
      <c r="B179" t="s">
        <v>769</v>
      </c>
      <c r="C179" t="s">
        <v>905</v>
      </c>
      <c r="D179" t="s">
        <v>4824</v>
      </c>
      <c r="E179">
        <v>0</v>
      </c>
    </row>
    <row r="180" spans="1:5" x14ac:dyDescent="0.3">
      <c r="A180" t="s">
        <v>685</v>
      </c>
      <c r="B180" t="s">
        <v>769</v>
      </c>
      <c r="C180" t="s">
        <v>907</v>
      </c>
      <c r="D180" t="s">
        <v>4825</v>
      </c>
      <c r="E180">
        <v>1</v>
      </c>
    </row>
    <row r="181" spans="1:5" x14ac:dyDescent="0.3">
      <c r="A181" t="s">
        <v>685</v>
      </c>
      <c r="B181" t="s">
        <v>769</v>
      </c>
      <c r="C181" t="s">
        <v>912</v>
      </c>
      <c r="D181" t="s">
        <v>4826</v>
      </c>
      <c r="E181">
        <v>0</v>
      </c>
    </row>
    <row r="182" spans="1:5" x14ac:dyDescent="0.3">
      <c r="A182" t="s">
        <v>685</v>
      </c>
      <c r="B182" t="s">
        <v>769</v>
      </c>
      <c r="C182" t="s">
        <v>914</v>
      </c>
      <c r="D182" t="s">
        <v>4827</v>
      </c>
      <c r="E182">
        <v>0</v>
      </c>
    </row>
    <row r="183" spans="1:5" x14ac:dyDescent="0.3">
      <c r="A183" t="s">
        <v>742</v>
      </c>
      <c r="B183" t="s">
        <v>753</v>
      </c>
      <c r="C183" t="s">
        <v>916</v>
      </c>
      <c r="D183" t="s">
        <v>4828</v>
      </c>
      <c r="E183">
        <v>0</v>
      </c>
    </row>
    <row r="184" spans="1:5" x14ac:dyDescent="0.3">
      <c r="A184" t="s">
        <v>742</v>
      </c>
      <c r="B184" t="s">
        <v>753</v>
      </c>
      <c r="C184" t="s">
        <v>918</v>
      </c>
      <c r="D184" t="s">
        <v>4829</v>
      </c>
      <c r="E184">
        <v>1</v>
      </c>
    </row>
    <row r="185" spans="1:5" x14ac:dyDescent="0.3">
      <c r="A185" t="s">
        <v>742</v>
      </c>
      <c r="B185" t="s">
        <v>753</v>
      </c>
      <c r="C185" t="s">
        <v>920</v>
      </c>
      <c r="D185" t="s">
        <v>4830</v>
      </c>
      <c r="E185">
        <v>2</v>
      </c>
    </row>
    <row r="186" spans="1:5" x14ac:dyDescent="0.3">
      <c r="A186" t="s">
        <v>742</v>
      </c>
      <c r="B186" t="s">
        <v>753</v>
      </c>
      <c r="C186" t="s">
        <v>923</v>
      </c>
      <c r="D186" t="s">
        <v>4831</v>
      </c>
      <c r="E186">
        <v>0</v>
      </c>
    </row>
    <row r="187" spans="1:5" x14ac:dyDescent="0.3">
      <c r="A187" t="s">
        <v>742</v>
      </c>
      <c r="B187" t="s">
        <v>753</v>
      </c>
      <c r="C187" t="s">
        <v>925</v>
      </c>
      <c r="D187" t="s">
        <v>4832</v>
      </c>
      <c r="E187">
        <v>1</v>
      </c>
    </row>
    <row r="188" spans="1:5" x14ac:dyDescent="0.3">
      <c r="A188" t="s">
        <v>742</v>
      </c>
      <c r="B188" t="s">
        <v>753</v>
      </c>
      <c r="C188" t="s">
        <v>928</v>
      </c>
      <c r="D188" t="s">
        <v>4833</v>
      </c>
      <c r="E188">
        <v>14</v>
      </c>
    </row>
    <row r="189" spans="1:5" x14ac:dyDescent="0.3">
      <c r="A189" t="s">
        <v>742</v>
      </c>
      <c r="B189" t="s">
        <v>753</v>
      </c>
      <c r="C189" t="s">
        <v>944</v>
      </c>
      <c r="D189" t="s">
        <v>4834</v>
      </c>
      <c r="E189">
        <v>0</v>
      </c>
    </row>
    <row r="190" spans="1:5" x14ac:dyDescent="0.3">
      <c r="A190" t="s">
        <v>742</v>
      </c>
      <c r="B190" t="s">
        <v>769</v>
      </c>
      <c r="C190" t="s">
        <v>946</v>
      </c>
      <c r="D190" t="s">
        <v>4835</v>
      </c>
      <c r="E190">
        <v>0</v>
      </c>
    </row>
    <row r="191" spans="1:5" x14ac:dyDescent="0.3">
      <c r="A191" t="s">
        <v>745</v>
      </c>
      <c r="B191" t="s">
        <v>758</v>
      </c>
      <c r="C191" t="s">
        <v>948</v>
      </c>
      <c r="D191" t="s">
        <v>4836</v>
      </c>
      <c r="E191">
        <v>0</v>
      </c>
    </row>
    <row r="192" spans="1:5" x14ac:dyDescent="0.3">
      <c r="A192" t="s">
        <v>745</v>
      </c>
      <c r="B192" t="s">
        <v>769</v>
      </c>
      <c r="C192" t="s">
        <v>950</v>
      </c>
      <c r="D192" t="s">
        <v>4837</v>
      </c>
      <c r="E192">
        <v>0</v>
      </c>
    </row>
    <row r="193" spans="5:5" x14ac:dyDescent="0.3">
      <c r="E193">
        <v>298</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507"/>
  <sheetViews>
    <sheetView zoomScaleNormal="100" zoomScalePageLayoutView="60" workbookViewId="0"/>
  </sheetViews>
  <sheetFormatPr baseColWidth="10" defaultColWidth="11.5546875" defaultRowHeight="14.4" x14ac:dyDescent="0.3"/>
  <sheetData>
    <row r="1" spans="1:5" x14ac:dyDescent="0.3">
      <c r="A1" t="s">
        <v>57</v>
      </c>
      <c r="B1" t="s">
        <v>58</v>
      </c>
      <c r="C1" t="s">
        <v>59</v>
      </c>
      <c r="D1" t="s">
        <v>60</v>
      </c>
      <c r="E1" t="s">
        <v>67</v>
      </c>
    </row>
    <row r="2" spans="1:5" x14ac:dyDescent="0.3">
      <c r="A2" t="s">
        <v>3244</v>
      </c>
      <c r="B2" t="s">
        <v>78</v>
      </c>
      <c r="C2" t="s">
        <v>3245</v>
      </c>
      <c r="D2" t="s">
        <v>4838</v>
      </c>
      <c r="E2">
        <v>7</v>
      </c>
    </row>
    <row r="3" spans="1:5" x14ac:dyDescent="0.3">
      <c r="A3" t="s">
        <v>3244</v>
      </c>
      <c r="B3" t="s">
        <v>78</v>
      </c>
      <c r="C3" t="s">
        <v>3267</v>
      </c>
      <c r="D3" t="s">
        <v>4839</v>
      </c>
      <c r="E3">
        <v>17</v>
      </c>
    </row>
    <row r="4" spans="1:5" x14ac:dyDescent="0.3">
      <c r="A4" t="s">
        <v>3310</v>
      </c>
      <c r="B4" t="s">
        <v>78</v>
      </c>
      <c r="C4" t="s">
        <v>3311</v>
      </c>
      <c r="D4" t="s">
        <v>4840</v>
      </c>
      <c r="E4">
        <v>2</v>
      </c>
    </row>
    <row r="5" spans="1:5" x14ac:dyDescent="0.3">
      <c r="A5" t="s">
        <v>3317</v>
      </c>
      <c r="B5" t="s">
        <v>133</v>
      </c>
      <c r="C5" t="s">
        <v>3318</v>
      </c>
      <c r="D5" t="s">
        <v>4841</v>
      </c>
      <c r="E5">
        <v>0</v>
      </c>
    </row>
    <row r="6" spans="1:5" x14ac:dyDescent="0.3">
      <c r="A6" t="s">
        <v>3317</v>
      </c>
      <c r="B6" t="s">
        <v>133</v>
      </c>
      <c r="C6" t="s">
        <v>3320</v>
      </c>
      <c r="D6" t="s">
        <v>4842</v>
      </c>
      <c r="E6">
        <v>0</v>
      </c>
    </row>
    <row r="7" spans="1:5" x14ac:dyDescent="0.3">
      <c r="A7" t="s">
        <v>3321</v>
      </c>
      <c r="B7" t="s">
        <v>78</v>
      </c>
      <c r="C7" t="s">
        <v>3322</v>
      </c>
      <c r="D7" t="s">
        <v>4843</v>
      </c>
      <c r="E7">
        <v>1</v>
      </c>
    </row>
    <row r="8" spans="1:5" ht="259.2" x14ac:dyDescent="0.3">
      <c r="A8" t="s">
        <v>3321</v>
      </c>
      <c r="B8" t="s">
        <v>78</v>
      </c>
      <c r="C8" s="159" t="s">
        <v>3327</v>
      </c>
      <c r="D8" s="159" t="s">
        <v>4844</v>
      </c>
      <c r="E8">
        <v>1</v>
      </c>
    </row>
    <row r="9" spans="1:5" ht="259.2" x14ac:dyDescent="0.3">
      <c r="A9" t="s">
        <v>3321</v>
      </c>
      <c r="B9" t="s">
        <v>78</v>
      </c>
      <c r="C9" s="159" t="s">
        <v>3330</v>
      </c>
      <c r="D9" s="159" t="s">
        <v>4845</v>
      </c>
      <c r="E9">
        <v>1</v>
      </c>
    </row>
    <row r="10" spans="1:5" x14ac:dyDescent="0.3">
      <c r="A10" t="s">
        <v>3321</v>
      </c>
      <c r="B10" t="s">
        <v>78</v>
      </c>
      <c r="C10" t="s">
        <v>3331</v>
      </c>
      <c r="D10" t="s">
        <v>4846</v>
      </c>
      <c r="E10">
        <v>0</v>
      </c>
    </row>
    <row r="11" spans="1:5" x14ac:dyDescent="0.3">
      <c r="A11" t="s">
        <v>3334</v>
      </c>
      <c r="B11" t="s">
        <v>78</v>
      </c>
      <c r="C11" t="s">
        <v>3335</v>
      </c>
      <c r="D11" t="s">
        <v>4847</v>
      </c>
      <c r="E11">
        <v>0</v>
      </c>
    </row>
    <row r="12" spans="1:5" x14ac:dyDescent="0.3">
      <c r="A12" t="s">
        <v>3334</v>
      </c>
      <c r="B12" t="s">
        <v>78</v>
      </c>
      <c r="C12" t="s">
        <v>3337</v>
      </c>
      <c r="D12" t="s">
        <v>4848</v>
      </c>
      <c r="E12">
        <v>0</v>
      </c>
    </row>
    <row r="13" spans="1:5" x14ac:dyDescent="0.3">
      <c r="A13" t="s">
        <v>3334</v>
      </c>
      <c r="B13" t="s">
        <v>78</v>
      </c>
      <c r="C13" t="s">
        <v>3339</v>
      </c>
      <c r="D13" t="s">
        <v>4849</v>
      </c>
      <c r="E13">
        <v>1</v>
      </c>
    </row>
    <row r="14" spans="1:5" x14ac:dyDescent="0.3">
      <c r="A14" t="s">
        <v>3334</v>
      </c>
      <c r="B14" t="s">
        <v>78</v>
      </c>
      <c r="C14" t="s">
        <v>3344</v>
      </c>
      <c r="D14" t="s">
        <v>4850</v>
      </c>
      <c r="E14">
        <v>1</v>
      </c>
    </row>
    <row r="15" spans="1:5" x14ac:dyDescent="0.3">
      <c r="A15" t="s">
        <v>3334</v>
      </c>
      <c r="B15" t="s">
        <v>78</v>
      </c>
      <c r="C15" t="s">
        <v>3347</v>
      </c>
      <c r="D15" t="s">
        <v>4851</v>
      </c>
      <c r="E15">
        <v>2</v>
      </c>
    </row>
    <row r="16" spans="1:5" x14ac:dyDescent="0.3">
      <c r="A16" t="s">
        <v>3334</v>
      </c>
      <c r="B16" t="s">
        <v>78</v>
      </c>
      <c r="C16" t="s">
        <v>3349</v>
      </c>
      <c r="D16" t="s">
        <v>4852</v>
      </c>
      <c r="E16">
        <v>3</v>
      </c>
    </row>
    <row r="17" spans="1:5" x14ac:dyDescent="0.3">
      <c r="A17" t="s">
        <v>3334</v>
      </c>
      <c r="B17" t="s">
        <v>78</v>
      </c>
      <c r="C17" t="s">
        <v>3354</v>
      </c>
      <c r="D17" t="s">
        <v>4853</v>
      </c>
      <c r="E17">
        <v>3</v>
      </c>
    </row>
    <row r="18" spans="1:5" x14ac:dyDescent="0.3">
      <c r="A18" t="s">
        <v>3334</v>
      </c>
      <c r="B18" t="s">
        <v>78</v>
      </c>
      <c r="C18" t="s">
        <v>3358</v>
      </c>
      <c r="D18" t="s">
        <v>4854</v>
      </c>
      <c r="E18">
        <v>0</v>
      </c>
    </row>
    <row r="19" spans="1:5" x14ac:dyDescent="0.3">
      <c r="A19" t="s">
        <v>3334</v>
      </c>
      <c r="B19" t="s">
        <v>3359</v>
      </c>
      <c r="C19" t="s">
        <v>3360</v>
      </c>
      <c r="D19" t="s">
        <v>4855</v>
      </c>
      <c r="E19">
        <v>0</v>
      </c>
    </row>
    <row r="20" spans="1:5" x14ac:dyDescent="0.3">
      <c r="A20" t="s">
        <v>3334</v>
      </c>
      <c r="B20" t="s">
        <v>3362</v>
      </c>
      <c r="C20" t="s">
        <v>3363</v>
      </c>
      <c r="D20" t="s">
        <v>4856</v>
      </c>
      <c r="E20">
        <v>0</v>
      </c>
    </row>
    <row r="21" spans="1:5" x14ac:dyDescent="0.3">
      <c r="A21" t="s">
        <v>3334</v>
      </c>
      <c r="B21" t="s">
        <v>133</v>
      </c>
      <c r="C21" t="s">
        <v>3365</v>
      </c>
      <c r="D21" t="s">
        <v>4857</v>
      </c>
      <c r="E21">
        <v>0</v>
      </c>
    </row>
    <row r="22" spans="1:5" x14ac:dyDescent="0.3">
      <c r="A22" t="s">
        <v>3334</v>
      </c>
      <c r="B22" t="s">
        <v>3362</v>
      </c>
      <c r="C22" t="s">
        <v>3366</v>
      </c>
      <c r="D22" t="s">
        <v>4858</v>
      </c>
      <c r="E22">
        <v>1</v>
      </c>
    </row>
    <row r="23" spans="1:5" x14ac:dyDescent="0.3">
      <c r="A23" t="s">
        <v>3334</v>
      </c>
      <c r="B23" t="s">
        <v>133</v>
      </c>
      <c r="C23" t="s">
        <v>3371</v>
      </c>
      <c r="D23" t="s">
        <v>4859</v>
      </c>
      <c r="E23">
        <v>0</v>
      </c>
    </row>
    <row r="24" spans="1:5" x14ac:dyDescent="0.3">
      <c r="A24" t="s">
        <v>3334</v>
      </c>
      <c r="B24" t="s">
        <v>3372</v>
      </c>
      <c r="C24" t="s">
        <v>3373</v>
      </c>
      <c r="D24" t="s">
        <v>4860</v>
      </c>
      <c r="E24">
        <v>0</v>
      </c>
    </row>
    <row r="25" spans="1:5" x14ac:dyDescent="0.3">
      <c r="A25" t="s">
        <v>3334</v>
      </c>
      <c r="B25" t="s">
        <v>3375</v>
      </c>
      <c r="C25" t="s">
        <v>3376</v>
      </c>
      <c r="D25" t="s">
        <v>4861</v>
      </c>
      <c r="E25">
        <v>0</v>
      </c>
    </row>
    <row r="26" spans="1:5" x14ac:dyDescent="0.3">
      <c r="A26" t="s">
        <v>3334</v>
      </c>
      <c r="B26" t="s">
        <v>3375</v>
      </c>
      <c r="C26" t="s">
        <v>3378</v>
      </c>
      <c r="D26" t="s">
        <v>4862</v>
      </c>
      <c r="E26">
        <v>0</v>
      </c>
    </row>
    <row r="27" spans="1:5" x14ac:dyDescent="0.3">
      <c r="A27" t="s">
        <v>3334</v>
      </c>
      <c r="B27" t="s">
        <v>171</v>
      </c>
      <c r="C27" t="s">
        <v>3380</v>
      </c>
      <c r="D27" t="s">
        <v>4863</v>
      </c>
      <c r="E27">
        <v>0</v>
      </c>
    </row>
    <row r="28" spans="1:5" x14ac:dyDescent="0.3">
      <c r="A28" t="s">
        <v>3334</v>
      </c>
      <c r="B28" t="s">
        <v>3382</v>
      </c>
      <c r="C28" t="s">
        <v>3383</v>
      </c>
      <c r="D28" t="s">
        <v>4864</v>
      </c>
      <c r="E28">
        <v>1</v>
      </c>
    </row>
    <row r="29" spans="1:5" x14ac:dyDescent="0.3">
      <c r="A29" t="s">
        <v>3334</v>
      </c>
      <c r="B29" t="s">
        <v>3388</v>
      </c>
      <c r="C29" t="s">
        <v>3389</v>
      </c>
      <c r="D29" t="s">
        <v>4865</v>
      </c>
      <c r="E29">
        <v>3</v>
      </c>
    </row>
    <row r="30" spans="1:5" x14ac:dyDescent="0.3">
      <c r="A30" t="s">
        <v>3334</v>
      </c>
      <c r="B30" t="s">
        <v>3388</v>
      </c>
      <c r="C30" t="s">
        <v>3391</v>
      </c>
      <c r="D30" t="s">
        <v>4866</v>
      </c>
      <c r="E30">
        <v>3</v>
      </c>
    </row>
    <row r="31" spans="1:5" x14ac:dyDescent="0.3">
      <c r="A31" t="s">
        <v>3334</v>
      </c>
      <c r="B31" t="s">
        <v>133</v>
      </c>
      <c r="C31" t="s">
        <v>3392</v>
      </c>
      <c r="D31" t="s">
        <v>4867</v>
      </c>
      <c r="E31">
        <v>0</v>
      </c>
    </row>
    <row r="32" spans="1:5" x14ac:dyDescent="0.3">
      <c r="A32" t="s">
        <v>3394</v>
      </c>
      <c r="B32" t="s">
        <v>3375</v>
      </c>
      <c r="C32" t="s">
        <v>3395</v>
      </c>
      <c r="D32" t="s">
        <v>4868</v>
      </c>
      <c r="E32">
        <v>0</v>
      </c>
    </row>
    <row r="33" spans="1:5" x14ac:dyDescent="0.3">
      <c r="A33" t="s">
        <v>3394</v>
      </c>
      <c r="B33" t="s">
        <v>3375</v>
      </c>
      <c r="C33" t="s">
        <v>3397</v>
      </c>
      <c r="D33" t="s">
        <v>4869</v>
      </c>
      <c r="E33">
        <v>0</v>
      </c>
    </row>
    <row r="34" spans="1:5" x14ac:dyDescent="0.3">
      <c r="A34" t="s">
        <v>3394</v>
      </c>
      <c r="B34" t="s">
        <v>3375</v>
      </c>
      <c r="C34" t="s">
        <v>3399</v>
      </c>
      <c r="D34" t="s">
        <v>4870</v>
      </c>
      <c r="E34">
        <v>0</v>
      </c>
    </row>
    <row r="35" spans="1:5" x14ac:dyDescent="0.3">
      <c r="A35" t="s">
        <v>3394</v>
      </c>
      <c r="B35" t="s">
        <v>3388</v>
      </c>
      <c r="C35" t="s">
        <v>3401</v>
      </c>
      <c r="D35" t="s">
        <v>4871</v>
      </c>
      <c r="E35">
        <v>3</v>
      </c>
    </row>
    <row r="36" spans="1:5" x14ac:dyDescent="0.3">
      <c r="A36" t="s">
        <v>3394</v>
      </c>
      <c r="B36" t="s">
        <v>3409</v>
      </c>
      <c r="C36" t="s">
        <v>3410</v>
      </c>
      <c r="D36" t="s">
        <v>4872</v>
      </c>
      <c r="E36">
        <v>2</v>
      </c>
    </row>
    <row r="37" spans="1:5" x14ac:dyDescent="0.3">
      <c r="A37" t="s">
        <v>3394</v>
      </c>
      <c r="B37" t="s">
        <v>3409</v>
      </c>
      <c r="C37" t="s">
        <v>3418</v>
      </c>
      <c r="D37" t="s">
        <v>4873</v>
      </c>
      <c r="E37">
        <v>0</v>
      </c>
    </row>
    <row r="38" spans="1:5" x14ac:dyDescent="0.3">
      <c r="A38" t="s">
        <v>3394</v>
      </c>
      <c r="B38" t="s">
        <v>133</v>
      </c>
      <c r="C38" t="s">
        <v>3420</v>
      </c>
      <c r="D38" t="s">
        <v>4874</v>
      </c>
      <c r="E38">
        <v>1</v>
      </c>
    </row>
    <row r="39" spans="1:5" x14ac:dyDescent="0.3">
      <c r="A39" t="s">
        <v>3394</v>
      </c>
      <c r="B39" t="s">
        <v>133</v>
      </c>
      <c r="C39" t="s">
        <v>3425</v>
      </c>
      <c r="D39" t="s">
        <v>4875</v>
      </c>
      <c r="E39">
        <v>3</v>
      </c>
    </row>
    <row r="40" spans="1:5" x14ac:dyDescent="0.3">
      <c r="A40" t="s">
        <v>3394</v>
      </c>
      <c r="B40" t="s">
        <v>133</v>
      </c>
      <c r="C40" t="s">
        <v>3433</v>
      </c>
      <c r="D40" t="s">
        <v>4876</v>
      </c>
      <c r="E40">
        <v>0</v>
      </c>
    </row>
    <row r="41" spans="1:5" x14ac:dyDescent="0.3">
      <c r="A41" t="s">
        <v>3394</v>
      </c>
      <c r="B41" t="s">
        <v>133</v>
      </c>
      <c r="C41" t="s">
        <v>3435</v>
      </c>
      <c r="D41" t="s">
        <v>4877</v>
      </c>
      <c r="E41">
        <v>0</v>
      </c>
    </row>
    <row r="42" spans="1:5" x14ac:dyDescent="0.3">
      <c r="A42" t="s">
        <v>3394</v>
      </c>
      <c r="B42" t="s">
        <v>133</v>
      </c>
      <c r="C42" t="s">
        <v>3437</v>
      </c>
      <c r="D42" t="s">
        <v>4878</v>
      </c>
      <c r="E42">
        <v>0</v>
      </c>
    </row>
    <row r="43" spans="1:5" x14ac:dyDescent="0.3">
      <c r="A43" t="s">
        <v>3394</v>
      </c>
      <c r="B43" t="s">
        <v>133</v>
      </c>
      <c r="C43" t="s">
        <v>3439</v>
      </c>
      <c r="D43" t="s">
        <v>4879</v>
      </c>
      <c r="E43">
        <v>0</v>
      </c>
    </row>
    <row r="44" spans="1:5" x14ac:dyDescent="0.3">
      <c r="A44" t="s">
        <v>3394</v>
      </c>
      <c r="B44" t="s">
        <v>133</v>
      </c>
      <c r="C44" t="s">
        <v>3441</v>
      </c>
      <c r="D44" t="s">
        <v>4880</v>
      </c>
      <c r="E44">
        <v>2</v>
      </c>
    </row>
    <row r="45" spans="1:5" x14ac:dyDescent="0.3">
      <c r="A45" t="s">
        <v>3394</v>
      </c>
      <c r="B45" t="s">
        <v>133</v>
      </c>
      <c r="C45" t="s">
        <v>3449</v>
      </c>
      <c r="D45" t="s">
        <v>4881</v>
      </c>
      <c r="E45">
        <v>2</v>
      </c>
    </row>
    <row r="46" spans="1:5" x14ac:dyDescent="0.3">
      <c r="A46" t="s">
        <v>3394</v>
      </c>
      <c r="B46" t="s">
        <v>133</v>
      </c>
      <c r="C46" t="s">
        <v>3454</v>
      </c>
      <c r="D46" t="s">
        <v>4882</v>
      </c>
      <c r="E46">
        <v>2</v>
      </c>
    </row>
    <row r="47" spans="1:5" x14ac:dyDescent="0.3">
      <c r="A47" t="s">
        <v>3394</v>
      </c>
      <c r="B47" t="s">
        <v>133</v>
      </c>
      <c r="C47" t="s">
        <v>3463</v>
      </c>
      <c r="D47" t="s">
        <v>4883</v>
      </c>
      <c r="E47">
        <v>0</v>
      </c>
    </row>
    <row r="48" spans="1:5" x14ac:dyDescent="0.3">
      <c r="A48" t="s">
        <v>3394</v>
      </c>
      <c r="B48" t="s">
        <v>133</v>
      </c>
      <c r="C48" t="s">
        <v>3465</v>
      </c>
      <c r="D48" t="s">
        <v>4884</v>
      </c>
      <c r="E48">
        <v>2</v>
      </c>
    </row>
    <row r="49" spans="1:5" x14ac:dyDescent="0.3">
      <c r="A49" t="s">
        <v>3394</v>
      </c>
      <c r="B49" t="s">
        <v>3409</v>
      </c>
      <c r="C49" t="s">
        <v>641</v>
      </c>
      <c r="D49" t="s">
        <v>4885</v>
      </c>
      <c r="E49">
        <v>0</v>
      </c>
    </row>
    <row r="50" spans="1:5" x14ac:dyDescent="0.3">
      <c r="A50" t="s">
        <v>3394</v>
      </c>
      <c r="B50" t="s">
        <v>3472</v>
      </c>
      <c r="C50" t="s">
        <v>3473</v>
      </c>
      <c r="D50" t="s">
        <v>4886</v>
      </c>
      <c r="E50">
        <v>1</v>
      </c>
    </row>
    <row r="51" spans="1:5" x14ac:dyDescent="0.3">
      <c r="A51" t="s">
        <v>3394</v>
      </c>
      <c r="B51" t="s">
        <v>3472</v>
      </c>
      <c r="C51" t="s">
        <v>3477</v>
      </c>
      <c r="D51" t="s">
        <v>4887</v>
      </c>
      <c r="E51">
        <v>2</v>
      </c>
    </row>
    <row r="52" spans="1:5" x14ac:dyDescent="0.3">
      <c r="A52" t="s">
        <v>3394</v>
      </c>
      <c r="B52" t="s">
        <v>133</v>
      </c>
      <c r="C52" t="s">
        <v>3485</v>
      </c>
      <c r="D52" t="s">
        <v>4888</v>
      </c>
      <c r="E52">
        <v>0</v>
      </c>
    </row>
    <row r="53" spans="1:5" x14ac:dyDescent="0.3">
      <c r="A53" t="s">
        <v>3394</v>
      </c>
      <c r="B53" t="s">
        <v>3362</v>
      </c>
      <c r="C53" t="s">
        <v>3487</v>
      </c>
      <c r="D53" t="s">
        <v>4889</v>
      </c>
      <c r="E53">
        <v>2</v>
      </c>
    </row>
    <row r="54" spans="1:5" x14ac:dyDescent="0.3">
      <c r="A54" t="s">
        <v>3394</v>
      </c>
      <c r="B54" t="s">
        <v>3409</v>
      </c>
      <c r="C54" t="s">
        <v>3488</v>
      </c>
      <c r="D54" t="s">
        <v>4890</v>
      </c>
      <c r="E54">
        <v>2</v>
      </c>
    </row>
    <row r="55" spans="1:5" x14ac:dyDescent="0.3">
      <c r="A55" t="s">
        <v>3394</v>
      </c>
      <c r="B55" t="s">
        <v>3409</v>
      </c>
      <c r="C55" t="s">
        <v>3495</v>
      </c>
      <c r="D55" t="s">
        <v>4891</v>
      </c>
      <c r="E55">
        <v>2</v>
      </c>
    </row>
    <row r="56" spans="1:5" x14ac:dyDescent="0.3">
      <c r="A56" t="s">
        <v>3394</v>
      </c>
      <c r="B56" t="s">
        <v>3409</v>
      </c>
      <c r="C56" t="s">
        <v>3497</v>
      </c>
      <c r="D56" t="s">
        <v>4892</v>
      </c>
      <c r="E56">
        <v>1</v>
      </c>
    </row>
    <row r="57" spans="1:5" x14ac:dyDescent="0.3">
      <c r="A57" t="s">
        <v>3394</v>
      </c>
      <c r="B57" t="s">
        <v>3409</v>
      </c>
      <c r="C57" t="s">
        <v>3501</v>
      </c>
      <c r="D57" t="s">
        <v>4893</v>
      </c>
      <c r="E57">
        <v>1</v>
      </c>
    </row>
    <row r="58" spans="1:5" x14ac:dyDescent="0.3">
      <c r="A58" t="s">
        <v>3394</v>
      </c>
      <c r="B58" t="s">
        <v>133</v>
      </c>
      <c r="C58" t="s">
        <v>3502</v>
      </c>
      <c r="D58" t="s">
        <v>4894</v>
      </c>
      <c r="E58">
        <v>7</v>
      </c>
    </row>
    <row r="59" spans="1:5" x14ac:dyDescent="0.3">
      <c r="A59" t="s">
        <v>3394</v>
      </c>
      <c r="B59" t="s">
        <v>133</v>
      </c>
      <c r="C59" t="s">
        <v>3524</v>
      </c>
      <c r="D59" t="s">
        <v>4895</v>
      </c>
      <c r="E59">
        <v>7</v>
      </c>
    </row>
    <row r="60" spans="1:5" x14ac:dyDescent="0.3">
      <c r="A60" t="s">
        <v>3394</v>
      </c>
      <c r="B60" t="s">
        <v>133</v>
      </c>
      <c r="C60" t="s">
        <v>3530</v>
      </c>
      <c r="D60" t="s">
        <v>4896</v>
      </c>
      <c r="E60">
        <v>0</v>
      </c>
    </row>
    <row r="61" spans="1:5" x14ac:dyDescent="0.3">
      <c r="A61" t="s">
        <v>3394</v>
      </c>
      <c r="B61" t="s">
        <v>133</v>
      </c>
      <c r="C61" t="s">
        <v>3532</v>
      </c>
      <c r="D61" t="s">
        <v>4897</v>
      </c>
      <c r="E61">
        <v>8</v>
      </c>
    </row>
    <row r="62" spans="1:5" x14ac:dyDescent="0.3">
      <c r="A62" t="s">
        <v>3394</v>
      </c>
      <c r="B62" t="s">
        <v>133</v>
      </c>
      <c r="C62" t="s">
        <v>3544</v>
      </c>
      <c r="D62" t="s">
        <v>4898</v>
      </c>
      <c r="E62">
        <v>0</v>
      </c>
    </row>
    <row r="63" spans="1:5" x14ac:dyDescent="0.3">
      <c r="A63" t="s">
        <v>3394</v>
      </c>
      <c r="B63" t="s">
        <v>133</v>
      </c>
      <c r="C63" t="s">
        <v>3546</v>
      </c>
      <c r="D63" t="s">
        <v>4899</v>
      </c>
      <c r="E63">
        <v>1</v>
      </c>
    </row>
    <row r="64" spans="1:5" x14ac:dyDescent="0.3">
      <c r="A64" t="s">
        <v>3394</v>
      </c>
      <c r="B64" t="s">
        <v>133</v>
      </c>
      <c r="C64" t="s">
        <v>3549</v>
      </c>
      <c r="D64" t="s">
        <v>4900</v>
      </c>
      <c r="E64">
        <v>1</v>
      </c>
    </row>
    <row r="65" spans="1:5" x14ac:dyDescent="0.3">
      <c r="A65" t="s">
        <v>3394</v>
      </c>
      <c r="B65" t="s">
        <v>133</v>
      </c>
      <c r="C65" t="s">
        <v>3554</v>
      </c>
      <c r="D65" t="s">
        <v>4901</v>
      </c>
      <c r="E65">
        <v>0</v>
      </c>
    </row>
    <row r="66" spans="1:5" x14ac:dyDescent="0.3">
      <c r="A66" t="s">
        <v>3394</v>
      </c>
      <c r="B66" t="s">
        <v>133</v>
      </c>
      <c r="C66" t="s">
        <v>3556</v>
      </c>
      <c r="D66" t="s">
        <v>4902</v>
      </c>
      <c r="E66">
        <v>0</v>
      </c>
    </row>
    <row r="67" spans="1:5" x14ac:dyDescent="0.3">
      <c r="A67" t="s">
        <v>3394</v>
      </c>
      <c r="B67" t="s">
        <v>133</v>
      </c>
      <c r="C67" t="s">
        <v>3558</v>
      </c>
      <c r="D67" t="s">
        <v>4903</v>
      </c>
      <c r="E67">
        <v>0</v>
      </c>
    </row>
    <row r="68" spans="1:5" x14ac:dyDescent="0.3">
      <c r="A68" t="s">
        <v>3394</v>
      </c>
      <c r="B68" t="s">
        <v>133</v>
      </c>
      <c r="C68" t="s">
        <v>3560</v>
      </c>
      <c r="D68" t="s">
        <v>4904</v>
      </c>
      <c r="E68">
        <v>0</v>
      </c>
    </row>
    <row r="69" spans="1:5" x14ac:dyDescent="0.3">
      <c r="A69" t="s">
        <v>3562</v>
      </c>
      <c r="B69" t="s">
        <v>3563</v>
      </c>
      <c r="C69" t="s">
        <v>3564</v>
      </c>
      <c r="D69" t="s">
        <v>4905</v>
      </c>
      <c r="E69">
        <v>0</v>
      </c>
    </row>
    <row r="70" spans="1:5" x14ac:dyDescent="0.3">
      <c r="A70" t="s">
        <v>3562</v>
      </c>
      <c r="B70" t="s">
        <v>3409</v>
      </c>
      <c r="C70" t="s">
        <v>3566</v>
      </c>
      <c r="D70" t="s">
        <v>4906</v>
      </c>
      <c r="E70">
        <v>0</v>
      </c>
    </row>
    <row r="71" spans="1:5" x14ac:dyDescent="0.3">
      <c r="A71" t="s">
        <v>3562</v>
      </c>
      <c r="B71" t="s">
        <v>3409</v>
      </c>
      <c r="C71" t="s">
        <v>3568</v>
      </c>
      <c r="D71" t="s">
        <v>4907</v>
      </c>
      <c r="E71">
        <v>0</v>
      </c>
    </row>
    <row r="72" spans="1:5" x14ac:dyDescent="0.3">
      <c r="A72" t="s">
        <v>3562</v>
      </c>
      <c r="B72" t="s">
        <v>78</v>
      </c>
      <c r="C72" t="s">
        <v>3569</v>
      </c>
      <c r="D72" t="s">
        <v>4908</v>
      </c>
      <c r="E72">
        <v>0</v>
      </c>
    </row>
    <row r="73" spans="1:5" x14ac:dyDescent="0.3">
      <c r="A73" t="s">
        <v>3562</v>
      </c>
      <c r="B73" t="s">
        <v>78</v>
      </c>
      <c r="C73" t="s">
        <v>3570</v>
      </c>
      <c r="D73" t="s">
        <v>4909</v>
      </c>
      <c r="E73">
        <v>1</v>
      </c>
    </row>
    <row r="74" spans="1:5" x14ac:dyDescent="0.3">
      <c r="A74" t="s">
        <v>3562</v>
      </c>
      <c r="B74" t="s">
        <v>78</v>
      </c>
      <c r="C74" t="s">
        <v>3572</v>
      </c>
      <c r="D74" t="s">
        <v>4910</v>
      </c>
      <c r="E74">
        <v>0</v>
      </c>
    </row>
    <row r="75" spans="1:5" x14ac:dyDescent="0.3">
      <c r="A75" t="s">
        <v>3562</v>
      </c>
      <c r="B75" t="s">
        <v>133</v>
      </c>
      <c r="C75" t="s">
        <v>3574</v>
      </c>
      <c r="D75" t="s">
        <v>4911</v>
      </c>
      <c r="E75">
        <v>0</v>
      </c>
    </row>
    <row r="76" spans="1:5" x14ac:dyDescent="0.3">
      <c r="A76" t="s">
        <v>3562</v>
      </c>
      <c r="B76" t="s">
        <v>78</v>
      </c>
      <c r="C76" t="s">
        <v>3575</v>
      </c>
      <c r="D76" t="s">
        <v>4912</v>
      </c>
      <c r="E76">
        <v>0</v>
      </c>
    </row>
    <row r="77" spans="1:5" x14ac:dyDescent="0.3">
      <c r="A77" t="s">
        <v>3562</v>
      </c>
      <c r="B77" t="s">
        <v>133</v>
      </c>
      <c r="C77" t="s">
        <v>3577</v>
      </c>
      <c r="D77" t="s">
        <v>4913</v>
      </c>
      <c r="E77">
        <v>0</v>
      </c>
    </row>
    <row r="78" spans="1:5" x14ac:dyDescent="0.3">
      <c r="A78" t="s">
        <v>3562</v>
      </c>
      <c r="B78" t="s">
        <v>3563</v>
      </c>
      <c r="C78" t="s">
        <v>3578</v>
      </c>
      <c r="D78" t="s">
        <v>4914</v>
      </c>
      <c r="E78">
        <v>0</v>
      </c>
    </row>
    <row r="79" spans="1:5" x14ac:dyDescent="0.3">
      <c r="A79" t="s">
        <v>3580</v>
      </c>
      <c r="B79" t="s">
        <v>3359</v>
      </c>
      <c r="C79" t="s">
        <v>3581</v>
      </c>
      <c r="D79" t="s">
        <v>4915</v>
      </c>
      <c r="E79">
        <v>0</v>
      </c>
    </row>
    <row r="80" spans="1:5" x14ac:dyDescent="0.3">
      <c r="A80" t="s">
        <v>3580</v>
      </c>
      <c r="B80" t="s">
        <v>3409</v>
      </c>
      <c r="C80" t="s">
        <v>3583</v>
      </c>
      <c r="D80" t="s">
        <v>4916</v>
      </c>
      <c r="E80">
        <v>0</v>
      </c>
    </row>
    <row r="81" spans="1:5" x14ac:dyDescent="0.3">
      <c r="A81" t="s">
        <v>3580</v>
      </c>
      <c r="B81" t="s">
        <v>3409</v>
      </c>
      <c r="C81" t="s">
        <v>3585</v>
      </c>
      <c r="D81" t="s">
        <v>4917</v>
      </c>
      <c r="E81">
        <v>0</v>
      </c>
    </row>
    <row r="82" spans="1:5" x14ac:dyDescent="0.3">
      <c r="A82" t="s">
        <v>3580</v>
      </c>
      <c r="B82" t="s">
        <v>133</v>
      </c>
      <c r="C82" t="s">
        <v>3587</v>
      </c>
      <c r="D82" t="s">
        <v>4918</v>
      </c>
      <c r="E82">
        <v>0</v>
      </c>
    </row>
    <row r="83" spans="1:5" x14ac:dyDescent="0.3">
      <c r="A83" t="s">
        <v>3580</v>
      </c>
      <c r="B83" t="s">
        <v>78</v>
      </c>
      <c r="C83" t="s">
        <v>3589</v>
      </c>
      <c r="D83" t="s">
        <v>4919</v>
      </c>
      <c r="E83">
        <v>0</v>
      </c>
    </row>
    <row r="84" spans="1:5" x14ac:dyDescent="0.3">
      <c r="A84" t="s">
        <v>3580</v>
      </c>
      <c r="B84" t="s">
        <v>133</v>
      </c>
      <c r="C84" t="s">
        <v>3590</v>
      </c>
      <c r="D84" t="s">
        <v>4920</v>
      </c>
      <c r="E84">
        <v>0</v>
      </c>
    </row>
    <row r="85" spans="1:5" x14ac:dyDescent="0.3">
      <c r="A85" t="s">
        <v>3580</v>
      </c>
      <c r="B85" t="s">
        <v>133</v>
      </c>
      <c r="C85" t="s">
        <v>3592</v>
      </c>
      <c r="D85" t="s">
        <v>4921</v>
      </c>
      <c r="E85">
        <v>0</v>
      </c>
    </row>
    <row r="86" spans="1:5" x14ac:dyDescent="0.3">
      <c r="A86" t="s">
        <v>3580</v>
      </c>
      <c r="B86" t="s">
        <v>133</v>
      </c>
      <c r="C86" t="s">
        <v>3594</v>
      </c>
      <c r="D86" t="s">
        <v>4922</v>
      </c>
      <c r="E86">
        <v>0</v>
      </c>
    </row>
    <row r="87" spans="1:5" x14ac:dyDescent="0.3">
      <c r="A87" t="s">
        <v>3580</v>
      </c>
      <c r="B87" t="s">
        <v>133</v>
      </c>
      <c r="C87" t="s">
        <v>3596</v>
      </c>
      <c r="D87" t="s">
        <v>4923</v>
      </c>
      <c r="E87">
        <v>0</v>
      </c>
    </row>
    <row r="88" spans="1:5" x14ac:dyDescent="0.3">
      <c r="A88" t="s">
        <v>3598</v>
      </c>
      <c r="B88" t="s">
        <v>133</v>
      </c>
      <c r="C88" t="s">
        <v>3599</v>
      </c>
      <c r="D88" t="s">
        <v>4924</v>
      </c>
      <c r="E88">
        <v>0</v>
      </c>
    </row>
    <row r="89" spans="1:5" x14ac:dyDescent="0.3">
      <c r="A89" t="s">
        <v>3598</v>
      </c>
      <c r="B89" t="s">
        <v>78</v>
      </c>
      <c r="C89" t="s">
        <v>3601</v>
      </c>
      <c r="D89" t="s">
        <v>4925</v>
      </c>
      <c r="E89">
        <v>0</v>
      </c>
    </row>
    <row r="90" spans="1:5" x14ac:dyDescent="0.3">
      <c r="A90" t="s">
        <v>3598</v>
      </c>
      <c r="B90" t="s">
        <v>78</v>
      </c>
      <c r="C90" t="s">
        <v>3602</v>
      </c>
      <c r="D90" t="s">
        <v>4926</v>
      </c>
      <c r="E90">
        <v>0</v>
      </c>
    </row>
    <row r="91" spans="1:5" x14ac:dyDescent="0.3">
      <c r="A91" t="s">
        <v>3598</v>
      </c>
      <c r="B91" t="s">
        <v>3563</v>
      </c>
      <c r="C91" t="s">
        <v>3603</v>
      </c>
      <c r="D91" t="s">
        <v>4927</v>
      </c>
      <c r="E91">
        <v>0</v>
      </c>
    </row>
    <row r="92" spans="1:5" x14ac:dyDescent="0.3">
      <c r="A92" t="s">
        <v>3598</v>
      </c>
      <c r="B92" t="s">
        <v>3563</v>
      </c>
      <c r="C92" t="s">
        <v>3605</v>
      </c>
      <c r="D92" t="s">
        <v>4928</v>
      </c>
      <c r="E92">
        <v>0</v>
      </c>
    </row>
    <row r="93" spans="1:5" x14ac:dyDescent="0.3">
      <c r="A93" t="s">
        <v>3598</v>
      </c>
      <c r="B93" t="s">
        <v>3359</v>
      </c>
      <c r="C93" t="s">
        <v>3606</v>
      </c>
      <c r="D93" t="s">
        <v>4929</v>
      </c>
      <c r="E93">
        <v>0</v>
      </c>
    </row>
    <row r="94" spans="1:5" x14ac:dyDescent="0.3">
      <c r="A94" t="s">
        <v>3598</v>
      </c>
      <c r="B94" t="s">
        <v>3359</v>
      </c>
      <c r="C94" t="s">
        <v>3608</v>
      </c>
      <c r="D94" t="s">
        <v>4930</v>
      </c>
      <c r="E94">
        <v>0</v>
      </c>
    </row>
    <row r="95" spans="1:5" x14ac:dyDescent="0.3">
      <c r="A95" t="s">
        <v>3598</v>
      </c>
      <c r="B95" t="s">
        <v>78</v>
      </c>
      <c r="C95" t="s">
        <v>3610</v>
      </c>
      <c r="D95" t="s">
        <v>4931</v>
      </c>
      <c r="E95">
        <v>4</v>
      </c>
    </row>
    <row r="96" spans="1:5" x14ac:dyDescent="0.3">
      <c r="A96" t="s">
        <v>3598</v>
      </c>
      <c r="B96" t="s">
        <v>133</v>
      </c>
      <c r="C96" t="s">
        <v>3616</v>
      </c>
      <c r="D96" t="s">
        <v>4932</v>
      </c>
      <c r="E96">
        <v>1</v>
      </c>
    </row>
    <row r="97" spans="1:5" x14ac:dyDescent="0.3">
      <c r="A97" t="s">
        <v>3598</v>
      </c>
      <c r="B97" t="s">
        <v>3409</v>
      </c>
      <c r="C97" t="s">
        <v>3410</v>
      </c>
      <c r="D97" t="s">
        <v>4933</v>
      </c>
      <c r="E97">
        <v>1</v>
      </c>
    </row>
    <row r="98" spans="1:5" x14ac:dyDescent="0.3">
      <c r="A98" t="s">
        <v>3598</v>
      </c>
      <c r="B98" t="s">
        <v>3409</v>
      </c>
      <c r="C98" t="s">
        <v>3619</v>
      </c>
      <c r="D98" t="s">
        <v>4934</v>
      </c>
      <c r="E98">
        <v>0</v>
      </c>
    </row>
    <row r="99" spans="1:5" x14ac:dyDescent="0.3">
      <c r="A99" t="s">
        <v>3598</v>
      </c>
      <c r="B99" t="s">
        <v>78</v>
      </c>
      <c r="C99" t="s">
        <v>3621</v>
      </c>
      <c r="D99" t="s">
        <v>4935</v>
      </c>
      <c r="E99">
        <v>1</v>
      </c>
    </row>
    <row r="100" spans="1:5" x14ac:dyDescent="0.3">
      <c r="A100" t="s">
        <v>3598</v>
      </c>
      <c r="B100" t="s">
        <v>133</v>
      </c>
      <c r="C100" t="s">
        <v>3625</v>
      </c>
      <c r="D100" t="s">
        <v>4936</v>
      </c>
      <c r="E100">
        <v>1</v>
      </c>
    </row>
    <row r="101" spans="1:5" x14ac:dyDescent="0.3">
      <c r="A101" t="s">
        <v>3598</v>
      </c>
      <c r="B101" t="s">
        <v>78</v>
      </c>
      <c r="C101" t="s">
        <v>3629</v>
      </c>
      <c r="D101" t="s">
        <v>4937</v>
      </c>
      <c r="E101">
        <v>2</v>
      </c>
    </row>
    <row r="102" spans="1:5" x14ac:dyDescent="0.3">
      <c r="A102" t="s">
        <v>3598</v>
      </c>
      <c r="B102" t="s">
        <v>133</v>
      </c>
      <c r="C102" t="s">
        <v>3630</v>
      </c>
      <c r="D102" t="s">
        <v>4938</v>
      </c>
      <c r="E102">
        <v>1</v>
      </c>
    </row>
    <row r="103" spans="1:5" x14ac:dyDescent="0.3">
      <c r="A103" t="s">
        <v>3598</v>
      </c>
      <c r="B103" t="s">
        <v>78</v>
      </c>
      <c r="C103" t="s">
        <v>3632</v>
      </c>
      <c r="D103" t="s">
        <v>4939</v>
      </c>
      <c r="E103">
        <v>2</v>
      </c>
    </row>
    <row r="104" spans="1:5" x14ac:dyDescent="0.3">
      <c r="A104" t="s">
        <v>3598</v>
      </c>
      <c r="B104" t="s">
        <v>133</v>
      </c>
      <c r="C104" t="s">
        <v>3633</v>
      </c>
      <c r="D104" t="s">
        <v>4940</v>
      </c>
      <c r="E104">
        <v>0</v>
      </c>
    </row>
    <row r="105" spans="1:5" x14ac:dyDescent="0.3">
      <c r="A105" t="s">
        <v>3598</v>
      </c>
      <c r="B105" t="s">
        <v>78</v>
      </c>
      <c r="C105" t="s">
        <v>3635</v>
      </c>
      <c r="D105" t="s">
        <v>4941</v>
      </c>
      <c r="E105">
        <v>0</v>
      </c>
    </row>
    <row r="106" spans="1:5" x14ac:dyDescent="0.3">
      <c r="A106" t="s">
        <v>3598</v>
      </c>
      <c r="B106" t="s">
        <v>133</v>
      </c>
      <c r="C106" t="s">
        <v>3636</v>
      </c>
      <c r="D106" t="s">
        <v>4942</v>
      </c>
      <c r="E106">
        <v>2</v>
      </c>
    </row>
    <row r="107" spans="1:5" x14ac:dyDescent="0.3">
      <c r="A107" t="s">
        <v>3598</v>
      </c>
      <c r="B107" t="s">
        <v>78</v>
      </c>
      <c r="C107" t="s">
        <v>3640</v>
      </c>
      <c r="D107" t="s">
        <v>4943</v>
      </c>
      <c r="E107">
        <v>3</v>
      </c>
    </row>
    <row r="108" spans="1:5" x14ac:dyDescent="0.3">
      <c r="A108" t="s">
        <v>3598</v>
      </c>
      <c r="B108" t="s">
        <v>3409</v>
      </c>
      <c r="C108" t="s">
        <v>3642</v>
      </c>
      <c r="D108" t="s">
        <v>4944</v>
      </c>
      <c r="E108">
        <v>0</v>
      </c>
    </row>
    <row r="109" spans="1:5" x14ac:dyDescent="0.3">
      <c r="A109" t="s">
        <v>3598</v>
      </c>
      <c r="B109" t="s">
        <v>133</v>
      </c>
      <c r="C109" t="s">
        <v>3644</v>
      </c>
      <c r="D109" t="s">
        <v>4945</v>
      </c>
      <c r="E109">
        <v>0</v>
      </c>
    </row>
    <row r="110" spans="1:5" x14ac:dyDescent="0.3">
      <c r="A110" t="s">
        <v>3598</v>
      </c>
      <c r="B110" t="s">
        <v>78</v>
      </c>
      <c r="C110" t="s">
        <v>3646</v>
      </c>
      <c r="D110" t="s">
        <v>4946</v>
      </c>
      <c r="E110">
        <v>0</v>
      </c>
    </row>
    <row r="111" spans="1:5" x14ac:dyDescent="0.3">
      <c r="A111" t="s">
        <v>3598</v>
      </c>
      <c r="B111" t="s">
        <v>133</v>
      </c>
      <c r="C111" t="s">
        <v>3648</v>
      </c>
      <c r="D111" t="s">
        <v>4947</v>
      </c>
      <c r="E111">
        <v>2</v>
      </c>
    </row>
    <row r="112" spans="1:5" x14ac:dyDescent="0.3">
      <c r="A112" t="s">
        <v>3598</v>
      </c>
      <c r="B112" t="s">
        <v>78</v>
      </c>
      <c r="C112" t="s">
        <v>3652</v>
      </c>
      <c r="D112" t="s">
        <v>4948</v>
      </c>
      <c r="E112">
        <v>2</v>
      </c>
    </row>
    <row r="113" spans="1:5" x14ac:dyDescent="0.3">
      <c r="A113" t="s">
        <v>3598</v>
      </c>
      <c r="B113" t="s">
        <v>3409</v>
      </c>
      <c r="C113" t="s">
        <v>3654</v>
      </c>
      <c r="D113" t="s">
        <v>4949</v>
      </c>
      <c r="E113">
        <v>0</v>
      </c>
    </row>
    <row r="114" spans="1:5" x14ac:dyDescent="0.3">
      <c r="A114" t="s">
        <v>3598</v>
      </c>
      <c r="B114" t="s">
        <v>133</v>
      </c>
      <c r="C114" t="s">
        <v>3656</v>
      </c>
      <c r="D114" t="s">
        <v>4950</v>
      </c>
      <c r="E114">
        <v>0</v>
      </c>
    </row>
    <row r="115" spans="1:5" x14ac:dyDescent="0.3">
      <c r="A115" t="s">
        <v>3598</v>
      </c>
      <c r="B115" t="s">
        <v>78</v>
      </c>
      <c r="C115" t="s">
        <v>3658</v>
      </c>
      <c r="D115" t="s">
        <v>4951</v>
      </c>
      <c r="E115">
        <v>0</v>
      </c>
    </row>
    <row r="116" spans="1:5" x14ac:dyDescent="0.3">
      <c r="A116" t="s">
        <v>3598</v>
      </c>
      <c r="B116" t="s">
        <v>3409</v>
      </c>
      <c r="C116" t="s">
        <v>3659</v>
      </c>
      <c r="D116" t="s">
        <v>4952</v>
      </c>
      <c r="E116">
        <v>0</v>
      </c>
    </row>
    <row r="117" spans="1:5" x14ac:dyDescent="0.3">
      <c r="A117" t="s">
        <v>3598</v>
      </c>
      <c r="B117" t="s">
        <v>133</v>
      </c>
      <c r="C117" t="s">
        <v>3661</v>
      </c>
      <c r="D117" t="s">
        <v>4953</v>
      </c>
      <c r="E117">
        <v>0</v>
      </c>
    </row>
    <row r="118" spans="1:5" x14ac:dyDescent="0.3">
      <c r="A118" t="s">
        <v>3598</v>
      </c>
      <c r="B118" t="s">
        <v>78</v>
      </c>
      <c r="C118" t="s">
        <v>3663</v>
      </c>
      <c r="D118" t="s">
        <v>4954</v>
      </c>
      <c r="E118">
        <v>0</v>
      </c>
    </row>
    <row r="119" spans="1:5" x14ac:dyDescent="0.3">
      <c r="A119" t="s">
        <v>3598</v>
      </c>
      <c r="B119" t="s">
        <v>133</v>
      </c>
      <c r="C119" t="s">
        <v>3664</v>
      </c>
      <c r="D119" t="s">
        <v>4955</v>
      </c>
      <c r="E119">
        <v>0</v>
      </c>
    </row>
    <row r="120" spans="1:5" x14ac:dyDescent="0.3">
      <c r="A120" t="s">
        <v>3598</v>
      </c>
      <c r="B120" t="s">
        <v>78</v>
      </c>
      <c r="C120" t="s">
        <v>3667</v>
      </c>
      <c r="D120" t="s">
        <v>4956</v>
      </c>
      <c r="E120">
        <v>0</v>
      </c>
    </row>
    <row r="121" spans="1:5" x14ac:dyDescent="0.3">
      <c r="A121" t="s">
        <v>3668</v>
      </c>
      <c r="B121" t="s">
        <v>3359</v>
      </c>
      <c r="C121" t="s">
        <v>3669</v>
      </c>
      <c r="D121" t="s">
        <v>4957</v>
      </c>
      <c r="E121">
        <v>0</v>
      </c>
    </row>
    <row r="122" spans="1:5" x14ac:dyDescent="0.3">
      <c r="A122" t="s">
        <v>3668</v>
      </c>
      <c r="B122" t="s">
        <v>133</v>
      </c>
      <c r="C122" t="s">
        <v>3671</v>
      </c>
      <c r="D122" t="s">
        <v>4958</v>
      </c>
      <c r="E122">
        <v>0</v>
      </c>
    </row>
    <row r="123" spans="1:5" x14ac:dyDescent="0.3">
      <c r="A123" t="s">
        <v>3668</v>
      </c>
      <c r="B123" t="s">
        <v>3409</v>
      </c>
      <c r="C123" t="s">
        <v>3410</v>
      </c>
      <c r="D123" t="s">
        <v>4959</v>
      </c>
      <c r="E123">
        <v>1</v>
      </c>
    </row>
    <row r="124" spans="1:5" x14ac:dyDescent="0.3">
      <c r="A124" t="s">
        <v>3668</v>
      </c>
      <c r="B124" t="s">
        <v>133</v>
      </c>
      <c r="C124" t="s">
        <v>3676</v>
      </c>
      <c r="D124" t="s">
        <v>4960</v>
      </c>
      <c r="E124">
        <v>0</v>
      </c>
    </row>
    <row r="125" spans="1:5" x14ac:dyDescent="0.3">
      <c r="A125" t="s">
        <v>3668</v>
      </c>
      <c r="B125" t="s">
        <v>133</v>
      </c>
      <c r="C125" t="s">
        <v>3678</v>
      </c>
      <c r="D125" t="s">
        <v>4961</v>
      </c>
      <c r="E125">
        <v>2</v>
      </c>
    </row>
    <row r="126" spans="1:5" x14ac:dyDescent="0.3">
      <c r="A126" t="s">
        <v>3668</v>
      </c>
      <c r="B126" t="s">
        <v>133</v>
      </c>
      <c r="C126" t="s">
        <v>3683</v>
      </c>
      <c r="D126" t="s">
        <v>4962</v>
      </c>
      <c r="E126">
        <v>0</v>
      </c>
    </row>
    <row r="127" spans="1:5" x14ac:dyDescent="0.3">
      <c r="A127" t="s">
        <v>3668</v>
      </c>
      <c r="B127" t="s">
        <v>133</v>
      </c>
      <c r="C127" t="s">
        <v>3685</v>
      </c>
      <c r="D127" t="s">
        <v>4963</v>
      </c>
      <c r="E127">
        <v>1</v>
      </c>
    </row>
    <row r="128" spans="1:5" x14ac:dyDescent="0.3">
      <c r="A128" t="s">
        <v>3688</v>
      </c>
      <c r="B128" t="s">
        <v>3409</v>
      </c>
      <c r="C128" t="s">
        <v>3689</v>
      </c>
      <c r="D128" t="s">
        <v>4964</v>
      </c>
      <c r="E128">
        <v>1</v>
      </c>
    </row>
    <row r="129" spans="1:5" x14ac:dyDescent="0.3">
      <c r="A129" t="s">
        <v>3688</v>
      </c>
      <c r="B129" t="s">
        <v>133</v>
      </c>
      <c r="C129" t="s">
        <v>3695</v>
      </c>
      <c r="D129" t="s">
        <v>4965</v>
      </c>
      <c r="E129">
        <v>3</v>
      </c>
    </row>
    <row r="130" spans="1:5" x14ac:dyDescent="0.3">
      <c r="A130" t="s">
        <v>3688</v>
      </c>
      <c r="B130" t="s">
        <v>78</v>
      </c>
      <c r="C130" t="s">
        <v>3705</v>
      </c>
      <c r="D130" t="s">
        <v>4966</v>
      </c>
      <c r="E130">
        <v>4</v>
      </c>
    </row>
    <row r="131" spans="1:5" x14ac:dyDescent="0.3">
      <c r="A131" t="s">
        <v>3688</v>
      </c>
      <c r="B131" t="s">
        <v>3409</v>
      </c>
      <c r="C131" t="s">
        <v>3708</v>
      </c>
      <c r="D131" t="s">
        <v>4967</v>
      </c>
      <c r="E131">
        <v>1</v>
      </c>
    </row>
    <row r="132" spans="1:5" x14ac:dyDescent="0.3">
      <c r="A132" t="s">
        <v>3688</v>
      </c>
      <c r="B132" t="s">
        <v>133</v>
      </c>
      <c r="C132" t="s">
        <v>3711</v>
      </c>
      <c r="D132" t="s">
        <v>4968</v>
      </c>
      <c r="E132">
        <v>1</v>
      </c>
    </row>
    <row r="133" spans="1:5" x14ac:dyDescent="0.3">
      <c r="A133" t="s">
        <v>3688</v>
      </c>
      <c r="B133" t="s">
        <v>78</v>
      </c>
      <c r="C133" t="s">
        <v>3713</v>
      </c>
      <c r="D133" t="s">
        <v>4969</v>
      </c>
      <c r="E133">
        <v>2</v>
      </c>
    </row>
    <row r="134" spans="1:5" x14ac:dyDescent="0.3">
      <c r="A134" t="s">
        <v>3688</v>
      </c>
      <c r="B134" t="s">
        <v>3409</v>
      </c>
      <c r="C134" t="s">
        <v>3714</v>
      </c>
      <c r="D134" t="s">
        <v>4970</v>
      </c>
      <c r="E134">
        <v>1</v>
      </c>
    </row>
    <row r="135" spans="1:5" x14ac:dyDescent="0.3">
      <c r="A135" t="s">
        <v>3688</v>
      </c>
      <c r="B135" t="s">
        <v>133</v>
      </c>
      <c r="C135" t="s">
        <v>3717</v>
      </c>
      <c r="D135" t="s">
        <v>4971</v>
      </c>
      <c r="E135">
        <v>1</v>
      </c>
    </row>
    <row r="136" spans="1:5" x14ac:dyDescent="0.3">
      <c r="A136" t="s">
        <v>3688</v>
      </c>
      <c r="B136" t="s">
        <v>78</v>
      </c>
      <c r="C136" t="s">
        <v>3719</v>
      </c>
      <c r="D136" t="s">
        <v>4972</v>
      </c>
      <c r="E136">
        <v>1</v>
      </c>
    </row>
    <row r="137" spans="1:5" x14ac:dyDescent="0.3">
      <c r="A137" t="s">
        <v>3688</v>
      </c>
      <c r="B137" t="s">
        <v>3409</v>
      </c>
      <c r="C137" t="s">
        <v>3720</v>
      </c>
      <c r="D137" t="s">
        <v>4973</v>
      </c>
      <c r="E137">
        <v>1</v>
      </c>
    </row>
    <row r="138" spans="1:5" x14ac:dyDescent="0.3">
      <c r="A138" t="s">
        <v>3688</v>
      </c>
      <c r="B138" t="s">
        <v>133</v>
      </c>
      <c r="C138" t="s">
        <v>3723</v>
      </c>
      <c r="D138" t="s">
        <v>4974</v>
      </c>
      <c r="E138">
        <v>0</v>
      </c>
    </row>
    <row r="139" spans="1:5" x14ac:dyDescent="0.3">
      <c r="A139" t="s">
        <v>3688</v>
      </c>
      <c r="B139" t="s">
        <v>78</v>
      </c>
      <c r="C139" t="s">
        <v>3724</v>
      </c>
      <c r="D139" t="s">
        <v>4975</v>
      </c>
      <c r="E139">
        <v>1</v>
      </c>
    </row>
    <row r="140" spans="1:5" x14ac:dyDescent="0.3">
      <c r="A140" t="s">
        <v>3688</v>
      </c>
      <c r="B140" t="s">
        <v>3409</v>
      </c>
      <c r="C140" t="s">
        <v>3726</v>
      </c>
      <c r="D140" t="s">
        <v>4976</v>
      </c>
      <c r="E140">
        <v>1</v>
      </c>
    </row>
    <row r="141" spans="1:5" x14ac:dyDescent="0.3">
      <c r="A141" t="s">
        <v>3688</v>
      </c>
      <c r="B141" t="s">
        <v>133</v>
      </c>
      <c r="C141" t="s">
        <v>3728</v>
      </c>
      <c r="D141" t="s">
        <v>4977</v>
      </c>
      <c r="E141">
        <v>1</v>
      </c>
    </row>
    <row r="142" spans="1:5" x14ac:dyDescent="0.3">
      <c r="A142" t="s">
        <v>3688</v>
      </c>
      <c r="B142" t="s">
        <v>78</v>
      </c>
      <c r="C142" t="s">
        <v>3729</v>
      </c>
      <c r="D142" t="s">
        <v>4978</v>
      </c>
      <c r="E142">
        <v>2</v>
      </c>
    </row>
    <row r="143" spans="1:5" x14ac:dyDescent="0.3">
      <c r="A143" t="s">
        <v>3688</v>
      </c>
      <c r="B143" t="s">
        <v>3359</v>
      </c>
      <c r="C143" t="s">
        <v>3730</v>
      </c>
      <c r="D143" t="s">
        <v>4979</v>
      </c>
      <c r="E143">
        <v>0</v>
      </c>
    </row>
    <row r="144" spans="1:5" x14ac:dyDescent="0.3">
      <c r="A144" t="s">
        <v>3688</v>
      </c>
      <c r="B144" t="s">
        <v>3359</v>
      </c>
      <c r="C144" t="s">
        <v>3732</v>
      </c>
      <c r="D144" t="s">
        <v>4980</v>
      </c>
      <c r="E144">
        <v>0</v>
      </c>
    </row>
    <row r="145" spans="1:5" x14ac:dyDescent="0.3">
      <c r="A145" t="s">
        <v>3688</v>
      </c>
      <c r="B145" t="s">
        <v>3359</v>
      </c>
      <c r="C145" t="s">
        <v>3734</v>
      </c>
      <c r="D145" t="s">
        <v>4981</v>
      </c>
      <c r="E145">
        <v>0</v>
      </c>
    </row>
    <row r="146" spans="1:5" x14ac:dyDescent="0.3">
      <c r="A146" t="s">
        <v>3688</v>
      </c>
      <c r="B146" t="s">
        <v>3359</v>
      </c>
      <c r="C146" t="s">
        <v>3736</v>
      </c>
      <c r="D146" t="s">
        <v>4982</v>
      </c>
      <c r="E146">
        <v>0</v>
      </c>
    </row>
    <row r="147" spans="1:5" x14ac:dyDescent="0.3">
      <c r="A147" t="s">
        <v>3688</v>
      </c>
      <c r="B147" t="s">
        <v>3409</v>
      </c>
      <c r="C147" t="s">
        <v>3738</v>
      </c>
      <c r="D147" t="s">
        <v>4983</v>
      </c>
      <c r="E147">
        <v>2</v>
      </c>
    </row>
    <row r="148" spans="1:5" x14ac:dyDescent="0.3">
      <c r="A148" t="s">
        <v>3688</v>
      </c>
      <c r="B148" t="s">
        <v>133</v>
      </c>
      <c r="C148" t="s">
        <v>3746</v>
      </c>
      <c r="D148" t="s">
        <v>4984</v>
      </c>
      <c r="E148">
        <v>2</v>
      </c>
    </row>
    <row r="149" spans="1:5" x14ac:dyDescent="0.3">
      <c r="A149" t="s">
        <v>3688</v>
      </c>
      <c r="B149" t="s">
        <v>78</v>
      </c>
      <c r="C149" t="s">
        <v>3753</v>
      </c>
      <c r="D149" t="s">
        <v>4985</v>
      </c>
      <c r="E149">
        <v>4</v>
      </c>
    </row>
    <row r="150" spans="1:5" x14ac:dyDescent="0.3">
      <c r="A150" t="s">
        <v>3688</v>
      </c>
      <c r="B150" t="s">
        <v>3409</v>
      </c>
      <c r="C150" t="s">
        <v>3755</v>
      </c>
      <c r="D150" t="s">
        <v>4986</v>
      </c>
      <c r="E150">
        <v>1</v>
      </c>
    </row>
    <row r="151" spans="1:5" x14ac:dyDescent="0.3">
      <c r="A151" t="s">
        <v>3688</v>
      </c>
      <c r="B151" t="s">
        <v>133</v>
      </c>
      <c r="C151" t="s">
        <v>3757</v>
      </c>
      <c r="D151" t="s">
        <v>4987</v>
      </c>
      <c r="E151">
        <v>1</v>
      </c>
    </row>
    <row r="152" spans="1:5" x14ac:dyDescent="0.3">
      <c r="A152" t="s">
        <v>3688</v>
      </c>
      <c r="B152" t="s">
        <v>78</v>
      </c>
      <c r="C152" t="s">
        <v>3758</v>
      </c>
      <c r="D152" t="s">
        <v>4988</v>
      </c>
      <c r="E152">
        <v>2</v>
      </c>
    </row>
    <row r="153" spans="1:5" x14ac:dyDescent="0.3">
      <c r="A153" t="s">
        <v>3688</v>
      </c>
      <c r="B153" t="s">
        <v>3409</v>
      </c>
      <c r="C153" t="s">
        <v>3759</v>
      </c>
      <c r="D153" t="s">
        <v>4989</v>
      </c>
      <c r="E153">
        <v>0</v>
      </c>
    </row>
    <row r="154" spans="1:5" x14ac:dyDescent="0.3">
      <c r="A154" t="s">
        <v>3688</v>
      </c>
      <c r="B154" t="s">
        <v>133</v>
      </c>
      <c r="C154" t="s">
        <v>3762</v>
      </c>
      <c r="D154" t="s">
        <v>4990</v>
      </c>
      <c r="E154">
        <v>0</v>
      </c>
    </row>
    <row r="155" spans="1:5" x14ac:dyDescent="0.3">
      <c r="A155" t="s">
        <v>3688</v>
      </c>
      <c r="B155" t="s">
        <v>78</v>
      </c>
      <c r="C155" t="s">
        <v>3763</v>
      </c>
      <c r="D155" t="s">
        <v>4991</v>
      </c>
      <c r="E155">
        <v>0</v>
      </c>
    </row>
    <row r="156" spans="1:5" x14ac:dyDescent="0.3">
      <c r="A156" t="s">
        <v>3688</v>
      </c>
      <c r="B156" t="s">
        <v>3409</v>
      </c>
      <c r="C156" t="s">
        <v>3764</v>
      </c>
      <c r="D156" t="s">
        <v>4992</v>
      </c>
      <c r="E156">
        <v>0</v>
      </c>
    </row>
    <row r="157" spans="1:5" x14ac:dyDescent="0.3">
      <c r="A157" t="s">
        <v>3688</v>
      </c>
      <c r="B157" t="s">
        <v>133</v>
      </c>
      <c r="C157" t="s">
        <v>3766</v>
      </c>
      <c r="D157" t="s">
        <v>4993</v>
      </c>
      <c r="E157">
        <v>1</v>
      </c>
    </row>
    <row r="158" spans="1:5" x14ac:dyDescent="0.3">
      <c r="A158" t="s">
        <v>3688</v>
      </c>
      <c r="B158" t="s">
        <v>78</v>
      </c>
      <c r="C158" t="s">
        <v>3770</v>
      </c>
      <c r="D158" t="s">
        <v>4994</v>
      </c>
      <c r="E158">
        <v>1</v>
      </c>
    </row>
    <row r="159" spans="1:5" x14ac:dyDescent="0.3">
      <c r="A159" t="s">
        <v>3688</v>
      </c>
      <c r="B159" t="s">
        <v>3409</v>
      </c>
      <c r="C159" t="s">
        <v>3771</v>
      </c>
      <c r="D159" t="s">
        <v>4995</v>
      </c>
      <c r="E159">
        <v>0</v>
      </c>
    </row>
    <row r="160" spans="1:5" x14ac:dyDescent="0.3">
      <c r="A160" t="s">
        <v>3688</v>
      </c>
      <c r="B160" t="s">
        <v>133</v>
      </c>
      <c r="C160" t="s">
        <v>3773</v>
      </c>
      <c r="D160" t="s">
        <v>4996</v>
      </c>
      <c r="E160">
        <v>1</v>
      </c>
    </row>
    <row r="161" spans="1:5" x14ac:dyDescent="0.3">
      <c r="A161" t="s">
        <v>3688</v>
      </c>
      <c r="B161" t="s">
        <v>78</v>
      </c>
      <c r="C161" t="s">
        <v>3775</v>
      </c>
      <c r="D161" t="s">
        <v>4997</v>
      </c>
      <c r="E161">
        <v>1</v>
      </c>
    </row>
    <row r="162" spans="1:5" x14ac:dyDescent="0.3">
      <c r="A162" t="s">
        <v>3688</v>
      </c>
      <c r="B162" t="s">
        <v>3409</v>
      </c>
      <c r="C162" t="s">
        <v>3776</v>
      </c>
      <c r="D162" t="s">
        <v>4998</v>
      </c>
      <c r="E162">
        <v>0</v>
      </c>
    </row>
    <row r="163" spans="1:5" x14ac:dyDescent="0.3">
      <c r="A163" t="s">
        <v>3688</v>
      </c>
      <c r="B163" t="s">
        <v>133</v>
      </c>
      <c r="C163" t="s">
        <v>3778</v>
      </c>
      <c r="D163" t="s">
        <v>4999</v>
      </c>
      <c r="E163">
        <v>1</v>
      </c>
    </row>
    <row r="164" spans="1:5" x14ac:dyDescent="0.3">
      <c r="A164" t="s">
        <v>3688</v>
      </c>
      <c r="B164" t="s">
        <v>78</v>
      </c>
      <c r="C164" t="s">
        <v>3781</v>
      </c>
      <c r="D164" t="s">
        <v>5000</v>
      </c>
      <c r="E164">
        <v>1</v>
      </c>
    </row>
    <row r="165" spans="1:5" x14ac:dyDescent="0.3">
      <c r="A165" t="s">
        <v>3688</v>
      </c>
      <c r="B165" t="s">
        <v>3409</v>
      </c>
      <c r="C165" t="s">
        <v>3782</v>
      </c>
      <c r="D165" t="s">
        <v>5001</v>
      </c>
      <c r="E165">
        <v>0</v>
      </c>
    </row>
    <row r="166" spans="1:5" x14ac:dyDescent="0.3">
      <c r="A166" t="s">
        <v>3688</v>
      </c>
      <c r="B166" t="s">
        <v>133</v>
      </c>
      <c r="C166" t="s">
        <v>3784</v>
      </c>
      <c r="D166" t="s">
        <v>5002</v>
      </c>
      <c r="E166">
        <v>1</v>
      </c>
    </row>
    <row r="167" spans="1:5" x14ac:dyDescent="0.3">
      <c r="A167" t="s">
        <v>3688</v>
      </c>
      <c r="B167" t="s">
        <v>78</v>
      </c>
      <c r="C167" t="s">
        <v>3787</v>
      </c>
      <c r="D167" t="s">
        <v>5003</v>
      </c>
      <c r="E167">
        <v>1</v>
      </c>
    </row>
    <row r="168" spans="1:5" x14ac:dyDescent="0.3">
      <c r="A168" t="s">
        <v>3788</v>
      </c>
      <c r="B168" t="s">
        <v>3359</v>
      </c>
      <c r="C168" t="s">
        <v>3789</v>
      </c>
      <c r="D168" t="s">
        <v>5004</v>
      </c>
      <c r="E168">
        <v>0</v>
      </c>
    </row>
    <row r="169" spans="1:5" x14ac:dyDescent="0.3">
      <c r="A169" t="s">
        <v>3788</v>
      </c>
      <c r="B169" t="s">
        <v>3409</v>
      </c>
      <c r="C169" t="s">
        <v>3410</v>
      </c>
      <c r="D169" t="s">
        <v>5005</v>
      </c>
      <c r="E169">
        <v>1</v>
      </c>
    </row>
    <row r="170" spans="1:5" x14ac:dyDescent="0.3">
      <c r="A170" t="s">
        <v>3788</v>
      </c>
      <c r="B170" t="s">
        <v>133</v>
      </c>
      <c r="C170" t="s">
        <v>3794</v>
      </c>
      <c r="D170" t="s">
        <v>5006</v>
      </c>
      <c r="E170">
        <v>0</v>
      </c>
    </row>
    <row r="171" spans="1:5" x14ac:dyDescent="0.3">
      <c r="A171" t="s">
        <v>3788</v>
      </c>
      <c r="B171" t="s">
        <v>133</v>
      </c>
      <c r="C171" t="s">
        <v>3796</v>
      </c>
      <c r="D171" t="s">
        <v>5007</v>
      </c>
      <c r="E171">
        <v>0</v>
      </c>
    </row>
    <row r="172" spans="1:5" x14ac:dyDescent="0.3">
      <c r="A172" t="s">
        <v>3788</v>
      </c>
      <c r="B172" t="s">
        <v>133</v>
      </c>
      <c r="C172" t="s">
        <v>3798</v>
      </c>
      <c r="D172" t="s">
        <v>5008</v>
      </c>
      <c r="E172">
        <v>0</v>
      </c>
    </row>
    <row r="173" spans="1:5" x14ac:dyDescent="0.3">
      <c r="A173" t="s">
        <v>3788</v>
      </c>
      <c r="B173" t="s">
        <v>133</v>
      </c>
      <c r="C173" t="s">
        <v>3800</v>
      </c>
      <c r="D173" t="s">
        <v>5009</v>
      </c>
      <c r="E173">
        <v>2</v>
      </c>
    </row>
    <row r="174" spans="1:5" x14ac:dyDescent="0.3">
      <c r="A174" t="s">
        <v>3803</v>
      </c>
      <c r="B174" t="s">
        <v>3359</v>
      </c>
      <c r="C174" t="s">
        <v>3804</v>
      </c>
      <c r="D174" t="s">
        <v>5010</v>
      </c>
      <c r="E174">
        <v>1</v>
      </c>
    </row>
    <row r="175" spans="1:5" x14ac:dyDescent="0.3">
      <c r="A175" t="s">
        <v>3803</v>
      </c>
      <c r="B175" t="s">
        <v>3409</v>
      </c>
      <c r="C175" t="s">
        <v>3809</v>
      </c>
      <c r="D175" t="s">
        <v>5011</v>
      </c>
      <c r="E175">
        <v>0</v>
      </c>
    </row>
    <row r="176" spans="1:5" x14ac:dyDescent="0.3">
      <c r="A176" t="s">
        <v>3803</v>
      </c>
      <c r="B176" t="s">
        <v>133</v>
      </c>
      <c r="C176" t="s">
        <v>3811</v>
      </c>
      <c r="D176" t="s">
        <v>5012</v>
      </c>
      <c r="E176">
        <v>1</v>
      </c>
    </row>
    <row r="177" spans="1:5" x14ac:dyDescent="0.3">
      <c r="A177" t="s">
        <v>3803</v>
      </c>
      <c r="B177" t="s">
        <v>78</v>
      </c>
      <c r="C177" t="s">
        <v>3812</v>
      </c>
      <c r="D177" t="s">
        <v>5013</v>
      </c>
      <c r="E177">
        <v>1</v>
      </c>
    </row>
    <row r="178" spans="1:5" x14ac:dyDescent="0.3">
      <c r="A178" t="s">
        <v>3803</v>
      </c>
      <c r="B178" t="s">
        <v>3409</v>
      </c>
      <c r="C178" t="s">
        <v>3813</v>
      </c>
      <c r="D178" t="s">
        <v>5014</v>
      </c>
      <c r="E178">
        <v>0</v>
      </c>
    </row>
    <row r="179" spans="1:5" x14ac:dyDescent="0.3">
      <c r="A179" t="s">
        <v>3803</v>
      </c>
      <c r="B179" t="s">
        <v>133</v>
      </c>
      <c r="C179" t="s">
        <v>3814</v>
      </c>
      <c r="D179" t="s">
        <v>5015</v>
      </c>
      <c r="E179">
        <v>1</v>
      </c>
    </row>
    <row r="180" spans="1:5" x14ac:dyDescent="0.3">
      <c r="A180" t="s">
        <v>3803</v>
      </c>
      <c r="B180" t="s">
        <v>78</v>
      </c>
      <c r="C180" t="s">
        <v>3815</v>
      </c>
      <c r="D180" t="s">
        <v>5016</v>
      </c>
      <c r="E180">
        <v>1</v>
      </c>
    </row>
    <row r="181" spans="1:5" x14ac:dyDescent="0.3">
      <c r="A181" t="s">
        <v>3816</v>
      </c>
      <c r="B181" t="s">
        <v>3409</v>
      </c>
      <c r="C181" t="s">
        <v>3817</v>
      </c>
      <c r="D181" t="s">
        <v>5017</v>
      </c>
      <c r="E181">
        <v>2</v>
      </c>
    </row>
    <row r="182" spans="1:5" x14ac:dyDescent="0.3">
      <c r="A182" t="s">
        <v>3816</v>
      </c>
      <c r="B182" t="s">
        <v>133</v>
      </c>
      <c r="C182" t="s">
        <v>3821</v>
      </c>
      <c r="D182" t="s">
        <v>5018</v>
      </c>
      <c r="E182">
        <v>0</v>
      </c>
    </row>
    <row r="183" spans="1:5" x14ac:dyDescent="0.3">
      <c r="A183" t="s">
        <v>3816</v>
      </c>
      <c r="B183" t="s">
        <v>78</v>
      </c>
      <c r="C183" t="s">
        <v>3823</v>
      </c>
      <c r="D183" t="s">
        <v>5019</v>
      </c>
      <c r="E183">
        <v>1</v>
      </c>
    </row>
    <row r="184" spans="1:5" x14ac:dyDescent="0.3">
      <c r="A184" t="s">
        <v>3816</v>
      </c>
      <c r="B184" t="s">
        <v>78</v>
      </c>
      <c r="C184" t="s">
        <v>3824</v>
      </c>
      <c r="D184" t="s">
        <v>5020</v>
      </c>
      <c r="E184">
        <v>1</v>
      </c>
    </row>
    <row r="185" spans="1:5" x14ac:dyDescent="0.3">
      <c r="A185" t="s">
        <v>3816</v>
      </c>
      <c r="B185" t="s">
        <v>133</v>
      </c>
      <c r="C185" t="s">
        <v>3825</v>
      </c>
      <c r="D185" t="s">
        <v>5021</v>
      </c>
      <c r="E185">
        <v>1</v>
      </c>
    </row>
    <row r="186" spans="1:5" x14ac:dyDescent="0.3">
      <c r="A186" t="s">
        <v>3816</v>
      </c>
      <c r="B186" t="s">
        <v>78</v>
      </c>
      <c r="C186" t="s">
        <v>3829</v>
      </c>
      <c r="D186" t="s">
        <v>5022</v>
      </c>
      <c r="E186">
        <v>3</v>
      </c>
    </row>
    <row r="187" spans="1:5" x14ac:dyDescent="0.3">
      <c r="A187" t="s">
        <v>3816</v>
      </c>
      <c r="B187" t="s">
        <v>133</v>
      </c>
      <c r="C187" t="s">
        <v>3830</v>
      </c>
      <c r="D187" t="s">
        <v>5023</v>
      </c>
      <c r="E187">
        <v>2</v>
      </c>
    </row>
    <row r="188" spans="1:5" x14ac:dyDescent="0.3">
      <c r="A188" t="s">
        <v>3816</v>
      </c>
      <c r="B188" t="s">
        <v>78</v>
      </c>
      <c r="C188" t="s">
        <v>3833</v>
      </c>
      <c r="D188" t="s">
        <v>5024</v>
      </c>
      <c r="E188">
        <v>4</v>
      </c>
    </row>
    <row r="189" spans="1:5" x14ac:dyDescent="0.3">
      <c r="A189" t="s">
        <v>3816</v>
      </c>
      <c r="B189" t="s">
        <v>3409</v>
      </c>
      <c r="C189" t="s">
        <v>3834</v>
      </c>
      <c r="D189" t="s">
        <v>5025</v>
      </c>
      <c r="E189">
        <v>1</v>
      </c>
    </row>
    <row r="190" spans="1:5" x14ac:dyDescent="0.3">
      <c r="A190" t="s">
        <v>3816</v>
      </c>
      <c r="B190" t="s">
        <v>133</v>
      </c>
      <c r="C190" t="s">
        <v>3837</v>
      </c>
      <c r="D190" t="s">
        <v>5026</v>
      </c>
      <c r="E190">
        <v>2</v>
      </c>
    </row>
    <row r="191" spans="1:5" x14ac:dyDescent="0.3">
      <c r="A191" t="s">
        <v>3816</v>
      </c>
      <c r="B191" t="s">
        <v>78</v>
      </c>
      <c r="C191" t="s">
        <v>3838</v>
      </c>
      <c r="D191" t="s">
        <v>5027</v>
      </c>
      <c r="E191">
        <v>3</v>
      </c>
    </row>
    <row r="192" spans="1:5" x14ac:dyDescent="0.3">
      <c r="A192" t="s">
        <v>3839</v>
      </c>
      <c r="B192" t="s">
        <v>3359</v>
      </c>
      <c r="C192" t="s">
        <v>3840</v>
      </c>
      <c r="D192" t="s">
        <v>5028</v>
      </c>
      <c r="E192">
        <v>0</v>
      </c>
    </row>
    <row r="193" spans="1:5" x14ac:dyDescent="0.3">
      <c r="A193" t="s">
        <v>3839</v>
      </c>
      <c r="B193" t="s">
        <v>3842</v>
      </c>
      <c r="C193" t="s">
        <v>3843</v>
      </c>
      <c r="D193" t="s">
        <v>5029</v>
      </c>
      <c r="E193">
        <v>0</v>
      </c>
    </row>
    <row r="194" spans="1:5" x14ac:dyDescent="0.3">
      <c r="A194" t="s">
        <v>3839</v>
      </c>
      <c r="B194" t="s">
        <v>3842</v>
      </c>
      <c r="C194" t="s">
        <v>3845</v>
      </c>
      <c r="D194" t="s">
        <v>5030</v>
      </c>
      <c r="E194">
        <v>0</v>
      </c>
    </row>
    <row r="195" spans="1:5" x14ac:dyDescent="0.3">
      <c r="A195" t="s">
        <v>3839</v>
      </c>
      <c r="B195" t="s">
        <v>3846</v>
      </c>
      <c r="C195" t="s">
        <v>3847</v>
      </c>
      <c r="D195" t="s">
        <v>5031</v>
      </c>
      <c r="E195">
        <v>0</v>
      </c>
    </row>
    <row r="196" spans="1:5" x14ac:dyDescent="0.3">
      <c r="A196" t="s">
        <v>3839</v>
      </c>
      <c r="B196" t="s">
        <v>3409</v>
      </c>
      <c r="C196" t="s">
        <v>3849</v>
      </c>
      <c r="D196" t="s">
        <v>5032</v>
      </c>
      <c r="E196">
        <v>0</v>
      </c>
    </row>
    <row r="197" spans="1:5" x14ac:dyDescent="0.3">
      <c r="A197" t="s">
        <v>3839</v>
      </c>
      <c r="B197" t="s">
        <v>133</v>
      </c>
      <c r="C197" t="s">
        <v>3851</v>
      </c>
      <c r="D197" t="s">
        <v>5033</v>
      </c>
      <c r="E197">
        <v>2</v>
      </c>
    </row>
    <row r="198" spans="1:5" x14ac:dyDescent="0.3">
      <c r="A198" t="s">
        <v>3839</v>
      </c>
      <c r="B198" t="s">
        <v>3362</v>
      </c>
      <c r="C198" t="s">
        <v>3853</v>
      </c>
      <c r="D198" t="s">
        <v>5034</v>
      </c>
      <c r="E198">
        <v>2</v>
      </c>
    </row>
    <row r="199" spans="1:5" x14ac:dyDescent="0.3">
      <c r="A199" t="s">
        <v>3839</v>
      </c>
      <c r="B199" t="s">
        <v>133</v>
      </c>
      <c r="C199" t="s">
        <v>3854</v>
      </c>
      <c r="D199" t="s">
        <v>5035</v>
      </c>
      <c r="E199">
        <v>0</v>
      </c>
    </row>
    <row r="200" spans="1:5" x14ac:dyDescent="0.3">
      <c r="A200" t="s">
        <v>3839</v>
      </c>
      <c r="B200" t="s">
        <v>3362</v>
      </c>
      <c r="C200" t="s">
        <v>3855</v>
      </c>
      <c r="D200" t="s">
        <v>5036</v>
      </c>
      <c r="E200">
        <v>0</v>
      </c>
    </row>
    <row r="201" spans="1:5" x14ac:dyDescent="0.3">
      <c r="A201" t="s">
        <v>3839</v>
      </c>
      <c r="B201" t="s">
        <v>133</v>
      </c>
      <c r="C201" t="s">
        <v>3856</v>
      </c>
      <c r="D201" t="s">
        <v>5037</v>
      </c>
      <c r="E201">
        <v>0</v>
      </c>
    </row>
    <row r="202" spans="1:5" x14ac:dyDescent="0.3">
      <c r="A202" t="s">
        <v>3839</v>
      </c>
      <c r="B202" t="s">
        <v>78</v>
      </c>
      <c r="C202" t="s">
        <v>3857</v>
      </c>
      <c r="D202" t="s">
        <v>5038</v>
      </c>
      <c r="E202">
        <v>0</v>
      </c>
    </row>
    <row r="203" spans="1:5" x14ac:dyDescent="0.3">
      <c r="A203" t="s">
        <v>3839</v>
      </c>
      <c r="B203" t="s">
        <v>133</v>
      </c>
      <c r="C203" t="s">
        <v>3858</v>
      </c>
      <c r="D203" t="s">
        <v>5039</v>
      </c>
      <c r="E203">
        <v>1</v>
      </c>
    </row>
    <row r="204" spans="1:5" x14ac:dyDescent="0.3">
      <c r="A204" t="s">
        <v>3839</v>
      </c>
      <c r="B204" t="s">
        <v>78</v>
      </c>
      <c r="C204" t="s">
        <v>3860</v>
      </c>
      <c r="D204" t="s">
        <v>5040</v>
      </c>
      <c r="E204">
        <v>1</v>
      </c>
    </row>
    <row r="205" spans="1:5" x14ac:dyDescent="0.3">
      <c r="A205" t="s">
        <v>3839</v>
      </c>
      <c r="B205" t="s">
        <v>3409</v>
      </c>
      <c r="C205" t="s">
        <v>3861</v>
      </c>
      <c r="D205" t="s">
        <v>5041</v>
      </c>
      <c r="E205">
        <v>0</v>
      </c>
    </row>
    <row r="206" spans="1:5" x14ac:dyDescent="0.3">
      <c r="A206" t="s">
        <v>3839</v>
      </c>
      <c r="B206" t="s">
        <v>133</v>
      </c>
      <c r="C206" t="s">
        <v>3863</v>
      </c>
      <c r="D206" t="s">
        <v>5042</v>
      </c>
      <c r="E206">
        <v>0</v>
      </c>
    </row>
    <row r="207" spans="1:5" x14ac:dyDescent="0.3">
      <c r="A207" t="s">
        <v>3839</v>
      </c>
      <c r="B207" t="s">
        <v>78</v>
      </c>
      <c r="C207" t="s">
        <v>3864</v>
      </c>
      <c r="D207" t="s">
        <v>5043</v>
      </c>
      <c r="E207">
        <v>0</v>
      </c>
    </row>
    <row r="208" spans="1:5" x14ac:dyDescent="0.3">
      <c r="A208" t="s">
        <v>3839</v>
      </c>
      <c r="B208" t="s">
        <v>3409</v>
      </c>
      <c r="C208" t="s">
        <v>3865</v>
      </c>
      <c r="D208" t="s">
        <v>5044</v>
      </c>
      <c r="E208">
        <v>0</v>
      </c>
    </row>
    <row r="209" spans="1:5" x14ac:dyDescent="0.3">
      <c r="A209" t="s">
        <v>3839</v>
      </c>
      <c r="B209" t="s">
        <v>133</v>
      </c>
      <c r="C209" t="s">
        <v>3867</v>
      </c>
      <c r="D209" t="s">
        <v>5045</v>
      </c>
      <c r="E209">
        <v>0</v>
      </c>
    </row>
    <row r="210" spans="1:5" x14ac:dyDescent="0.3">
      <c r="A210" t="s">
        <v>3839</v>
      </c>
      <c r="B210" t="s">
        <v>78</v>
      </c>
      <c r="C210" t="s">
        <v>3868</v>
      </c>
      <c r="D210" t="s">
        <v>5046</v>
      </c>
      <c r="E210">
        <v>0</v>
      </c>
    </row>
    <row r="211" spans="1:5" x14ac:dyDescent="0.3">
      <c r="A211" t="s">
        <v>3869</v>
      </c>
      <c r="B211" t="s">
        <v>3359</v>
      </c>
      <c r="C211" t="s">
        <v>3870</v>
      </c>
      <c r="D211" t="s">
        <v>5047</v>
      </c>
      <c r="E211">
        <v>0</v>
      </c>
    </row>
    <row r="212" spans="1:5" x14ac:dyDescent="0.3">
      <c r="A212" t="s">
        <v>3869</v>
      </c>
      <c r="B212" t="s">
        <v>3359</v>
      </c>
      <c r="C212" t="s">
        <v>3872</v>
      </c>
      <c r="D212" t="s">
        <v>5048</v>
      </c>
      <c r="E212">
        <v>0</v>
      </c>
    </row>
    <row r="213" spans="1:5" x14ac:dyDescent="0.3">
      <c r="A213" t="s">
        <v>3869</v>
      </c>
      <c r="B213" t="s">
        <v>3409</v>
      </c>
      <c r="C213" t="s">
        <v>3874</v>
      </c>
      <c r="D213" t="s">
        <v>5049</v>
      </c>
      <c r="E213">
        <v>0</v>
      </c>
    </row>
    <row r="214" spans="1:5" x14ac:dyDescent="0.3">
      <c r="A214" t="s">
        <v>3869</v>
      </c>
      <c r="B214" t="s">
        <v>133</v>
      </c>
      <c r="C214" t="s">
        <v>3876</v>
      </c>
      <c r="D214" t="s">
        <v>5050</v>
      </c>
      <c r="E214">
        <v>0</v>
      </c>
    </row>
    <row r="215" spans="1:5" x14ac:dyDescent="0.3">
      <c r="A215" t="s">
        <v>3869</v>
      </c>
      <c r="B215" t="s">
        <v>3362</v>
      </c>
      <c r="C215" t="s">
        <v>3878</v>
      </c>
      <c r="D215" t="s">
        <v>5051</v>
      </c>
      <c r="E215">
        <v>0</v>
      </c>
    </row>
    <row r="216" spans="1:5" x14ac:dyDescent="0.3">
      <c r="A216" t="s">
        <v>3869</v>
      </c>
      <c r="B216" t="s">
        <v>3362</v>
      </c>
      <c r="C216" t="s">
        <v>3879</v>
      </c>
      <c r="D216" t="s">
        <v>5052</v>
      </c>
      <c r="E216">
        <v>0</v>
      </c>
    </row>
    <row r="217" spans="1:5" x14ac:dyDescent="0.3">
      <c r="A217" t="s">
        <v>3869</v>
      </c>
      <c r="B217" t="s">
        <v>3362</v>
      </c>
      <c r="C217" t="s">
        <v>3881</v>
      </c>
      <c r="D217" t="s">
        <v>5053</v>
      </c>
      <c r="E217">
        <v>0</v>
      </c>
    </row>
    <row r="218" spans="1:5" x14ac:dyDescent="0.3">
      <c r="A218" t="s">
        <v>3869</v>
      </c>
      <c r="B218" t="s">
        <v>3362</v>
      </c>
      <c r="C218" t="s">
        <v>3882</v>
      </c>
      <c r="D218" t="s">
        <v>5054</v>
      </c>
      <c r="E218">
        <v>0</v>
      </c>
    </row>
    <row r="219" spans="1:5" x14ac:dyDescent="0.3">
      <c r="A219" t="s">
        <v>3869</v>
      </c>
      <c r="B219" t="s">
        <v>3409</v>
      </c>
      <c r="C219" t="s">
        <v>3883</v>
      </c>
      <c r="D219" t="s">
        <v>5055</v>
      </c>
      <c r="E219">
        <v>0</v>
      </c>
    </row>
    <row r="220" spans="1:5" x14ac:dyDescent="0.3">
      <c r="A220" t="s">
        <v>3869</v>
      </c>
      <c r="B220" t="s">
        <v>133</v>
      </c>
      <c r="C220" t="s">
        <v>3885</v>
      </c>
      <c r="D220" t="s">
        <v>5056</v>
      </c>
      <c r="E220">
        <v>0</v>
      </c>
    </row>
    <row r="221" spans="1:5" x14ac:dyDescent="0.3">
      <c r="A221" t="s">
        <v>3869</v>
      </c>
      <c r="B221" t="s">
        <v>78</v>
      </c>
      <c r="C221" t="s">
        <v>3886</v>
      </c>
      <c r="D221" t="s">
        <v>5057</v>
      </c>
      <c r="E221">
        <v>0</v>
      </c>
    </row>
    <row r="222" spans="1:5" x14ac:dyDescent="0.3">
      <c r="A222" t="s">
        <v>3869</v>
      </c>
      <c r="B222" t="s">
        <v>3409</v>
      </c>
      <c r="C222" t="s">
        <v>3887</v>
      </c>
      <c r="D222" t="s">
        <v>5058</v>
      </c>
      <c r="E222">
        <v>0</v>
      </c>
    </row>
    <row r="223" spans="1:5" x14ac:dyDescent="0.3">
      <c r="A223" t="s">
        <v>3869</v>
      </c>
      <c r="B223" t="s">
        <v>133</v>
      </c>
      <c r="C223" t="s">
        <v>3889</v>
      </c>
      <c r="D223" t="s">
        <v>5059</v>
      </c>
      <c r="E223">
        <v>3</v>
      </c>
    </row>
    <row r="224" spans="1:5" x14ac:dyDescent="0.3">
      <c r="A224" t="s">
        <v>3869</v>
      </c>
      <c r="B224" t="s">
        <v>3362</v>
      </c>
      <c r="C224" t="s">
        <v>3892</v>
      </c>
      <c r="D224" t="s">
        <v>5060</v>
      </c>
      <c r="E224">
        <v>3</v>
      </c>
    </row>
    <row r="225" spans="1:5" x14ac:dyDescent="0.3">
      <c r="A225" t="s">
        <v>3869</v>
      </c>
      <c r="B225" t="s">
        <v>3409</v>
      </c>
      <c r="C225" t="s">
        <v>3893</v>
      </c>
      <c r="D225" t="s">
        <v>5061</v>
      </c>
      <c r="E225">
        <v>0</v>
      </c>
    </row>
    <row r="226" spans="1:5" x14ac:dyDescent="0.3">
      <c r="A226" t="s">
        <v>3869</v>
      </c>
      <c r="B226" t="s">
        <v>133</v>
      </c>
      <c r="C226" t="s">
        <v>3895</v>
      </c>
      <c r="D226" t="s">
        <v>5062</v>
      </c>
      <c r="E226">
        <v>0</v>
      </c>
    </row>
    <row r="227" spans="1:5" x14ac:dyDescent="0.3">
      <c r="A227" t="s">
        <v>3869</v>
      </c>
      <c r="B227" t="s">
        <v>3362</v>
      </c>
      <c r="C227" t="s">
        <v>3896</v>
      </c>
      <c r="D227" t="s">
        <v>5063</v>
      </c>
      <c r="E227">
        <v>0</v>
      </c>
    </row>
    <row r="228" spans="1:5" x14ac:dyDescent="0.3">
      <c r="A228" t="s">
        <v>3869</v>
      </c>
      <c r="B228" t="s">
        <v>3409</v>
      </c>
      <c r="C228" t="s">
        <v>3897</v>
      </c>
      <c r="D228" t="s">
        <v>5064</v>
      </c>
      <c r="E228">
        <v>0</v>
      </c>
    </row>
    <row r="229" spans="1:5" x14ac:dyDescent="0.3">
      <c r="A229" t="s">
        <v>3869</v>
      </c>
      <c r="B229" t="s">
        <v>133</v>
      </c>
      <c r="C229" t="s">
        <v>3899</v>
      </c>
      <c r="D229" t="s">
        <v>5065</v>
      </c>
      <c r="E229">
        <v>0</v>
      </c>
    </row>
    <row r="230" spans="1:5" x14ac:dyDescent="0.3">
      <c r="A230" t="s">
        <v>3869</v>
      </c>
      <c r="B230" t="s">
        <v>3362</v>
      </c>
      <c r="C230" t="s">
        <v>3900</v>
      </c>
      <c r="D230" t="s">
        <v>5066</v>
      </c>
      <c r="E230">
        <v>0</v>
      </c>
    </row>
    <row r="231" spans="1:5" x14ac:dyDescent="0.3">
      <c r="A231" t="s">
        <v>3869</v>
      </c>
      <c r="B231" t="s">
        <v>3409</v>
      </c>
      <c r="C231" t="s">
        <v>3901</v>
      </c>
      <c r="D231" t="s">
        <v>5067</v>
      </c>
      <c r="E231">
        <v>0</v>
      </c>
    </row>
    <row r="232" spans="1:5" x14ac:dyDescent="0.3">
      <c r="A232" t="s">
        <v>3869</v>
      </c>
      <c r="B232" t="s">
        <v>133</v>
      </c>
      <c r="C232" t="s">
        <v>3903</v>
      </c>
      <c r="D232" t="s">
        <v>5068</v>
      </c>
      <c r="E232">
        <v>0</v>
      </c>
    </row>
    <row r="233" spans="1:5" x14ac:dyDescent="0.3">
      <c r="A233" t="s">
        <v>3869</v>
      </c>
      <c r="B233" t="s">
        <v>3362</v>
      </c>
      <c r="C233" t="s">
        <v>3904</v>
      </c>
      <c r="D233" t="s">
        <v>5069</v>
      </c>
      <c r="E233">
        <v>0</v>
      </c>
    </row>
    <row r="234" spans="1:5" x14ac:dyDescent="0.3">
      <c r="A234" t="s">
        <v>3905</v>
      </c>
      <c r="B234" t="s">
        <v>3409</v>
      </c>
      <c r="C234" t="s">
        <v>3906</v>
      </c>
      <c r="D234" t="s">
        <v>5070</v>
      </c>
      <c r="E234">
        <v>0</v>
      </c>
    </row>
    <row r="235" spans="1:5" x14ac:dyDescent="0.3">
      <c r="A235" t="s">
        <v>3905</v>
      </c>
      <c r="B235" t="s">
        <v>133</v>
      </c>
      <c r="C235" t="s">
        <v>3908</v>
      </c>
      <c r="D235" t="s">
        <v>5071</v>
      </c>
      <c r="E235">
        <v>0</v>
      </c>
    </row>
    <row r="236" spans="1:5" x14ac:dyDescent="0.3">
      <c r="A236" t="s">
        <v>3905</v>
      </c>
      <c r="B236" t="s">
        <v>78</v>
      </c>
      <c r="C236" t="s">
        <v>3909</v>
      </c>
      <c r="D236" t="s">
        <v>5072</v>
      </c>
      <c r="E236">
        <v>0</v>
      </c>
    </row>
    <row r="237" spans="1:5" x14ac:dyDescent="0.3">
      <c r="A237" t="s">
        <v>3905</v>
      </c>
      <c r="B237" t="s">
        <v>3409</v>
      </c>
      <c r="C237" t="s">
        <v>3910</v>
      </c>
      <c r="D237" t="s">
        <v>5073</v>
      </c>
      <c r="E237">
        <v>0</v>
      </c>
    </row>
    <row r="238" spans="1:5" x14ac:dyDescent="0.3">
      <c r="A238" t="s">
        <v>3905</v>
      </c>
      <c r="B238" t="s">
        <v>133</v>
      </c>
      <c r="C238" t="s">
        <v>3912</v>
      </c>
      <c r="D238" t="s">
        <v>5074</v>
      </c>
      <c r="E238">
        <v>1</v>
      </c>
    </row>
    <row r="239" spans="1:5" x14ac:dyDescent="0.3">
      <c r="A239" t="s">
        <v>3905</v>
      </c>
      <c r="B239" t="s">
        <v>78</v>
      </c>
      <c r="C239" t="s">
        <v>3916</v>
      </c>
      <c r="D239" t="s">
        <v>5075</v>
      </c>
      <c r="E239">
        <v>1</v>
      </c>
    </row>
    <row r="240" spans="1:5" x14ac:dyDescent="0.3">
      <c r="A240" t="s">
        <v>3905</v>
      </c>
      <c r="B240" t="s">
        <v>133</v>
      </c>
      <c r="C240" t="s">
        <v>3917</v>
      </c>
      <c r="D240" t="s">
        <v>5076</v>
      </c>
      <c r="E240">
        <v>1</v>
      </c>
    </row>
    <row r="241" spans="1:5" x14ac:dyDescent="0.3">
      <c r="A241" t="s">
        <v>3905</v>
      </c>
      <c r="B241" t="s">
        <v>78</v>
      </c>
      <c r="C241" t="s">
        <v>3922</v>
      </c>
      <c r="D241" t="s">
        <v>5077</v>
      </c>
      <c r="E241">
        <v>1</v>
      </c>
    </row>
    <row r="242" spans="1:5" x14ac:dyDescent="0.3">
      <c r="A242" t="s">
        <v>3905</v>
      </c>
      <c r="B242" t="s">
        <v>3409</v>
      </c>
      <c r="C242" t="s">
        <v>3923</v>
      </c>
      <c r="D242" t="s">
        <v>5078</v>
      </c>
      <c r="E242">
        <v>0</v>
      </c>
    </row>
    <row r="243" spans="1:5" x14ac:dyDescent="0.3">
      <c r="A243" t="s">
        <v>3905</v>
      </c>
      <c r="B243" t="s">
        <v>133</v>
      </c>
      <c r="C243" t="s">
        <v>3925</v>
      </c>
      <c r="D243" t="s">
        <v>5079</v>
      </c>
      <c r="E243">
        <v>0</v>
      </c>
    </row>
    <row r="244" spans="1:5" x14ac:dyDescent="0.3">
      <c r="A244" t="s">
        <v>3905</v>
      </c>
      <c r="B244" t="s">
        <v>78</v>
      </c>
      <c r="C244" t="s">
        <v>3926</v>
      </c>
      <c r="D244" t="s">
        <v>5080</v>
      </c>
      <c r="E244">
        <v>0</v>
      </c>
    </row>
    <row r="245" spans="1:5" x14ac:dyDescent="0.3">
      <c r="A245" t="s">
        <v>3905</v>
      </c>
      <c r="B245" t="s">
        <v>3409</v>
      </c>
      <c r="C245" t="s">
        <v>3927</v>
      </c>
      <c r="D245" t="s">
        <v>5081</v>
      </c>
      <c r="E245">
        <v>1</v>
      </c>
    </row>
    <row r="246" spans="1:5" x14ac:dyDescent="0.3">
      <c r="A246" t="s">
        <v>3905</v>
      </c>
      <c r="B246" t="s">
        <v>133</v>
      </c>
      <c r="C246" t="s">
        <v>3930</v>
      </c>
      <c r="D246" t="s">
        <v>5082</v>
      </c>
      <c r="E246">
        <v>1</v>
      </c>
    </row>
    <row r="247" spans="1:5" x14ac:dyDescent="0.3">
      <c r="A247" t="s">
        <v>3905</v>
      </c>
      <c r="B247" t="s">
        <v>78</v>
      </c>
      <c r="C247" t="s">
        <v>3868</v>
      </c>
      <c r="D247" t="s">
        <v>5083</v>
      </c>
      <c r="E247">
        <v>2</v>
      </c>
    </row>
    <row r="248" spans="1:5" x14ac:dyDescent="0.3">
      <c r="A248" t="s">
        <v>3932</v>
      </c>
      <c r="B248" t="s">
        <v>3409</v>
      </c>
      <c r="C248" t="s">
        <v>3933</v>
      </c>
      <c r="D248" t="s">
        <v>5084</v>
      </c>
      <c r="E248">
        <v>0</v>
      </c>
    </row>
    <row r="249" spans="1:5" x14ac:dyDescent="0.3">
      <c r="A249" t="s">
        <v>3932</v>
      </c>
      <c r="B249" t="s">
        <v>133</v>
      </c>
      <c r="C249" t="s">
        <v>3935</v>
      </c>
      <c r="D249" t="s">
        <v>5085</v>
      </c>
      <c r="E249">
        <v>0</v>
      </c>
    </row>
    <row r="250" spans="1:5" x14ac:dyDescent="0.3">
      <c r="A250" t="s">
        <v>3932</v>
      </c>
      <c r="B250" t="s">
        <v>78</v>
      </c>
      <c r="C250" t="s">
        <v>3936</v>
      </c>
      <c r="D250" t="s">
        <v>5086</v>
      </c>
      <c r="E250">
        <v>0</v>
      </c>
    </row>
    <row r="251" spans="1:5" x14ac:dyDescent="0.3">
      <c r="A251" t="s">
        <v>3932</v>
      </c>
      <c r="B251" t="s">
        <v>133</v>
      </c>
      <c r="C251" t="s">
        <v>3937</v>
      </c>
      <c r="D251" t="s">
        <v>5087</v>
      </c>
      <c r="E251">
        <v>0</v>
      </c>
    </row>
    <row r="252" spans="1:5" x14ac:dyDescent="0.3">
      <c r="A252" t="s">
        <v>3932</v>
      </c>
      <c r="B252" t="s">
        <v>78</v>
      </c>
      <c r="C252" t="s">
        <v>3939</v>
      </c>
      <c r="D252" t="s">
        <v>5088</v>
      </c>
      <c r="E252">
        <v>0</v>
      </c>
    </row>
    <row r="253" spans="1:5" x14ac:dyDescent="0.3">
      <c r="A253" t="s">
        <v>3932</v>
      </c>
      <c r="B253" t="s">
        <v>3940</v>
      </c>
      <c r="C253" t="s">
        <v>3941</v>
      </c>
      <c r="D253" t="s">
        <v>5089</v>
      </c>
      <c r="E253">
        <v>0</v>
      </c>
    </row>
    <row r="254" spans="1:5" x14ac:dyDescent="0.3">
      <c r="A254" t="s">
        <v>3932</v>
      </c>
      <c r="B254" t="s">
        <v>78</v>
      </c>
      <c r="C254" t="s">
        <v>3943</v>
      </c>
      <c r="D254" t="s">
        <v>5090</v>
      </c>
      <c r="E254">
        <v>0</v>
      </c>
    </row>
    <row r="255" spans="1:5" x14ac:dyDescent="0.3">
      <c r="A255" t="s">
        <v>3932</v>
      </c>
      <c r="B255" t="s">
        <v>133</v>
      </c>
      <c r="C255" t="s">
        <v>3944</v>
      </c>
      <c r="D255" t="s">
        <v>5091</v>
      </c>
      <c r="E255">
        <v>0</v>
      </c>
    </row>
    <row r="256" spans="1:5" x14ac:dyDescent="0.3">
      <c r="A256" t="s">
        <v>3932</v>
      </c>
      <c r="B256" t="s">
        <v>78</v>
      </c>
      <c r="C256" t="s">
        <v>3946</v>
      </c>
      <c r="D256" t="s">
        <v>5092</v>
      </c>
      <c r="E256">
        <v>0</v>
      </c>
    </row>
    <row r="257" spans="1:5" x14ac:dyDescent="0.3">
      <c r="A257" t="s">
        <v>3932</v>
      </c>
      <c r="B257" t="s">
        <v>133</v>
      </c>
      <c r="C257" t="s">
        <v>3947</v>
      </c>
      <c r="D257" t="s">
        <v>5093</v>
      </c>
      <c r="E257">
        <v>0</v>
      </c>
    </row>
    <row r="258" spans="1:5" x14ac:dyDescent="0.3">
      <c r="A258" t="s">
        <v>3932</v>
      </c>
      <c r="B258" t="s">
        <v>78</v>
      </c>
      <c r="C258" t="s">
        <v>3949</v>
      </c>
      <c r="D258" t="s">
        <v>5094</v>
      </c>
      <c r="E258">
        <v>0</v>
      </c>
    </row>
    <row r="259" spans="1:5" x14ac:dyDescent="0.3">
      <c r="A259" t="s">
        <v>3932</v>
      </c>
      <c r="B259" t="s">
        <v>3950</v>
      </c>
      <c r="C259" t="s">
        <v>3951</v>
      </c>
      <c r="D259" t="s">
        <v>5095</v>
      </c>
      <c r="E259">
        <v>10</v>
      </c>
    </row>
    <row r="260" spans="1:5" x14ac:dyDescent="0.3">
      <c r="A260" t="s">
        <v>3932</v>
      </c>
      <c r="B260" t="s">
        <v>3950</v>
      </c>
      <c r="C260" t="s">
        <v>3969</v>
      </c>
      <c r="D260" t="s">
        <v>5096</v>
      </c>
      <c r="E260">
        <v>0</v>
      </c>
    </row>
    <row r="261" spans="1:5" x14ac:dyDescent="0.3">
      <c r="A261" t="s">
        <v>3932</v>
      </c>
      <c r="B261" t="s">
        <v>3846</v>
      </c>
      <c r="C261" t="s">
        <v>3972</v>
      </c>
      <c r="D261" t="s">
        <v>5097</v>
      </c>
      <c r="E261">
        <v>0</v>
      </c>
    </row>
    <row r="262" spans="1:5" x14ac:dyDescent="0.3">
      <c r="A262" t="s">
        <v>3932</v>
      </c>
      <c r="B262" t="s">
        <v>3359</v>
      </c>
      <c r="C262" t="s">
        <v>3974</v>
      </c>
      <c r="D262" t="s">
        <v>5098</v>
      </c>
      <c r="E262">
        <v>0</v>
      </c>
    </row>
    <row r="263" spans="1:5" x14ac:dyDescent="0.3">
      <c r="A263" t="s">
        <v>3932</v>
      </c>
      <c r="B263" t="s">
        <v>3359</v>
      </c>
      <c r="C263" t="s">
        <v>3976</v>
      </c>
      <c r="D263" t="s">
        <v>5099</v>
      </c>
      <c r="E263">
        <v>1</v>
      </c>
    </row>
    <row r="264" spans="1:5" x14ac:dyDescent="0.3">
      <c r="A264" t="s">
        <v>3334</v>
      </c>
      <c r="B264" t="s">
        <v>3940</v>
      </c>
      <c r="C264" t="s">
        <v>3978</v>
      </c>
      <c r="D264" t="s">
        <v>5100</v>
      </c>
      <c r="E264">
        <v>0</v>
      </c>
    </row>
    <row r="265" spans="1:5" x14ac:dyDescent="0.3">
      <c r="A265" t="s">
        <v>3334</v>
      </c>
      <c r="B265" t="s">
        <v>3940</v>
      </c>
      <c r="C265" t="s">
        <v>3980</v>
      </c>
      <c r="D265" t="s">
        <v>5101</v>
      </c>
      <c r="E265">
        <v>0</v>
      </c>
    </row>
    <row r="266" spans="1:5" x14ac:dyDescent="0.3">
      <c r="A266" t="s">
        <v>3334</v>
      </c>
      <c r="B266" t="s">
        <v>3982</v>
      </c>
      <c r="C266" t="s">
        <v>3983</v>
      </c>
      <c r="D266" t="s">
        <v>5102</v>
      </c>
      <c r="E266">
        <v>0</v>
      </c>
    </row>
    <row r="267" spans="1:5" x14ac:dyDescent="0.3">
      <c r="A267" t="s">
        <v>3394</v>
      </c>
      <c r="B267" t="s">
        <v>3985</v>
      </c>
      <c r="C267" t="s">
        <v>3986</v>
      </c>
      <c r="D267" t="s">
        <v>5103</v>
      </c>
      <c r="E267">
        <v>0</v>
      </c>
    </row>
    <row r="268" spans="1:5" x14ac:dyDescent="0.3">
      <c r="A268" t="s">
        <v>3394</v>
      </c>
      <c r="B268" t="s">
        <v>2143</v>
      </c>
      <c r="C268" t="s">
        <v>3988</v>
      </c>
      <c r="D268" t="s">
        <v>5104</v>
      </c>
      <c r="E268">
        <v>1</v>
      </c>
    </row>
    <row r="269" spans="1:5" x14ac:dyDescent="0.3">
      <c r="A269" t="s">
        <v>3394</v>
      </c>
      <c r="B269" t="s">
        <v>2143</v>
      </c>
      <c r="C269" t="s">
        <v>3994</v>
      </c>
      <c r="D269" t="s">
        <v>5105</v>
      </c>
      <c r="E269">
        <v>2</v>
      </c>
    </row>
    <row r="270" spans="1:5" x14ac:dyDescent="0.3">
      <c r="A270" t="s">
        <v>3394</v>
      </c>
      <c r="B270" t="s">
        <v>2143</v>
      </c>
      <c r="C270" t="s">
        <v>4003</v>
      </c>
      <c r="D270" t="s">
        <v>5106</v>
      </c>
      <c r="E270">
        <v>0</v>
      </c>
    </row>
    <row r="271" spans="1:5" x14ac:dyDescent="0.3">
      <c r="A271" t="s">
        <v>3394</v>
      </c>
      <c r="B271" t="s">
        <v>2143</v>
      </c>
      <c r="C271" t="s">
        <v>4007</v>
      </c>
      <c r="D271" t="s">
        <v>5107</v>
      </c>
      <c r="E271">
        <v>0</v>
      </c>
    </row>
    <row r="272" spans="1:5" x14ac:dyDescent="0.3">
      <c r="A272" t="s">
        <v>3394</v>
      </c>
      <c r="B272" t="s">
        <v>2143</v>
      </c>
      <c r="C272" t="s">
        <v>4010</v>
      </c>
      <c r="D272" t="s">
        <v>5108</v>
      </c>
      <c r="E272">
        <v>1</v>
      </c>
    </row>
    <row r="273" spans="1:5" x14ac:dyDescent="0.3">
      <c r="A273" t="s">
        <v>3394</v>
      </c>
      <c r="B273" t="s">
        <v>2143</v>
      </c>
      <c r="C273" t="s">
        <v>4013</v>
      </c>
      <c r="D273" t="s">
        <v>5109</v>
      </c>
      <c r="E273">
        <v>1</v>
      </c>
    </row>
    <row r="274" spans="1:5" x14ac:dyDescent="0.3">
      <c r="A274" t="s">
        <v>3394</v>
      </c>
      <c r="B274" t="s">
        <v>2143</v>
      </c>
      <c r="C274" t="s">
        <v>4019</v>
      </c>
      <c r="D274" t="s">
        <v>5110</v>
      </c>
      <c r="E274">
        <v>0</v>
      </c>
    </row>
    <row r="275" spans="1:5" x14ac:dyDescent="0.3">
      <c r="A275" t="s">
        <v>3394</v>
      </c>
      <c r="B275" t="s">
        <v>2143</v>
      </c>
      <c r="C275" t="s">
        <v>4022</v>
      </c>
      <c r="D275" t="s">
        <v>5111</v>
      </c>
      <c r="E275">
        <v>1</v>
      </c>
    </row>
    <row r="276" spans="1:5" x14ac:dyDescent="0.3">
      <c r="A276" t="s">
        <v>3394</v>
      </c>
      <c r="B276" t="s">
        <v>2143</v>
      </c>
      <c r="C276" t="s">
        <v>4027</v>
      </c>
      <c r="D276" t="s">
        <v>5112</v>
      </c>
      <c r="E276">
        <v>0</v>
      </c>
    </row>
    <row r="277" spans="1:5" x14ac:dyDescent="0.3">
      <c r="A277" t="s">
        <v>3394</v>
      </c>
      <c r="B277" t="s">
        <v>2143</v>
      </c>
      <c r="C277" t="s">
        <v>4030</v>
      </c>
      <c r="D277" t="s">
        <v>5113</v>
      </c>
      <c r="E277">
        <v>1</v>
      </c>
    </row>
    <row r="278" spans="1:5" x14ac:dyDescent="0.3">
      <c r="A278" t="s">
        <v>3394</v>
      </c>
      <c r="B278" t="s">
        <v>769</v>
      </c>
      <c r="C278" t="s">
        <v>4037</v>
      </c>
      <c r="D278" t="s">
        <v>5114</v>
      </c>
      <c r="E278">
        <v>0</v>
      </c>
    </row>
    <row r="279" spans="1:5" x14ac:dyDescent="0.3">
      <c r="A279" t="s">
        <v>3394</v>
      </c>
      <c r="B279" t="s">
        <v>769</v>
      </c>
      <c r="C279" t="s">
        <v>4039</v>
      </c>
      <c r="D279" t="s">
        <v>5115</v>
      </c>
      <c r="E279">
        <v>9</v>
      </c>
    </row>
    <row r="280" spans="1:5" x14ac:dyDescent="0.3">
      <c r="A280" t="s">
        <v>3394</v>
      </c>
      <c r="B280" t="s">
        <v>769</v>
      </c>
      <c r="C280" t="s">
        <v>4067</v>
      </c>
      <c r="D280" t="s">
        <v>5116</v>
      </c>
      <c r="E280">
        <v>0</v>
      </c>
    </row>
    <row r="281" spans="1:5" x14ac:dyDescent="0.3">
      <c r="A281" t="s">
        <v>3394</v>
      </c>
      <c r="B281" t="s">
        <v>769</v>
      </c>
      <c r="C281" t="s">
        <v>4070</v>
      </c>
      <c r="D281" t="s">
        <v>5117</v>
      </c>
      <c r="E281">
        <v>0</v>
      </c>
    </row>
    <row r="282" spans="1:5" x14ac:dyDescent="0.3">
      <c r="A282" t="s">
        <v>3394</v>
      </c>
      <c r="B282" t="s">
        <v>769</v>
      </c>
      <c r="C282" t="s">
        <v>4072</v>
      </c>
      <c r="D282" t="s">
        <v>5118</v>
      </c>
      <c r="E282">
        <v>0</v>
      </c>
    </row>
    <row r="283" spans="1:5" x14ac:dyDescent="0.3">
      <c r="A283" t="s">
        <v>3394</v>
      </c>
      <c r="B283" t="s">
        <v>769</v>
      </c>
      <c r="C283" t="s">
        <v>4075</v>
      </c>
      <c r="D283" t="s">
        <v>5119</v>
      </c>
      <c r="E283">
        <v>0</v>
      </c>
    </row>
    <row r="284" spans="1:5" ht="172.8" x14ac:dyDescent="0.3">
      <c r="A284" t="s">
        <v>3394</v>
      </c>
      <c r="B284" t="s">
        <v>769</v>
      </c>
      <c r="C284" s="159" t="s">
        <v>4078</v>
      </c>
      <c r="D284" s="159" t="s">
        <v>5120</v>
      </c>
      <c r="E284">
        <v>1</v>
      </c>
    </row>
    <row r="285" spans="1:5" x14ac:dyDescent="0.3">
      <c r="A285" t="s">
        <v>3394</v>
      </c>
      <c r="B285" t="s">
        <v>769</v>
      </c>
      <c r="C285" t="s">
        <v>4084</v>
      </c>
      <c r="D285" t="s">
        <v>5121</v>
      </c>
      <c r="E285">
        <v>0</v>
      </c>
    </row>
    <row r="286" spans="1:5" x14ac:dyDescent="0.3">
      <c r="A286" t="s">
        <v>3394</v>
      </c>
      <c r="B286" t="s">
        <v>2143</v>
      </c>
      <c r="C286" t="s">
        <v>4087</v>
      </c>
      <c r="D286" t="s">
        <v>5122</v>
      </c>
      <c r="E286">
        <v>0</v>
      </c>
    </row>
    <row r="287" spans="1:5" x14ac:dyDescent="0.3">
      <c r="A287" t="s">
        <v>3394</v>
      </c>
      <c r="B287" t="s">
        <v>3982</v>
      </c>
      <c r="C287" t="s">
        <v>4090</v>
      </c>
      <c r="D287" t="s">
        <v>5123</v>
      </c>
      <c r="E287">
        <v>2</v>
      </c>
    </row>
    <row r="288" spans="1:5" x14ac:dyDescent="0.3">
      <c r="A288" t="s">
        <v>4092</v>
      </c>
      <c r="B288" t="s">
        <v>180</v>
      </c>
      <c r="C288" t="s">
        <v>805</v>
      </c>
      <c r="D288" t="s">
        <v>5124</v>
      </c>
      <c r="E288">
        <v>0</v>
      </c>
    </row>
    <row r="289" spans="1:5" x14ac:dyDescent="0.3">
      <c r="A289" t="s">
        <v>4092</v>
      </c>
      <c r="B289" t="s">
        <v>180</v>
      </c>
      <c r="C289" t="s">
        <v>4094</v>
      </c>
      <c r="D289" t="s">
        <v>5125</v>
      </c>
      <c r="E289">
        <v>0</v>
      </c>
    </row>
    <row r="290" spans="1:5" x14ac:dyDescent="0.3">
      <c r="A290" t="s">
        <v>4096</v>
      </c>
      <c r="B290" t="s">
        <v>3409</v>
      </c>
      <c r="C290" t="s">
        <v>4097</v>
      </c>
      <c r="D290" t="s">
        <v>5126</v>
      </c>
      <c r="E290">
        <v>0</v>
      </c>
    </row>
    <row r="291" spans="1:5" x14ac:dyDescent="0.3">
      <c r="A291" t="s">
        <v>4096</v>
      </c>
      <c r="B291" t="s">
        <v>4099</v>
      </c>
      <c r="C291" t="s">
        <v>4100</v>
      </c>
      <c r="D291" t="s">
        <v>5127</v>
      </c>
      <c r="E291">
        <v>0</v>
      </c>
    </row>
    <row r="292" spans="1:5" x14ac:dyDescent="0.3">
      <c r="A292" t="s">
        <v>4096</v>
      </c>
      <c r="B292" t="s">
        <v>2143</v>
      </c>
      <c r="C292" t="s">
        <v>4101</v>
      </c>
      <c r="D292" t="s">
        <v>5128</v>
      </c>
      <c r="E292">
        <v>0</v>
      </c>
    </row>
    <row r="293" spans="1:5" x14ac:dyDescent="0.3">
      <c r="A293" t="s">
        <v>4096</v>
      </c>
      <c r="B293" t="s">
        <v>2143</v>
      </c>
      <c r="C293" t="s">
        <v>4102</v>
      </c>
      <c r="D293" t="s">
        <v>5129</v>
      </c>
      <c r="E293">
        <v>0</v>
      </c>
    </row>
    <row r="294" spans="1:5" x14ac:dyDescent="0.3">
      <c r="A294" t="s">
        <v>4096</v>
      </c>
      <c r="B294" t="s">
        <v>3985</v>
      </c>
      <c r="C294" t="s">
        <v>4104</v>
      </c>
      <c r="D294" t="s">
        <v>5130</v>
      </c>
      <c r="E294">
        <v>5</v>
      </c>
    </row>
    <row r="295" spans="1:5" x14ac:dyDescent="0.3">
      <c r="A295" t="s">
        <v>3598</v>
      </c>
      <c r="B295" t="s">
        <v>3982</v>
      </c>
      <c r="C295" t="s">
        <v>4110</v>
      </c>
      <c r="D295" t="s">
        <v>5131</v>
      </c>
      <c r="E295">
        <v>0</v>
      </c>
    </row>
    <row r="296" spans="1:5" x14ac:dyDescent="0.3">
      <c r="A296" t="s">
        <v>3932</v>
      </c>
      <c r="B296" t="s">
        <v>180</v>
      </c>
      <c r="C296" t="s">
        <v>4113</v>
      </c>
      <c r="D296" t="s">
        <v>5132</v>
      </c>
      <c r="E296">
        <v>0</v>
      </c>
    </row>
    <row r="297" spans="1:5" ht="187.2" x14ac:dyDescent="0.3">
      <c r="A297" s="159" t="s">
        <v>4115</v>
      </c>
      <c r="B297" t="s">
        <v>3409</v>
      </c>
      <c r="C297" t="s">
        <v>4116</v>
      </c>
      <c r="D297" s="159" t="s">
        <v>5133</v>
      </c>
      <c r="E297">
        <v>1</v>
      </c>
    </row>
    <row r="298" spans="1:5" ht="244.8" x14ac:dyDescent="0.3">
      <c r="A298" s="159" t="s">
        <v>4115</v>
      </c>
      <c r="B298" t="s">
        <v>133</v>
      </c>
      <c r="C298" t="s">
        <v>4119</v>
      </c>
      <c r="D298" s="159" t="s">
        <v>5134</v>
      </c>
      <c r="E298">
        <v>3</v>
      </c>
    </row>
    <row r="299" spans="1:5" ht="244.8" x14ac:dyDescent="0.3">
      <c r="A299" s="159" t="s">
        <v>4115</v>
      </c>
      <c r="B299" t="s">
        <v>78</v>
      </c>
      <c r="C299" t="s">
        <v>4121</v>
      </c>
      <c r="D299" s="159" t="s">
        <v>5135</v>
      </c>
      <c r="E299">
        <v>4</v>
      </c>
    </row>
    <row r="300" spans="1:5" ht="244.8" x14ac:dyDescent="0.3">
      <c r="A300" s="159" t="s">
        <v>4115</v>
      </c>
      <c r="B300" t="s">
        <v>133</v>
      </c>
      <c r="C300" t="s">
        <v>4122</v>
      </c>
      <c r="D300" s="159" t="s">
        <v>5136</v>
      </c>
      <c r="E300">
        <v>0</v>
      </c>
    </row>
    <row r="301" spans="1:5" ht="244.8" x14ac:dyDescent="0.3">
      <c r="A301" s="159" t="s">
        <v>4115</v>
      </c>
      <c r="B301" t="s">
        <v>78</v>
      </c>
      <c r="C301" t="s">
        <v>4124</v>
      </c>
      <c r="D301" s="159" t="s">
        <v>5137</v>
      </c>
      <c r="E301">
        <v>1</v>
      </c>
    </row>
    <row r="302" spans="1:5" ht="302.39999999999998" x14ac:dyDescent="0.3">
      <c r="A302" s="159" t="s">
        <v>4115</v>
      </c>
      <c r="B302" t="s">
        <v>133</v>
      </c>
      <c r="C302" t="s">
        <v>4125</v>
      </c>
      <c r="D302" s="159" t="s">
        <v>5138</v>
      </c>
      <c r="E302">
        <v>4</v>
      </c>
    </row>
    <row r="303" spans="1:5" ht="302.39999999999998" x14ac:dyDescent="0.3">
      <c r="A303" s="159" t="s">
        <v>4115</v>
      </c>
      <c r="B303" t="s">
        <v>78</v>
      </c>
      <c r="C303" t="s">
        <v>4129</v>
      </c>
      <c r="D303" s="159" t="s">
        <v>5139</v>
      </c>
      <c r="E303">
        <v>5</v>
      </c>
    </row>
    <row r="304" spans="1:5" ht="288" x14ac:dyDescent="0.3">
      <c r="A304" s="159" t="s">
        <v>4115</v>
      </c>
      <c r="B304" t="s">
        <v>133</v>
      </c>
      <c r="C304" t="s">
        <v>4130</v>
      </c>
      <c r="D304" s="159" t="s">
        <v>5140</v>
      </c>
      <c r="E304">
        <v>0</v>
      </c>
    </row>
    <row r="305" spans="1:5" ht="288" x14ac:dyDescent="0.3">
      <c r="A305" s="159" t="s">
        <v>4115</v>
      </c>
      <c r="B305" t="s">
        <v>78</v>
      </c>
      <c r="C305" t="s">
        <v>4132</v>
      </c>
      <c r="D305" s="159" t="s">
        <v>5141</v>
      </c>
      <c r="E305">
        <v>1</v>
      </c>
    </row>
    <row r="306" spans="1:5" ht="273.60000000000002" x14ac:dyDescent="0.3">
      <c r="A306" s="159" t="s">
        <v>4115</v>
      </c>
      <c r="B306" t="s">
        <v>133</v>
      </c>
      <c r="C306" t="s">
        <v>4133</v>
      </c>
      <c r="D306" s="159" t="s">
        <v>5142</v>
      </c>
      <c r="E306">
        <v>0</v>
      </c>
    </row>
    <row r="307" spans="1:5" ht="273.60000000000002" x14ac:dyDescent="0.3">
      <c r="A307" s="159" t="s">
        <v>4115</v>
      </c>
      <c r="B307" t="s">
        <v>78</v>
      </c>
      <c r="C307" t="s">
        <v>4135</v>
      </c>
      <c r="D307" s="159" t="s">
        <v>5143</v>
      </c>
      <c r="E307">
        <v>1</v>
      </c>
    </row>
    <row r="308" spans="1:5" ht="187.2" x14ac:dyDescent="0.3">
      <c r="A308" s="159" t="s">
        <v>4136</v>
      </c>
      <c r="B308" t="s">
        <v>3409</v>
      </c>
      <c r="C308" t="s">
        <v>4137</v>
      </c>
      <c r="D308" s="159" t="s">
        <v>5144</v>
      </c>
      <c r="E308">
        <v>4</v>
      </c>
    </row>
    <row r="309" spans="1:5" ht="345.6" x14ac:dyDescent="0.3">
      <c r="A309" s="159" t="s">
        <v>4136</v>
      </c>
      <c r="B309" t="s">
        <v>133</v>
      </c>
      <c r="C309" t="s">
        <v>4142</v>
      </c>
      <c r="D309" s="159" t="s">
        <v>5145</v>
      </c>
      <c r="E309">
        <v>0</v>
      </c>
    </row>
    <row r="310" spans="1:5" ht="345.6" x14ac:dyDescent="0.3">
      <c r="A310" s="159" t="s">
        <v>4136</v>
      </c>
      <c r="B310" t="s">
        <v>133</v>
      </c>
      <c r="C310" t="s">
        <v>4144</v>
      </c>
      <c r="D310" s="159" t="s">
        <v>5146</v>
      </c>
      <c r="E310">
        <v>0</v>
      </c>
    </row>
    <row r="311" spans="1:5" ht="345.6" x14ac:dyDescent="0.3">
      <c r="A311" s="159" t="s">
        <v>4136</v>
      </c>
      <c r="B311" t="s">
        <v>78</v>
      </c>
      <c r="C311" t="s">
        <v>4145</v>
      </c>
      <c r="D311" s="159" t="s">
        <v>5147</v>
      </c>
      <c r="E311">
        <v>4</v>
      </c>
    </row>
    <row r="312" spans="1:5" ht="345.6" x14ac:dyDescent="0.3">
      <c r="A312" s="159" t="s">
        <v>4136</v>
      </c>
      <c r="B312" t="s">
        <v>78</v>
      </c>
      <c r="C312" t="s">
        <v>4146</v>
      </c>
      <c r="D312" s="159" t="s">
        <v>5148</v>
      </c>
      <c r="E312">
        <v>4</v>
      </c>
    </row>
    <row r="313" spans="1:5" ht="187.2" x14ac:dyDescent="0.3">
      <c r="A313" s="159" t="s">
        <v>4136</v>
      </c>
      <c r="B313" t="s">
        <v>133</v>
      </c>
      <c r="C313" t="s">
        <v>4147</v>
      </c>
      <c r="D313" s="159" t="s">
        <v>5149</v>
      </c>
      <c r="E313">
        <v>0</v>
      </c>
    </row>
    <row r="314" spans="1:5" ht="244.8" x14ac:dyDescent="0.3">
      <c r="A314" s="159" t="s">
        <v>4136</v>
      </c>
      <c r="B314" t="s">
        <v>78</v>
      </c>
      <c r="C314" t="s">
        <v>4149</v>
      </c>
      <c r="D314" s="159" t="s">
        <v>5150</v>
      </c>
      <c r="E314">
        <v>4</v>
      </c>
    </row>
    <row r="315" spans="1:5" ht="201.6" x14ac:dyDescent="0.3">
      <c r="A315" s="159" t="s">
        <v>4115</v>
      </c>
      <c r="B315" t="s">
        <v>3409</v>
      </c>
      <c r="C315" t="s">
        <v>4150</v>
      </c>
      <c r="D315" s="159" t="s">
        <v>5151</v>
      </c>
      <c r="E315">
        <v>0</v>
      </c>
    </row>
    <row r="316" spans="1:5" x14ac:dyDescent="0.3">
      <c r="A316" t="s">
        <v>4152</v>
      </c>
      <c r="B316" t="s">
        <v>133</v>
      </c>
      <c r="C316" t="s">
        <v>4153</v>
      </c>
      <c r="D316" t="s">
        <v>5152</v>
      </c>
      <c r="E316">
        <v>0</v>
      </c>
    </row>
    <row r="317" spans="1:5" ht="201.6" x14ac:dyDescent="0.3">
      <c r="A317" s="159" t="s">
        <v>4115</v>
      </c>
      <c r="B317" t="s">
        <v>78</v>
      </c>
      <c r="C317" t="s">
        <v>4154</v>
      </c>
      <c r="D317" s="159" t="s">
        <v>5153</v>
      </c>
      <c r="E317">
        <v>0</v>
      </c>
    </row>
    <row r="318" spans="1:5" ht="158.4" x14ac:dyDescent="0.3">
      <c r="A318" s="159" t="s">
        <v>4136</v>
      </c>
      <c r="B318" t="s">
        <v>3409</v>
      </c>
      <c r="C318" t="s">
        <v>4155</v>
      </c>
      <c r="D318" s="159" t="s">
        <v>5154</v>
      </c>
      <c r="E318">
        <v>0</v>
      </c>
    </row>
    <row r="319" spans="1:5" ht="216" x14ac:dyDescent="0.3">
      <c r="A319" s="159" t="s">
        <v>4115</v>
      </c>
      <c r="B319" t="s">
        <v>3409</v>
      </c>
      <c r="C319" t="s">
        <v>4156</v>
      </c>
      <c r="D319" s="159" t="s">
        <v>5155</v>
      </c>
      <c r="E319">
        <v>1</v>
      </c>
    </row>
    <row r="320" spans="1:5" x14ac:dyDescent="0.3">
      <c r="A320" t="s">
        <v>4152</v>
      </c>
      <c r="B320" t="s">
        <v>133</v>
      </c>
      <c r="C320" t="s">
        <v>4158</v>
      </c>
      <c r="D320" t="s">
        <v>5156</v>
      </c>
      <c r="E320">
        <v>1</v>
      </c>
    </row>
    <row r="321" spans="1:5" x14ac:dyDescent="0.3">
      <c r="A321" t="s">
        <v>4152</v>
      </c>
      <c r="B321" t="s">
        <v>78</v>
      </c>
      <c r="C321" t="s">
        <v>4161</v>
      </c>
      <c r="D321" t="s">
        <v>5157</v>
      </c>
      <c r="E321">
        <v>2</v>
      </c>
    </row>
    <row r="322" spans="1:5" ht="201.6" x14ac:dyDescent="0.3">
      <c r="A322" s="159" t="s">
        <v>4115</v>
      </c>
      <c r="B322" t="s">
        <v>3409</v>
      </c>
      <c r="C322" t="s">
        <v>4163</v>
      </c>
      <c r="D322" s="159" t="s">
        <v>5158</v>
      </c>
      <c r="E322">
        <v>1</v>
      </c>
    </row>
    <row r="323" spans="1:5" x14ac:dyDescent="0.3">
      <c r="A323" t="s">
        <v>4152</v>
      </c>
      <c r="B323" t="s">
        <v>133</v>
      </c>
      <c r="C323" t="s">
        <v>4165</v>
      </c>
      <c r="D323" t="s">
        <v>5159</v>
      </c>
      <c r="E323">
        <v>1</v>
      </c>
    </row>
    <row r="324" spans="1:5" x14ac:dyDescent="0.3">
      <c r="A324" t="s">
        <v>4152</v>
      </c>
      <c r="B324" t="s">
        <v>78</v>
      </c>
      <c r="C324" t="s">
        <v>4166</v>
      </c>
      <c r="D324" t="s">
        <v>5160</v>
      </c>
      <c r="E324">
        <v>2</v>
      </c>
    </row>
    <row r="325" spans="1:5" ht="201.6" x14ac:dyDescent="0.3">
      <c r="A325" s="159" t="s">
        <v>4115</v>
      </c>
      <c r="B325" t="s">
        <v>3409</v>
      </c>
      <c r="C325" t="s">
        <v>4167</v>
      </c>
      <c r="D325" s="159" t="s">
        <v>5161</v>
      </c>
      <c r="E325">
        <v>1</v>
      </c>
    </row>
    <row r="326" spans="1:5" x14ac:dyDescent="0.3">
      <c r="A326" t="s">
        <v>4152</v>
      </c>
      <c r="B326" t="s">
        <v>133</v>
      </c>
      <c r="C326" t="s">
        <v>4170</v>
      </c>
      <c r="D326" t="s">
        <v>5162</v>
      </c>
      <c r="E326">
        <v>0</v>
      </c>
    </row>
    <row r="327" spans="1:5" x14ac:dyDescent="0.3">
      <c r="A327" t="s">
        <v>4152</v>
      </c>
      <c r="B327" t="s">
        <v>78</v>
      </c>
      <c r="C327" t="s">
        <v>4171</v>
      </c>
      <c r="D327" t="s">
        <v>5163</v>
      </c>
      <c r="E327">
        <v>1</v>
      </c>
    </row>
    <row r="328" spans="1:5" ht="187.2" x14ac:dyDescent="0.3">
      <c r="A328" s="159" t="s">
        <v>4115</v>
      </c>
      <c r="B328" t="s">
        <v>3409</v>
      </c>
      <c r="C328" t="s">
        <v>4172</v>
      </c>
      <c r="D328" s="159" t="s">
        <v>5164</v>
      </c>
      <c r="E328">
        <v>1</v>
      </c>
    </row>
    <row r="329" spans="1:5" x14ac:dyDescent="0.3">
      <c r="A329" t="s">
        <v>4152</v>
      </c>
      <c r="B329" t="s">
        <v>133</v>
      </c>
      <c r="C329" t="s">
        <v>4174</v>
      </c>
      <c r="D329" t="s">
        <v>5165</v>
      </c>
      <c r="E329">
        <v>0</v>
      </c>
    </row>
    <row r="330" spans="1:5" x14ac:dyDescent="0.3">
      <c r="A330" t="s">
        <v>4152</v>
      </c>
      <c r="B330" t="s">
        <v>78</v>
      </c>
      <c r="C330" t="s">
        <v>3833</v>
      </c>
      <c r="D330" t="s">
        <v>5166</v>
      </c>
      <c r="E330">
        <v>1</v>
      </c>
    </row>
    <row r="331" spans="1:5" ht="187.2" x14ac:dyDescent="0.3">
      <c r="A331" s="159" t="s">
        <v>4115</v>
      </c>
      <c r="B331" t="s">
        <v>3409</v>
      </c>
      <c r="C331" t="s">
        <v>4097</v>
      </c>
      <c r="D331" s="159" t="s">
        <v>5167</v>
      </c>
      <c r="E331">
        <v>0</v>
      </c>
    </row>
    <row r="332" spans="1:5" x14ac:dyDescent="0.3">
      <c r="A332" t="s">
        <v>4152</v>
      </c>
      <c r="B332" t="s">
        <v>133</v>
      </c>
      <c r="C332" t="s">
        <v>4176</v>
      </c>
      <c r="D332" t="s">
        <v>5168</v>
      </c>
      <c r="E332">
        <v>0</v>
      </c>
    </row>
    <row r="333" spans="1:5" x14ac:dyDescent="0.3">
      <c r="A333" t="s">
        <v>4152</v>
      </c>
      <c r="B333" t="s">
        <v>78</v>
      </c>
      <c r="C333" t="s">
        <v>4177</v>
      </c>
      <c r="D333" t="s">
        <v>5169</v>
      </c>
      <c r="E333">
        <v>0</v>
      </c>
    </row>
    <row r="334" spans="1:5" ht="230.4" x14ac:dyDescent="0.3">
      <c r="A334" s="159" t="s">
        <v>4115</v>
      </c>
      <c r="B334" t="s">
        <v>3409</v>
      </c>
      <c r="C334" t="s">
        <v>4178</v>
      </c>
      <c r="D334" s="159" t="s">
        <v>5170</v>
      </c>
      <c r="E334">
        <v>0</v>
      </c>
    </row>
    <row r="335" spans="1:5" x14ac:dyDescent="0.3">
      <c r="A335" t="s">
        <v>4152</v>
      </c>
      <c r="B335" t="s">
        <v>133</v>
      </c>
      <c r="C335" t="s">
        <v>4180</v>
      </c>
      <c r="D335" t="s">
        <v>5171</v>
      </c>
      <c r="E335">
        <v>0</v>
      </c>
    </row>
    <row r="336" spans="1:5" x14ac:dyDescent="0.3">
      <c r="A336" t="s">
        <v>4152</v>
      </c>
      <c r="B336" t="s">
        <v>78</v>
      </c>
      <c r="C336" t="s">
        <v>4181</v>
      </c>
      <c r="D336" t="s">
        <v>5172</v>
      </c>
      <c r="E336">
        <v>0</v>
      </c>
    </row>
    <row r="337" spans="1:5" x14ac:dyDescent="0.3">
      <c r="A337" t="s">
        <v>4152</v>
      </c>
      <c r="B337" t="s">
        <v>133</v>
      </c>
      <c r="C337" t="s">
        <v>4182</v>
      </c>
      <c r="D337" t="s">
        <v>5173</v>
      </c>
      <c r="E337">
        <v>0</v>
      </c>
    </row>
    <row r="338" spans="1:5" x14ac:dyDescent="0.3">
      <c r="A338" t="s">
        <v>4152</v>
      </c>
      <c r="B338" t="s">
        <v>78</v>
      </c>
      <c r="C338" t="s">
        <v>4183</v>
      </c>
      <c r="D338" t="s">
        <v>5174</v>
      </c>
      <c r="E338">
        <v>0</v>
      </c>
    </row>
    <row r="339" spans="1:5" ht="273.60000000000002" x14ac:dyDescent="0.3">
      <c r="A339" s="159" t="s">
        <v>4115</v>
      </c>
      <c r="B339" t="s">
        <v>133</v>
      </c>
      <c r="C339" t="s">
        <v>4184</v>
      </c>
      <c r="D339" s="159" t="s">
        <v>5175</v>
      </c>
      <c r="E339">
        <v>0</v>
      </c>
    </row>
    <row r="340" spans="1:5" ht="230.4" x14ac:dyDescent="0.3">
      <c r="A340" s="159" t="s">
        <v>4115</v>
      </c>
      <c r="B340" t="s">
        <v>78</v>
      </c>
      <c r="C340" t="s">
        <v>4186</v>
      </c>
      <c r="D340" s="159" t="s">
        <v>5176</v>
      </c>
      <c r="E340">
        <v>0</v>
      </c>
    </row>
    <row r="341" spans="1:5" x14ac:dyDescent="0.3">
      <c r="A341" t="s">
        <v>4188</v>
      </c>
      <c r="B341" t="s">
        <v>133</v>
      </c>
      <c r="C341" t="s">
        <v>4189</v>
      </c>
      <c r="D341" t="s">
        <v>5177</v>
      </c>
      <c r="E341">
        <v>0</v>
      </c>
    </row>
    <row r="342" spans="1:5" x14ac:dyDescent="0.3">
      <c r="A342" t="s">
        <v>4188</v>
      </c>
      <c r="B342" t="s">
        <v>78</v>
      </c>
      <c r="C342" t="s">
        <v>4191</v>
      </c>
      <c r="D342" t="s">
        <v>5178</v>
      </c>
      <c r="E342">
        <v>0</v>
      </c>
    </row>
    <row r="343" spans="1:5" x14ac:dyDescent="0.3">
      <c r="A343" t="s">
        <v>4188</v>
      </c>
      <c r="B343" t="s">
        <v>78</v>
      </c>
      <c r="C343" t="s">
        <v>4192</v>
      </c>
      <c r="D343" t="s">
        <v>5179</v>
      </c>
      <c r="E343">
        <v>0</v>
      </c>
    </row>
    <row r="344" spans="1:5" ht="158.4" x14ac:dyDescent="0.3">
      <c r="A344" s="159" t="s">
        <v>4136</v>
      </c>
      <c r="B344" t="s">
        <v>3846</v>
      </c>
      <c r="C344" t="s">
        <v>4193</v>
      </c>
      <c r="D344" s="159" t="s">
        <v>5180</v>
      </c>
      <c r="E344">
        <v>0</v>
      </c>
    </row>
    <row r="345" spans="1:5" ht="172.8" x14ac:dyDescent="0.3">
      <c r="A345" s="159" t="s">
        <v>4136</v>
      </c>
      <c r="B345" t="s">
        <v>3563</v>
      </c>
      <c r="C345" t="s">
        <v>4195</v>
      </c>
      <c r="D345" s="159" t="s">
        <v>5181</v>
      </c>
      <c r="E345">
        <v>0</v>
      </c>
    </row>
    <row r="346" spans="1:5" ht="187.2" x14ac:dyDescent="0.3">
      <c r="A346" s="159" t="s">
        <v>4136</v>
      </c>
      <c r="B346" t="s">
        <v>3846</v>
      </c>
      <c r="C346" t="s">
        <v>4196</v>
      </c>
      <c r="D346" s="159" t="s">
        <v>5182</v>
      </c>
      <c r="E346">
        <v>0</v>
      </c>
    </row>
    <row r="347" spans="1:5" ht="201.6" x14ac:dyDescent="0.3">
      <c r="A347" s="159" t="s">
        <v>4136</v>
      </c>
      <c r="B347" t="s">
        <v>3563</v>
      </c>
      <c r="C347" t="s">
        <v>4198</v>
      </c>
      <c r="D347" s="159" t="s">
        <v>5183</v>
      </c>
      <c r="E347">
        <v>0</v>
      </c>
    </row>
    <row r="348" spans="1:5" x14ac:dyDescent="0.3">
      <c r="A348" t="s">
        <v>4200</v>
      </c>
      <c r="B348" t="s">
        <v>133</v>
      </c>
      <c r="C348" t="s">
        <v>4201</v>
      </c>
      <c r="D348" t="s">
        <v>5184</v>
      </c>
      <c r="E348">
        <v>1</v>
      </c>
    </row>
    <row r="349" spans="1:5" x14ac:dyDescent="0.3">
      <c r="A349" t="s">
        <v>4204</v>
      </c>
      <c r="B349" t="s">
        <v>739</v>
      </c>
      <c r="C349" t="s">
        <v>4205</v>
      </c>
      <c r="D349" t="s">
        <v>5185</v>
      </c>
      <c r="E349">
        <v>0</v>
      </c>
    </row>
    <row r="350" spans="1:5" x14ac:dyDescent="0.3">
      <c r="A350" t="s">
        <v>4204</v>
      </c>
      <c r="B350" t="s">
        <v>589</v>
      </c>
      <c r="C350" t="s">
        <v>4207</v>
      </c>
      <c r="D350" t="s">
        <v>5186</v>
      </c>
      <c r="E350">
        <v>0</v>
      </c>
    </row>
    <row r="351" spans="1:5" x14ac:dyDescent="0.3">
      <c r="A351" t="s">
        <v>4204</v>
      </c>
      <c r="B351" t="s">
        <v>589</v>
      </c>
      <c r="C351" t="s">
        <v>4209</v>
      </c>
      <c r="D351" t="s">
        <v>5187</v>
      </c>
      <c r="E351">
        <v>0</v>
      </c>
    </row>
    <row r="352" spans="1:5" x14ac:dyDescent="0.3">
      <c r="A352" t="s">
        <v>4204</v>
      </c>
      <c r="B352" t="s">
        <v>589</v>
      </c>
      <c r="C352" t="s">
        <v>4211</v>
      </c>
      <c r="D352" t="s">
        <v>5188</v>
      </c>
      <c r="E352">
        <v>0</v>
      </c>
    </row>
    <row r="353" spans="1:5" x14ac:dyDescent="0.3">
      <c r="A353" t="s">
        <v>4204</v>
      </c>
      <c r="B353" t="s">
        <v>4213</v>
      </c>
      <c r="C353" t="s">
        <v>4214</v>
      </c>
      <c r="D353" t="s">
        <v>5189</v>
      </c>
      <c r="E353">
        <v>1</v>
      </c>
    </row>
    <row r="354" spans="1:5" x14ac:dyDescent="0.3">
      <c r="A354" t="s">
        <v>4204</v>
      </c>
      <c r="B354" t="s">
        <v>4213</v>
      </c>
      <c r="C354" t="s">
        <v>4219</v>
      </c>
      <c r="D354" t="s">
        <v>5190</v>
      </c>
      <c r="E354">
        <v>0</v>
      </c>
    </row>
    <row r="355" spans="1:5" x14ac:dyDescent="0.3">
      <c r="A355" t="s">
        <v>4204</v>
      </c>
      <c r="B355" t="s">
        <v>4213</v>
      </c>
      <c r="C355" t="s">
        <v>4222</v>
      </c>
      <c r="D355" t="s">
        <v>5191</v>
      </c>
      <c r="E355">
        <v>1</v>
      </c>
    </row>
    <row r="356" spans="1:5" x14ac:dyDescent="0.3">
      <c r="A356" t="s">
        <v>4204</v>
      </c>
      <c r="B356" t="s">
        <v>4213</v>
      </c>
      <c r="C356" t="s">
        <v>4227</v>
      </c>
      <c r="D356" t="s">
        <v>5192</v>
      </c>
      <c r="E356">
        <v>0</v>
      </c>
    </row>
    <row r="357" spans="1:5" x14ac:dyDescent="0.3">
      <c r="A357" t="s">
        <v>4204</v>
      </c>
      <c r="B357" t="s">
        <v>4213</v>
      </c>
      <c r="C357" t="s">
        <v>4229</v>
      </c>
      <c r="D357" t="s">
        <v>5193</v>
      </c>
      <c r="E357">
        <v>0</v>
      </c>
    </row>
    <row r="358" spans="1:5" x14ac:dyDescent="0.3">
      <c r="A358" t="s">
        <v>4204</v>
      </c>
      <c r="B358" t="s">
        <v>4213</v>
      </c>
      <c r="C358" t="s">
        <v>4231</v>
      </c>
      <c r="D358" t="s">
        <v>5194</v>
      </c>
      <c r="E358">
        <v>0</v>
      </c>
    </row>
    <row r="359" spans="1:5" x14ac:dyDescent="0.3">
      <c r="A359" t="s">
        <v>4204</v>
      </c>
      <c r="B359" t="s">
        <v>753</v>
      </c>
      <c r="C359" t="s">
        <v>4234</v>
      </c>
      <c r="D359" t="s">
        <v>5195</v>
      </c>
      <c r="E359">
        <v>0</v>
      </c>
    </row>
    <row r="360" spans="1:5" x14ac:dyDescent="0.3">
      <c r="A360" t="s">
        <v>4204</v>
      </c>
      <c r="B360" t="s">
        <v>589</v>
      </c>
      <c r="C360" t="s">
        <v>4237</v>
      </c>
      <c r="D360" t="s">
        <v>5196</v>
      </c>
      <c r="E360">
        <v>0</v>
      </c>
    </row>
    <row r="361" spans="1:5" x14ac:dyDescent="0.3">
      <c r="A361" t="s">
        <v>4204</v>
      </c>
      <c r="B361" t="s">
        <v>4240</v>
      </c>
      <c r="C361" t="s">
        <v>4241</v>
      </c>
      <c r="D361" t="s">
        <v>5197</v>
      </c>
      <c r="E361">
        <v>0</v>
      </c>
    </row>
    <row r="362" spans="1:5" x14ac:dyDescent="0.3">
      <c r="A362" t="s">
        <v>4204</v>
      </c>
      <c r="B362" t="s">
        <v>4240</v>
      </c>
      <c r="C362" t="s">
        <v>4243</v>
      </c>
      <c r="D362" t="s">
        <v>5198</v>
      </c>
      <c r="E362">
        <v>0</v>
      </c>
    </row>
    <row r="363" spans="1:5" x14ac:dyDescent="0.3">
      <c r="A363" t="s">
        <v>4204</v>
      </c>
      <c r="B363" t="s">
        <v>4240</v>
      </c>
      <c r="C363" t="s">
        <v>4245</v>
      </c>
      <c r="D363" t="s">
        <v>5199</v>
      </c>
      <c r="E363">
        <v>0</v>
      </c>
    </row>
    <row r="364" spans="1:5" x14ac:dyDescent="0.3">
      <c r="A364" t="s">
        <v>4204</v>
      </c>
      <c r="B364" t="s">
        <v>4240</v>
      </c>
      <c r="C364" t="s">
        <v>4247</v>
      </c>
      <c r="D364" t="s">
        <v>5200</v>
      </c>
      <c r="E364">
        <v>0</v>
      </c>
    </row>
    <row r="365" spans="1:5" x14ac:dyDescent="0.3">
      <c r="A365" t="s">
        <v>4204</v>
      </c>
      <c r="B365" t="s">
        <v>4249</v>
      </c>
      <c r="C365" t="s">
        <v>4250</v>
      </c>
      <c r="D365" t="s">
        <v>5201</v>
      </c>
      <c r="E365">
        <v>0</v>
      </c>
    </row>
    <row r="366" spans="1:5" x14ac:dyDescent="0.3">
      <c r="A366" t="s">
        <v>4204</v>
      </c>
      <c r="B366" t="s">
        <v>171</v>
      </c>
      <c r="C366" t="s">
        <v>4252</v>
      </c>
      <c r="D366" t="s">
        <v>5202</v>
      </c>
      <c r="E366">
        <v>0</v>
      </c>
    </row>
    <row r="367" spans="1:5" x14ac:dyDescent="0.3">
      <c r="A367" t="s">
        <v>4204</v>
      </c>
      <c r="B367" t="s">
        <v>171</v>
      </c>
      <c r="C367" t="s">
        <v>4254</v>
      </c>
      <c r="D367" t="s">
        <v>5203</v>
      </c>
      <c r="E367">
        <v>0</v>
      </c>
    </row>
    <row r="368" spans="1:5" x14ac:dyDescent="0.3">
      <c r="A368" t="s">
        <v>4204</v>
      </c>
      <c r="B368" t="s">
        <v>171</v>
      </c>
      <c r="C368" t="s">
        <v>4256</v>
      </c>
      <c r="D368" t="s">
        <v>5204</v>
      </c>
      <c r="E368">
        <v>0</v>
      </c>
    </row>
    <row r="369" spans="1:5" x14ac:dyDescent="0.3">
      <c r="A369" t="s">
        <v>4204</v>
      </c>
      <c r="B369" t="s">
        <v>171</v>
      </c>
      <c r="C369" t="s">
        <v>4258</v>
      </c>
      <c r="D369" t="s">
        <v>5205</v>
      </c>
      <c r="E369">
        <v>0</v>
      </c>
    </row>
    <row r="370" spans="1:5" x14ac:dyDescent="0.3">
      <c r="A370" t="s">
        <v>4204</v>
      </c>
      <c r="B370" t="s">
        <v>171</v>
      </c>
      <c r="C370" t="s">
        <v>4260</v>
      </c>
      <c r="D370" t="s">
        <v>5206</v>
      </c>
      <c r="E370">
        <v>1</v>
      </c>
    </row>
    <row r="371" spans="1:5" x14ac:dyDescent="0.3">
      <c r="A371" t="s">
        <v>4204</v>
      </c>
      <c r="B371" t="s">
        <v>1212</v>
      </c>
      <c r="C371" t="s">
        <v>4266</v>
      </c>
      <c r="D371" t="s">
        <v>5207</v>
      </c>
      <c r="E371">
        <v>0</v>
      </c>
    </row>
    <row r="372" spans="1:5" x14ac:dyDescent="0.3">
      <c r="A372" t="s">
        <v>4204</v>
      </c>
      <c r="B372" t="s">
        <v>4240</v>
      </c>
      <c r="C372" t="s">
        <v>4268</v>
      </c>
      <c r="D372" t="s">
        <v>5208</v>
      </c>
      <c r="E372">
        <v>0</v>
      </c>
    </row>
    <row r="373" spans="1:5" x14ac:dyDescent="0.3">
      <c r="A373" t="s">
        <v>4204</v>
      </c>
      <c r="B373" t="s">
        <v>4240</v>
      </c>
      <c r="C373" t="s">
        <v>4270</v>
      </c>
      <c r="D373" t="s">
        <v>5209</v>
      </c>
      <c r="E373">
        <v>0</v>
      </c>
    </row>
    <row r="374" spans="1:5" x14ac:dyDescent="0.3">
      <c r="A374" t="s">
        <v>4204</v>
      </c>
      <c r="B374" t="s">
        <v>4240</v>
      </c>
      <c r="C374" t="s">
        <v>4272</v>
      </c>
      <c r="D374" t="s">
        <v>5210</v>
      </c>
      <c r="E374">
        <v>0</v>
      </c>
    </row>
    <row r="375" spans="1:5" x14ac:dyDescent="0.3">
      <c r="A375" t="s">
        <v>4204</v>
      </c>
      <c r="B375" t="s">
        <v>4240</v>
      </c>
      <c r="C375" t="s">
        <v>4275</v>
      </c>
      <c r="D375" t="s">
        <v>5211</v>
      </c>
      <c r="E375">
        <v>0</v>
      </c>
    </row>
    <row r="376" spans="1:5" x14ac:dyDescent="0.3">
      <c r="A376" t="s">
        <v>4204</v>
      </c>
      <c r="B376" t="s">
        <v>4240</v>
      </c>
      <c r="C376" t="s">
        <v>4278</v>
      </c>
      <c r="D376" t="s">
        <v>5212</v>
      </c>
      <c r="E376">
        <v>0</v>
      </c>
    </row>
    <row r="377" spans="1:5" x14ac:dyDescent="0.3">
      <c r="A377" t="s">
        <v>4204</v>
      </c>
      <c r="B377" t="s">
        <v>4240</v>
      </c>
      <c r="C377" t="s">
        <v>4280</v>
      </c>
      <c r="D377" t="s">
        <v>5213</v>
      </c>
      <c r="E377">
        <v>0</v>
      </c>
    </row>
    <row r="378" spans="1:5" x14ac:dyDescent="0.3">
      <c r="A378" t="s">
        <v>4204</v>
      </c>
      <c r="B378" t="s">
        <v>4240</v>
      </c>
      <c r="C378" t="s">
        <v>4283</v>
      </c>
      <c r="D378" t="s">
        <v>5214</v>
      </c>
      <c r="E378">
        <v>0</v>
      </c>
    </row>
    <row r="379" spans="1:5" x14ac:dyDescent="0.3">
      <c r="A379" t="s">
        <v>4204</v>
      </c>
      <c r="B379" t="s">
        <v>4240</v>
      </c>
      <c r="C379" t="s">
        <v>4286</v>
      </c>
      <c r="D379" t="s">
        <v>5215</v>
      </c>
      <c r="E379">
        <v>0</v>
      </c>
    </row>
    <row r="380" spans="1:5" x14ac:dyDescent="0.3">
      <c r="A380" t="s">
        <v>4204</v>
      </c>
      <c r="B380" t="s">
        <v>4240</v>
      </c>
      <c r="C380" t="s">
        <v>4288</v>
      </c>
      <c r="D380" t="s">
        <v>5216</v>
      </c>
      <c r="E380">
        <v>0</v>
      </c>
    </row>
    <row r="381" spans="1:5" x14ac:dyDescent="0.3">
      <c r="A381" t="s">
        <v>4204</v>
      </c>
      <c r="B381" t="s">
        <v>171</v>
      </c>
      <c r="C381" t="s">
        <v>4291</v>
      </c>
      <c r="D381" t="s">
        <v>5217</v>
      </c>
      <c r="E381">
        <v>0</v>
      </c>
    </row>
    <row r="382" spans="1:5" x14ac:dyDescent="0.3">
      <c r="A382" t="s">
        <v>4293</v>
      </c>
      <c r="B382" t="s">
        <v>3846</v>
      </c>
      <c r="C382" t="s">
        <v>4294</v>
      </c>
      <c r="D382" t="s">
        <v>5218</v>
      </c>
      <c r="E382">
        <v>0</v>
      </c>
    </row>
    <row r="383" spans="1:5" x14ac:dyDescent="0.3">
      <c r="A383" t="s">
        <v>4293</v>
      </c>
      <c r="B383" t="s">
        <v>3409</v>
      </c>
      <c r="C383" t="s">
        <v>4296</v>
      </c>
      <c r="D383" t="s">
        <v>5219</v>
      </c>
      <c r="E383">
        <v>0</v>
      </c>
    </row>
    <row r="384" spans="1:5" x14ac:dyDescent="0.3">
      <c r="A384" t="s">
        <v>4293</v>
      </c>
      <c r="B384" t="s">
        <v>133</v>
      </c>
      <c r="C384" t="s">
        <v>4298</v>
      </c>
      <c r="D384" t="s">
        <v>5220</v>
      </c>
      <c r="E384">
        <v>0</v>
      </c>
    </row>
    <row r="385" spans="1:5" x14ac:dyDescent="0.3">
      <c r="A385" t="s">
        <v>4293</v>
      </c>
      <c r="B385" t="s">
        <v>78</v>
      </c>
      <c r="C385" t="s">
        <v>4299</v>
      </c>
      <c r="D385" t="s">
        <v>5221</v>
      </c>
      <c r="E385">
        <v>0</v>
      </c>
    </row>
    <row r="386" spans="1:5" x14ac:dyDescent="0.3">
      <c r="A386" t="s">
        <v>4300</v>
      </c>
      <c r="B386" t="s">
        <v>4301</v>
      </c>
      <c r="C386" t="s">
        <v>4302</v>
      </c>
      <c r="D386" t="s">
        <v>5222</v>
      </c>
      <c r="E386">
        <v>0</v>
      </c>
    </row>
    <row r="387" spans="1:5" x14ac:dyDescent="0.3">
      <c r="A387" t="s">
        <v>4300</v>
      </c>
      <c r="B387" t="s">
        <v>4304</v>
      </c>
      <c r="C387" t="s">
        <v>4305</v>
      </c>
      <c r="D387" t="s">
        <v>5223</v>
      </c>
      <c r="E387">
        <v>0</v>
      </c>
    </row>
    <row r="388" spans="1:5" x14ac:dyDescent="0.3">
      <c r="A388" t="s">
        <v>4300</v>
      </c>
      <c r="B388" t="s">
        <v>4307</v>
      </c>
      <c r="C388" t="s">
        <v>4308</v>
      </c>
      <c r="D388" t="s">
        <v>5224</v>
      </c>
      <c r="E388">
        <v>1</v>
      </c>
    </row>
    <row r="389" spans="1:5" x14ac:dyDescent="0.3">
      <c r="A389" t="s">
        <v>4300</v>
      </c>
      <c r="B389" t="s">
        <v>4307</v>
      </c>
      <c r="C389" t="s">
        <v>4311</v>
      </c>
      <c r="D389" t="s">
        <v>5225</v>
      </c>
      <c r="E389">
        <v>1</v>
      </c>
    </row>
    <row r="390" spans="1:5" x14ac:dyDescent="0.3">
      <c r="A390" t="s">
        <v>4300</v>
      </c>
      <c r="B390" t="s">
        <v>4307</v>
      </c>
      <c r="C390" t="s">
        <v>4313</v>
      </c>
      <c r="D390" t="s">
        <v>5226</v>
      </c>
      <c r="E390">
        <v>2</v>
      </c>
    </row>
    <row r="391" spans="1:5" x14ac:dyDescent="0.3">
      <c r="A391" t="s">
        <v>4315</v>
      </c>
      <c r="B391" t="s">
        <v>3563</v>
      </c>
      <c r="C391" t="s">
        <v>4316</v>
      </c>
      <c r="D391" t="s">
        <v>5227</v>
      </c>
      <c r="E391">
        <v>0</v>
      </c>
    </row>
    <row r="392" spans="1:5" x14ac:dyDescent="0.3">
      <c r="A392" t="s">
        <v>4315</v>
      </c>
      <c r="B392" t="s">
        <v>3359</v>
      </c>
      <c r="C392" t="s">
        <v>4318</v>
      </c>
      <c r="D392" t="s">
        <v>5228</v>
      </c>
      <c r="E392">
        <v>0</v>
      </c>
    </row>
    <row r="393" spans="1:5" x14ac:dyDescent="0.3">
      <c r="A393" t="s">
        <v>4315</v>
      </c>
      <c r="B393" t="s">
        <v>3359</v>
      </c>
      <c r="C393" t="s">
        <v>4320</v>
      </c>
      <c r="D393" t="s">
        <v>5229</v>
      </c>
      <c r="E393">
        <v>0</v>
      </c>
    </row>
    <row r="394" spans="1:5" x14ac:dyDescent="0.3">
      <c r="A394" t="s">
        <v>4315</v>
      </c>
      <c r="B394" t="s">
        <v>78</v>
      </c>
      <c r="C394" t="s">
        <v>4322</v>
      </c>
      <c r="D394" t="s">
        <v>5230</v>
      </c>
      <c r="E394">
        <v>0</v>
      </c>
    </row>
    <row r="395" spans="1:5" x14ac:dyDescent="0.3">
      <c r="A395" t="s">
        <v>4315</v>
      </c>
      <c r="B395" t="s">
        <v>3409</v>
      </c>
      <c r="C395" t="s">
        <v>4324</v>
      </c>
      <c r="D395" t="s">
        <v>5231</v>
      </c>
      <c r="E395">
        <v>2</v>
      </c>
    </row>
    <row r="396" spans="1:5" x14ac:dyDescent="0.3">
      <c r="A396" t="s">
        <v>4315</v>
      </c>
      <c r="B396" t="s">
        <v>133</v>
      </c>
      <c r="C396" t="s">
        <v>4329</v>
      </c>
      <c r="D396" t="s">
        <v>5232</v>
      </c>
      <c r="E396">
        <v>0</v>
      </c>
    </row>
    <row r="397" spans="1:5" x14ac:dyDescent="0.3">
      <c r="A397" t="s">
        <v>4315</v>
      </c>
      <c r="B397" t="s">
        <v>78</v>
      </c>
      <c r="C397" t="s">
        <v>4330</v>
      </c>
      <c r="D397" t="s">
        <v>5233</v>
      </c>
      <c r="E397">
        <v>2</v>
      </c>
    </row>
    <row r="398" spans="1:5" x14ac:dyDescent="0.3">
      <c r="A398" t="s">
        <v>4315</v>
      </c>
      <c r="B398" t="s">
        <v>78</v>
      </c>
      <c r="C398" t="s">
        <v>4311</v>
      </c>
      <c r="D398" t="s">
        <v>5234</v>
      </c>
      <c r="E398">
        <v>0</v>
      </c>
    </row>
    <row r="399" spans="1:5" x14ac:dyDescent="0.3">
      <c r="A399" t="s">
        <v>4315</v>
      </c>
      <c r="B399" t="s">
        <v>78</v>
      </c>
      <c r="C399" t="s">
        <v>4333</v>
      </c>
      <c r="D399" t="s">
        <v>5235</v>
      </c>
      <c r="E399">
        <v>0</v>
      </c>
    </row>
    <row r="400" spans="1:5" x14ac:dyDescent="0.3">
      <c r="A400" t="s">
        <v>4315</v>
      </c>
      <c r="B400" t="s">
        <v>3409</v>
      </c>
      <c r="C400" t="s">
        <v>4335</v>
      </c>
      <c r="D400" t="s">
        <v>5236</v>
      </c>
      <c r="E400">
        <v>1</v>
      </c>
    </row>
    <row r="401" spans="1:5" x14ac:dyDescent="0.3">
      <c r="A401" t="s">
        <v>4315</v>
      </c>
      <c r="B401" t="s">
        <v>133</v>
      </c>
      <c r="C401" t="s">
        <v>4338</v>
      </c>
      <c r="D401" t="s">
        <v>5237</v>
      </c>
      <c r="E401">
        <v>1</v>
      </c>
    </row>
    <row r="402" spans="1:5" x14ac:dyDescent="0.3">
      <c r="A402" t="s">
        <v>4315</v>
      </c>
      <c r="B402" t="s">
        <v>78</v>
      </c>
      <c r="C402" t="s">
        <v>4340</v>
      </c>
      <c r="D402" t="s">
        <v>5238</v>
      </c>
      <c r="E402">
        <v>2</v>
      </c>
    </row>
    <row r="403" spans="1:5" x14ac:dyDescent="0.3">
      <c r="A403" t="s">
        <v>4315</v>
      </c>
      <c r="B403" t="s">
        <v>78</v>
      </c>
      <c r="C403" t="s">
        <v>4341</v>
      </c>
      <c r="D403" t="s">
        <v>5239</v>
      </c>
      <c r="E403">
        <v>0</v>
      </c>
    </row>
    <row r="404" spans="1:5" x14ac:dyDescent="0.3">
      <c r="A404" t="s">
        <v>4343</v>
      </c>
      <c r="B404" t="s">
        <v>133</v>
      </c>
      <c r="C404" t="s">
        <v>4344</v>
      </c>
      <c r="D404" t="s">
        <v>5240</v>
      </c>
      <c r="E404">
        <v>0</v>
      </c>
    </row>
    <row r="405" spans="1:5" x14ac:dyDescent="0.3">
      <c r="A405" t="s">
        <v>4343</v>
      </c>
      <c r="B405" t="s">
        <v>4346</v>
      </c>
      <c r="C405" t="s">
        <v>4347</v>
      </c>
      <c r="D405" t="s">
        <v>5241</v>
      </c>
      <c r="E405">
        <v>2</v>
      </c>
    </row>
    <row r="406" spans="1:5" x14ac:dyDescent="0.3">
      <c r="A406" t="s">
        <v>4343</v>
      </c>
      <c r="B406" t="s">
        <v>3846</v>
      </c>
      <c r="C406" t="s">
        <v>4353</v>
      </c>
      <c r="D406" t="s">
        <v>5242</v>
      </c>
      <c r="E406">
        <v>0</v>
      </c>
    </row>
    <row r="407" spans="1:5" x14ac:dyDescent="0.3">
      <c r="A407" t="s">
        <v>4343</v>
      </c>
      <c r="B407" t="s">
        <v>3563</v>
      </c>
      <c r="C407" t="s">
        <v>4354</v>
      </c>
      <c r="D407" t="s">
        <v>5243</v>
      </c>
      <c r="E407">
        <v>2</v>
      </c>
    </row>
    <row r="408" spans="1:5" x14ac:dyDescent="0.3">
      <c r="A408" t="s">
        <v>4343</v>
      </c>
      <c r="B408" t="s">
        <v>3359</v>
      </c>
      <c r="C408" t="s">
        <v>4355</v>
      </c>
      <c r="D408" t="s">
        <v>5244</v>
      </c>
      <c r="E408">
        <v>0</v>
      </c>
    </row>
    <row r="409" spans="1:5" x14ac:dyDescent="0.3">
      <c r="A409" t="s">
        <v>4343</v>
      </c>
      <c r="B409" t="s">
        <v>3359</v>
      </c>
      <c r="C409" t="s">
        <v>4357</v>
      </c>
      <c r="D409" t="s">
        <v>5245</v>
      </c>
      <c r="E409">
        <v>0</v>
      </c>
    </row>
    <row r="410" spans="1:5" x14ac:dyDescent="0.3">
      <c r="A410" t="s">
        <v>4343</v>
      </c>
      <c r="B410" t="s">
        <v>3409</v>
      </c>
      <c r="C410" t="s">
        <v>3410</v>
      </c>
      <c r="D410" t="s">
        <v>5246</v>
      </c>
      <c r="E410">
        <v>1</v>
      </c>
    </row>
    <row r="411" spans="1:5" x14ac:dyDescent="0.3">
      <c r="A411" t="s">
        <v>4343</v>
      </c>
      <c r="B411" t="s">
        <v>133</v>
      </c>
      <c r="C411" t="s">
        <v>4360</v>
      </c>
      <c r="D411" t="s">
        <v>5247</v>
      </c>
      <c r="E411">
        <v>1</v>
      </c>
    </row>
    <row r="412" spans="1:5" x14ac:dyDescent="0.3">
      <c r="A412" t="s">
        <v>4343</v>
      </c>
      <c r="B412" t="s">
        <v>133</v>
      </c>
      <c r="C412" t="s">
        <v>4362</v>
      </c>
      <c r="D412" t="s">
        <v>5248</v>
      </c>
      <c r="E412">
        <v>1</v>
      </c>
    </row>
    <row r="413" spans="1:5" x14ac:dyDescent="0.3">
      <c r="A413" t="s">
        <v>4343</v>
      </c>
      <c r="B413" t="s">
        <v>133</v>
      </c>
      <c r="C413" t="s">
        <v>4364</v>
      </c>
      <c r="D413" t="s">
        <v>5249</v>
      </c>
      <c r="E413">
        <v>1</v>
      </c>
    </row>
    <row r="414" spans="1:5" x14ac:dyDescent="0.3">
      <c r="A414" t="s">
        <v>4343</v>
      </c>
      <c r="B414" t="s">
        <v>78</v>
      </c>
      <c r="C414" t="s">
        <v>4366</v>
      </c>
      <c r="D414" t="s">
        <v>5250</v>
      </c>
      <c r="E414">
        <v>1</v>
      </c>
    </row>
    <row r="415" spans="1:5" x14ac:dyDescent="0.3">
      <c r="A415" t="s">
        <v>4343</v>
      </c>
      <c r="B415" t="s">
        <v>78</v>
      </c>
      <c r="C415" t="s">
        <v>4367</v>
      </c>
      <c r="D415" t="s">
        <v>5251</v>
      </c>
      <c r="E415">
        <v>1</v>
      </c>
    </row>
    <row r="416" spans="1:5" x14ac:dyDescent="0.3">
      <c r="A416" t="s">
        <v>4343</v>
      </c>
      <c r="B416" t="s">
        <v>78</v>
      </c>
      <c r="C416" t="s">
        <v>4368</v>
      </c>
      <c r="D416" t="s">
        <v>5252</v>
      </c>
      <c r="E416">
        <v>1</v>
      </c>
    </row>
    <row r="417" spans="1:5" x14ac:dyDescent="0.3">
      <c r="A417" t="s">
        <v>4343</v>
      </c>
      <c r="B417" t="s">
        <v>3409</v>
      </c>
      <c r="C417" t="s">
        <v>4369</v>
      </c>
      <c r="D417" t="s">
        <v>5253</v>
      </c>
      <c r="E417">
        <v>0</v>
      </c>
    </row>
    <row r="418" spans="1:5" x14ac:dyDescent="0.3">
      <c r="A418" t="s">
        <v>4343</v>
      </c>
      <c r="B418" t="s">
        <v>133</v>
      </c>
      <c r="C418" t="s">
        <v>4371</v>
      </c>
      <c r="D418" t="s">
        <v>5254</v>
      </c>
      <c r="E418">
        <v>1</v>
      </c>
    </row>
    <row r="419" spans="1:5" x14ac:dyDescent="0.3">
      <c r="A419" t="s">
        <v>4343</v>
      </c>
      <c r="B419" t="s">
        <v>78</v>
      </c>
      <c r="C419" t="s">
        <v>4374</v>
      </c>
      <c r="D419" t="s">
        <v>5255</v>
      </c>
      <c r="E419">
        <v>1</v>
      </c>
    </row>
    <row r="420" spans="1:5" x14ac:dyDescent="0.3">
      <c r="A420" t="s">
        <v>4343</v>
      </c>
      <c r="B420" t="s">
        <v>3409</v>
      </c>
      <c r="C420" t="s">
        <v>4376</v>
      </c>
      <c r="D420" t="s">
        <v>5256</v>
      </c>
      <c r="E420">
        <v>0</v>
      </c>
    </row>
    <row r="421" spans="1:5" x14ac:dyDescent="0.3">
      <c r="A421" t="s">
        <v>4343</v>
      </c>
      <c r="B421" t="s">
        <v>133</v>
      </c>
      <c r="C421" t="s">
        <v>4378</v>
      </c>
      <c r="D421" t="s">
        <v>5257</v>
      </c>
      <c r="E421">
        <v>0</v>
      </c>
    </row>
    <row r="422" spans="1:5" x14ac:dyDescent="0.3">
      <c r="A422" t="s">
        <v>4343</v>
      </c>
      <c r="B422" t="s">
        <v>78</v>
      </c>
      <c r="C422" t="s">
        <v>4379</v>
      </c>
      <c r="D422" t="s">
        <v>5258</v>
      </c>
      <c r="E422">
        <v>0</v>
      </c>
    </row>
    <row r="423" spans="1:5" x14ac:dyDescent="0.3">
      <c r="A423" t="s">
        <v>4343</v>
      </c>
      <c r="B423" t="s">
        <v>4380</v>
      </c>
      <c r="C423" t="s">
        <v>4381</v>
      </c>
      <c r="D423" t="s">
        <v>5259</v>
      </c>
      <c r="E423">
        <v>1</v>
      </c>
    </row>
    <row r="424" spans="1:5" x14ac:dyDescent="0.3">
      <c r="A424" t="s">
        <v>4343</v>
      </c>
      <c r="B424" t="s">
        <v>4380</v>
      </c>
      <c r="C424" t="s">
        <v>4384</v>
      </c>
      <c r="D424" t="s">
        <v>5260</v>
      </c>
      <c r="E424">
        <v>0</v>
      </c>
    </row>
    <row r="425" spans="1:5" x14ac:dyDescent="0.3">
      <c r="A425" t="s">
        <v>4343</v>
      </c>
      <c r="B425" t="s">
        <v>4380</v>
      </c>
      <c r="C425" t="s">
        <v>4387</v>
      </c>
      <c r="D425" t="s">
        <v>5261</v>
      </c>
      <c r="E425">
        <v>0</v>
      </c>
    </row>
    <row r="426" spans="1:5" x14ac:dyDescent="0.3">
      <c r="A426" t="s">
        <v>4389</v>
      </c>
      <c r="B426" t="s">
        <v>3409</v>
      </c>
      <c r="C426" t="s">
        <v>4390</v>
      </c>
      <c r="D426" t="s">
        <v>5262</v>
      </c>
      <c r="E426">
        <v>0</v>
      </c>
    </row>
    <row r="427" spans="1:5" x14ac:dyDescent="0.3">
      <c r="A427" t="s">
        <v>4389</v>
      </c>
      <c r="B427" t="s">
        <v>133</v>
      </c>
      <c r="C427" t="s">
        <v>3392</v>
      </c>
      <c r="D427" t="s">
        <v>5263</v>
      </c>
      <c r="E427">
        <v>0</v>
      </c>
    </row>
    <row r="428" spans="1:5" x14ac:dyDescent="0.3">
      <c r="A428" t="s">
        <v>4389</v>
      </c>
      <c r="B428" t="s">
        <v>78</v>
      </c>
      <c r="C428" t="s">
        <v>4392</v>
      </c>
      <c r="D428" t="s">
        <v>5264</v>
      </c>
      <c r="E428">
        <v>0</v>
      </c>
    </row>
    <row r="429" spans="1:5" x14ac:dyDescent="0.3">
      <c r="A429" t="s">
        <v>4389</v>
      </c>
      <c r="B429" t="s">
        <v>3409</v>
      </c>
      <c r="C429" t="s">
        <v>4393</v>
      </c>
      <c r="D429" t="s">
        <v>5265</v>
      </c>
      <c r="E429">
        <v>0</v>
      </c>
    </row>
    <row r="430" spans="1:5" x14ac:dyDescent="0.3">
      <c r="A430" t="s">
        <v>4389</v>
      </c>
      <c r="B430" t="s">
        <v>133</v>
      </c>
      <c r="C430" t="s">
        <v>4395</v>
      </c>
      <c r="D430" t="s">
        <v>5266</v>
      </c>
      <c r="E430">
        <v>0</v>
      </c>
    </row>
    <row r="431" spans="1:5" x14ac:dyDescent="0.3">
      <c r="A431" t="s">
        <v>4389</v>
      </c>
      <c r="B431" t="s">
        <v>78</v>
      </c>
      <c r="C431" t="s">
        <v>4396</v>
      </c>
      <c r="D431" t="s">
        <v>5267</v>
      </c>
      <c r="E431">
        <v>0</v>
      </c>
    </row>
    <row r="432" spans="1:5" x14ac:dyDescent="0.3">
      <c r="A432" t="s">
        <v>4389</v>
      </c>
      <c r="B432" t="s">
        <v>3409</v>
      </c>
      <c r="C432" t="s">
        <v>3923</v>
      </c>
      <c r="D432" t="s">
        <v>5268</v>
      </c>
      <c r="E432">
        <v>0</v>
      </c>
    </row>
    <row r="433" spans="1:5" x14ac:dyDescent="0.3">
      <c r="A433" t="s">
        <v>4389</v>
      </c>
      <c r="B433" t="s">
        <v>133</v>
      </c>
      <c r="C433" t="s">
        <v>3925</v>
      </c>
      <c r="D433" t="s">
        <v>5269</v>
      </c>
      <c r="E433">
        <v>0</v>
      </c>
    </row>
    <row r="434" spans="1:5" x14ac:dyDescent="0.3">
      <c r="A434" t="s">
        <v>4389</v>
      </c>
      <c r="B434" t="s">
        <v>78</v>
      </c>
      <c r="C434" t="s">
        <v>4398</v>
      </c>
      <c r="D434" t="s">
        <v>5270</v>
      </c>
      <c r="E434">
        <v>0</v>
      </c>
    </row>
    <row r="435" spans="1:5" x14ac:dyDescent="0.3">
      <c r="A435" t="s">
        <v>4389</v>
      </c>
      <c r="B435" t="s">
        <v>3409</v>
      </c>
      <c r="C435" t="s">
        <v>4399</v>
      </c>
      <c r="D435" t="s">
        <v>5271</v>
      </c>
      <c r="E435">
        <v>1</v>
      </c>
    </row>
    <row r="436" spans="1:5" x14ac:dyDescent="0.3">
      <c r="A436" t="s">
        <v>4389</v>
      </c>
      <c r="B436" t="s">
        <v>133</v>
      </c>
      <c r="C436" t="s">
        <v>4403</v>
      </c>
      <c r="D436" t="s">
        <v>5272</v>
      </c>
      <c r="E436">
        <v>2</v>
      </c>
    </row>
    <row r="437" spans="1:5" x14ac:dyDescent="0.3">
      <c r="A437" t="s">
        <v>4389</v>
      </c>
      <c r="B437" t="s">
        <v>78</v>
      </c>
      <c r="C437" t="s">
        <v>4407</v>
      </c>
      <c r="D437" t="s">
        <v>5273</v>
      </c>
      <c r="E437">
        <v>3</v>
      </c>
    </row>
    <row r="438" spans="1:5" x14ac:dyDescent="0.3">
      <c r="A438" t="s">
        <v>4389</v>
      </c>
      <c r="B438" t="s">
        <v>3409</v>
      </c>
      <c r="C438" t="s">
        <v>4408</v>
      </c>
      <c r="D438" t="s">
        <v>5274</v>
      </c>
      <c r="E438">
        <v>1</v>
      </c>
    </row>
    <row r="439" spans="1:5" x14ac:dyDescent="0.3">
      <c r="A439" t="s">
        <v>4389</v>
      </c>
      <c r="B439" t="s">
        <v>133</v>
      </c>
      <c r="C439" t="s">
        <v>4410</v>
      </c>
      <c r="D439" t="s">
        <v>5275</v>
      </c>
      <c r="E439">
        <v>0</v>
      </c>
    </row>
    <row r="440" spans="1:5" x14ac:dyDescent="0.3">
      <c r="A440" t="s">
        <v>4389</v>
      </c>
      <c r="B440" t="s">
        <v>78</v>
      </c>
      <c r="C440" t="s">
        <v>4411</v>
      </c>
      <c r="D440" t="s">
        <v>5276</v>
      </c>
      <c r="E440">
        <v>1</v>
      </c>
    </row>
    <row r="441" spans="1:5" x14ac:dyDescent="0.3">
      <c r="A441" t="s">
        <v>4389</v>
      </c>
      <c r="B441" t="s">
        <v>133</v>
      </c>
      <c r="C441" t="s">
        <v>4412</v>
      </c>
      <c r="D441" t="s">
        <v>5277</v>
      </c>
      <c r="E441">
        <v>0</v>
      </c>
    </row>
    <row r="442" spans="1:5" x14ac:dyDescent="0.3">
      <c r="A442" t="s">
        <v>4389</v>
      </c>
      <c r="B442" t="s">
        <v>133</v>
      </c>
      <c r="C442" t="s">
        <v>4414</v>
      </c>
      <c r="D442" t="s">
        <v>5278</v>
      </c>
      <c r="E442">
        <v>1</v>
      </c>
    </row>
    <row r="443" spans="1:5" x14ac:dyDescent="0.3">
      <c r="A443" t="s">
        <v>4389</v>
      </c>
      <c r="B443" t="s">
        <v>3409</v>
      </c>
      <c r="C443" t="s">
        <v>4417</v>
      </c>
      <c r="D443" t="s">
        <v>5279</v>
      </c>
      <c r="E443">
        <v>3</v>
      </c>
    </row>
    <row r="444" spans="1:5" x14ac:dyDescent="0.3">
      <c r="A444" t="s">
        <v>4389</v>
      </c>
      <c r="B444" t="s">
        <v>133</v>
      </c>
      <c r="C444" t="s">
        <v>4424</v>
      </c>
      <c r="D444" t="s">
        <v>5280</v>
      </c>
      <c r="E444">
        <v>0</v>
      </c>
    </row>
    <row r="445" spans="1:5" x14ac:dyDescent="0.3">
      <c r="A445" t="s">
        <v>4389</v>
      </c>
      <c r="B445" t="s">
        <v>78</v>
      </c>
      <c r="C445" t="s">
        <v>4311</v>
      </c>
      <c r="D445" t="s">
        <v>5281</v>
      </c>
      <c r="E445">
        <v>3</v>
      </c>
    </row>
    <row r="446" spans="1:5" x14ac:dyDescent="0.3">
      <c r="A446" t="s">
        <v>4389</v>
      </c>
      <c r="B446" t="s">
        <v>3409</v>
      </c>
      <c r="C446" t="s">
        <v>3477</v>
      </c>
      <c r="D446" t="s">
        <v>5282</v>
      </c>
      <c r="E446">
        <v>0</v>
      </c>
    </row>
    <row r="447" spans="1:5" x14ac:dyDescent="0.3">
      <c r="A447" t="s">
        <v>4389</v>
      </c>
      <c r="B447" t="s">
        <v>133</v>
      </c>
      <c r="C447" t="s">
        <v>3485</v>
      </c>
      <c r="D447" t="s">
        <v>5283</v>
      </c>
      <c r="E447">
        <v>0</v>
      </c>
    </row>
    <row r="448" spans="1:5" x14ac:dyDescent="0.3">
      <c r="A448" t="s">
        <v>4389</v>
      </c>
      <c r="B448" t="s">
        <v>78</v>
      </c>
      <c r="C448" t="s">
        <v>3487</v>
      </c>
      <c r="D448" t="s">
        <v>5284</v>
      </c>
      <c r="E448">
        <v>0</v>
      </c>
    </row>
    <row r="449" spans="1:5" x14ac:dyDescent="0.3">
      <c r="A449" t="s">
        <v>4389</v>
      </c>
      <c r="B449" t="s">
        <v>3409</v>
      </c>
      <c r="C449" t="s">
        <v>4427</v>
      </c>
      <c r="D449" t="s">
        <v>5285</v>
      </c>
      <c r="E449">
        <v>0</v>
      </c>
    </row>
    <row r="450" spans="1:5" x14ac:dyDescent="0.3">
      <c r="A450" t="s">
        <v>4389</v>
      </c>
      <c r="B450" t="s">
        <v>133</v>
      </c>
      <c r="C450" t="s">
        <v>4429</v>
      </c>
      <c r="D450" t="s">
        <v>5286</v>
      </c>
      <c r="E450">
        <v>0</v>
      </c>
    </row>
    <row r="451" spans="1:5" x14ac:dyDescent="0.3">
      <c r="A451" t="s">
        <v>4389</v>
      </c>
      <c r="B451" t="s">
        <v>78</v>
      </c>
      <c r="C451" t="s">
        <v>4430</v>
      </c>
      <c r="D451" t="s">
        <v>5287</v>
      </c>
      <c r="E451">
        <v>0</v>
      </c>
    </row>
    <row r="452" spans="1:5" x14ac:dyDescent="0.3">
      <c r="A452" t="s">
        <v>4389</v>
      </c>
      <c r="B452" t="s">
        <v>3359</v>
      </c>
      <c r="C452" t="s">
        <v>4431</v>
      </c>
      <c r="D452" t="s">
        <v>5288</v>
      </c>
      <c r="E452">
        <v>0</v>
      </c>
    </row>
    <row r="453" spans="1:5" x14ac:dyDescent="0.3">
      <c r="A453" t="s">
        <v>4389</v>
      </c>
      <c r="B453" t="s">
        <v>3359</v>
      </c>
      <c r="C453" t="s">
        <v>4433</v>
      </c>
      <c r="D453" t="s">
        <v>5289</v>
      </c>
      <c r="E453">
        <v>0</v>
      </c>
    </row>
    <row r="454" spans="1:5" x14ac:dyDescent="0.3">
      <c r="A454" t="s">
        <v>4389</v>
      </c>
      <c r="B454" t="s">
        <v>3359</v>
      </c>
      <c r="C454" t="s">
        <v>4435</v>
      </c>
      <c r="D454" t="s">
        <v>5290</v>
      </c>
      <c r="E454">
        <v>0</v>
      </c>
    </row>
    <row r="455" spans="1:5" x14ac:dyDescent="0.3">
      <c r="A455" t="s">
        <v>4437</v>
      </c>
      <c r="B455" t="s">
        <v>78</v>
      </c>
      <c r="C455" t="s">
        <v>4438</v>
      </c>
      <c r="D455" t="s">
        <v>5291</v>
      </c>
      <c r="E455">
        <v>0</v>
      </c>
    </row>
    <row r="456" spans="1:5" x14ac:dyDescent="0.3">
      <c r="A456" t="s">
        <v>4437</v>
      </c>
      <c r="B456" t="s">
        <v>3409</v>
      </c>
      <c r="C456" t="s">
        <v>4441</v>
      </c>
      <c r="D456" t="s">
        <v>5292</v>
      </c>
      <c r="E456">
        <v>1</v>
      </c>
    </row>
    <row r="457" spans="1:5" x14ac:dyDescent="0.3">
      <c r="A457" t="s">
        <v>4437</v>
      </c>
      <c r="B457" t="s">
        <v>133</v>
      </c>
      <c r="C457" t="s">
        <v>4444</v>
      </c>
      <c r="D457" t="s">
        <v>5293</v>
      </c>
      <c r="E457">
        <v>3</v>
      </c>
    </row>
    <row r="458" spans="1:5" x14ac:dyDescent="0.3">
      <c r="A458" t="s">
        <v>4437</v>
      </c>
      <c r="B458" t="s">
        <v>78</v>
      </c>
      <c r="C458" t="s">
        <v>4451</v>
      </c>
      <c r="D458" t="s">
        <v>5294</v>
      </c>
      <c r="E458">
        <v>4</v>
      </c>
    </row>
    <row r="459" spans="1:5" x14ac:dyDescent="0.3">
      <c r="A459" t="s">
        <v>4437</v>
      </c>
      <c r="B459" t="s">
        <v>3409</v>
      </c>
      <c r="C459" t="s">
        <v>4452</v>
      </c>
      <c r="D459" t="s">
        <v>5295</v>
      </c>
      <c r="E459">
        <v>3</v>
      </c>
    </row>
    <row r="460" spans="1:5" x14ac:dyDescent="0.3">
      <c r="A460" t="s">
        <v>4437</v>
      </c>
      <c r="B460" t="s">
        <v>133</v>
      </c>
      <c r="C460" t="s">
        <v>4456</v>
      </c>
      <c r="D460" t="s">
        <v>5296</v>
      </c>
      <c r="E460">
        <v>3</v>
      </c>
    </row>
    <row r="461" spans="1:5" x14ac:dyDescent="0.3">
      <c r="A461" t="s">
        <v>4437</v>
      </c>
      <c r="B461" t="s">
        <v>78</v>
      </c>
      <c r="C461" t="s">
        <v>4464</v>
      </c>
      <c r="D461" t="s">
        <v>5297</v>
      </c>
      <c r="E461">
        <v>6</v>
      </c>
    </row>
    <row r="462" spans="1:5" x14ac:dyDescent="0.3">
      <c r="A462" t="s">
        <v>4437</v>
      </c>
      <c r="B462" t="s">
        <v>3409</v>
      </c>
      <c r="C462" t="s">
        <v>4465</v>
      </c>
      <c r="D462" t="s">
        <v>5298</v>
      </c>
      <c r="E462">
        <v>1</v>
      </c>
    </row>
    <row r="463" spans="1:5" x14ac:dyDescent="0.3">
      <c r="A463" t="s">
        <v>4437</v>
      </c>
      <c r="B463" t="s">
        <v>133</v>
      </c>
      <c r="C463" t="s">
        <v>4467</v>
      </c>
      <c r="D463" t="s">
        <v>5299</v>
      </c>
      <c r="E463">
        <v>0</v>
      </c>
    </row>
    <row r="464" spans="1:5" x14ac:dyDescent="0.3">
      <c r="A464" t="s">
        <v>4437</v>
      </c>
      <c r="B464" t="s">
        <v>78</v>
      </c>
      <c r="C464" t="s">
        <v>4469</v>
      </c>
      <c r="D464" t="s">
        <v>5300</v>
      </c>
      <c r="E464">
        <v>1</v>
      </c>
    </row>
    <row r="465" spans="1:5" x14ac:dyDescent="0.3">
      <c r="A465" t="s">
        <v>4437</v>
      </c>
      <c r="B465" t="s">
        <v>133</v>
      </c>
      <c r="C465" t="s">
        <v>4470</v>
      </c>
      <c r="D465" t="s">
        <v>5301</v>
      </c>
      <c r="E465">
        <v>0</v>
      </c>
    </row>
    <row r="466" spans="1:5" x14ac:dyDescent="0.3">
      <c r="A466" t="s">
        <v>4437</v>
      </c>
      <c r="B466" t="s">
        <v>78</v>
      </c>
      <c r="C466" t="s">
        <v>4472</v>
      </c>
      <c r="D466" t="s">
        <v>5302</v>
      </c>
      <c r="E466">
        <v>1</v>
      </c>
    </row>
    <row r="467" spans="1:5" x14ac:dyDescent="0.3">
      <c r="A467" t="s">
        <v>4437</v>
      </c>
      <c r="B467" t="s">
        <v>4474</v>
      </c>
      <c r="C467" t="s">
        <v>4475</v>
      </c>
      <c r="D467" t="s">
        <v>5303</v>
      </c>
      <c r="E467">
        <v>1</v>
      </c>
    </row>
    <row r="468" spans="1:5" x14ac:dyDescent="0.3">
      <c r="A468" t="s">
        <v>4437</v>
      </c>
      <c r="B468" t="s">
        <v>4480</v>
      </c>
      <c r="C468" t="s">
        <v>4481</v>
      </c>
      <c r="D468" t="s">
        <v>5304</v>
      </c>
      <c r="E468">
        <v>0</v>
      </c>
    </row>
    <row r="469" spans="1:5" x14ac:dyDescent="0.3">
      <c r="A469" t="s">
        <v>4437</v>
      </c>
      <c r="B469" t="s">
        <v>4483</v>
      </c>
      <c r="C469" t="s">
        <v>4484</v>
      </c>
      <c r="D469" t="s">
        <v>5305</v>
      </c>
      <c r="E469">
        <v>0</v>
      </c>
    </row>
    <row r="470" spans="1:5" x14ac:dyDescent="0.3">
      <c r="A470" t="s">
        <v>4437</v>
      </c>
      <c r="B470" t="s">
        <v>3388</v>
      </c>
      <c r="C470" t="s">
        <v>4486</v>
      </c>
      <c r="D470" t="s">
        <v>5306</v>
      </c>
      <c r="E470">
        <v>1</v>
      </c>
    </row>
    <row r="471" spans="1:5" x14ac:dyDescent="0.3">
      <c r="A471" t="s">
        <v>4437</v>
      </c>
      <c r="B471" t="s">
        <v>3409</v>
      </c>
      <c r="C471" t="s">
        <v>4488</v>
      </c>
      <c r="D471" t="s">
        <v>5307</v>
      </c>
      <c r="E471">
        <v>2</v>
      </c>
    </row>
    <row r="472" spans="1:5" x14ac:dyDescent="0.3">
      <c r="A472" t="s">
        <v>4437</v>
      </c>
      <c r="B472" t="s">
        <v>133</v>
      </c>
      <c r="C472" t="s">
        <v>4494</v>
      </c>
      <c r="D472" t="s">
        <v>5308</v>
      </c>
      <c r="E472">
        <v>2</v>
      </c>
    </row>
    <row r="473" spans="1:5" x14ac:dyDescent="0.3">
      <c r="A473" t="s">
        <v>4437</v>
      </c>
      <c r="B473" t="s">
        <v>78</v>
      </c>
      <c r="C473" t="s">
        <v>4499</v>
      </c>
      <c r="D473" t="s">
        <v>5309</v>
      </c>
      <c r="E473">
        <v>4</v>
      </c>
    </row>
    <row r="474" spans="1:5" x14ac:dyDescent="0.3">
      <c r="A474" t="s">
        <v>4437</v>
      </c>
      <c r="B474" t="s">
        <v>78</v>
      </c>
      <c r="C474" t="s">
        <v>4501</v>
      </c>
      <c r="D474" t="s">
        <v>5310</v>
      </c>
      <c r="E474">
        <v>0</v>
      </c>
    </row>
    <row r="475" spans="1:5" x14ac:dyDescent="0.3">
      <c r="A475" t="s">
        <v>4437</v>
      </c>
      <c r="B475" t="s">
        <v>3359</v>
      </c>
      <c r="C475" t="s">
        <v>4503</v>
      </c>
      <c r="D475" t="s">
        <v>5311</v>
      </c>
      <c r="E475">
        <v>0</v>
      </c>
    </row>
    <row r="476" spans="1:5" x14ac:dyDescent="0.3">
      <c r="A476" t="s">
        <v>4437</v>
      </c>
      <c r="B476" t="s">
        <v>3359</v>
      </c>
      <c r="C476" t="s">
        <v>4505</v>
      </c>
      <c r="D476" t="s">
        <v>5312</v>
      </c>
      <c r="E476">
        <v>0</v>
      </c>
    </row>
    <row r="477" spans="1:5" x14ac:dyDescent="0.3">
      <c r="A477" t="s">
        <v>4506</v>
      </c>
      <c r="B477" t="s">
        <v>4507</v>
      </c>
      <c r="C477" t="s">
        <v>4508</v>
      </c>
      <c r="D477" t="s">
        <v>5313</v>
      </c>
      <c r="E477">
        <v>0</v>
      </c>
    </row>
    <row r="478" spans="1:5" x14ac:dyDescent="0.3">
      <c r="A478" t="s">
        <v>4510</v>
      </c>
      <c r="B478" t="s">
        <v>3409</v>
      </c>
      <c r="C478" t="s">
        <v>4511</v>
      </c>
      <c r="D478" t="s">
        <v>5314</v>
      </c>
      <c r="E478">
        <v>1</v>
      </c>
    </row>
    <row r="479" spans="1:5" x14ac:dyDescent="0.3">
      <c r="A479" t="s">
        <v>4510</v>
      </c>
      <c r="B479" t="s">
        <v>133</v>
      </c>
      <c r="C479" t="s">
        <v>4512</v>
      </c>
      <c r="D479" t="s">
        <v>5315</v>
      </c>
      <c r="E479">
        <v>0</v>
      </c>
    </row>
    <row r="480" spans="1:5" x14ac:dyDescent="0.3">
      <c r="A480" t="s">
        <v>4510</v>
      </c>
      <c r="B480" t="s">
        <v>78</v>
      </c>
      <c r="C480" t="s">
        <v>4513</v>
      </c>
      <c r="D480" t="s">
        <v>5316</v>
      </c>
      <c r="E480">
        <v>1</v>
      </c>
    </row>
    <row r="481" spans="1:5" x14ac:dyDescent="0.3">
      <c r="A481" t="s">
        <v>4510</v>
      </c>
      <c r="B481" t="s">
        <v>3409</v>
      </c>
      <c r="C481" t="s">
        <v>4399</v>
      </c>
      <c r="D481" t="s">
        <v>5317</v>
      </c>
      <c r="E481">
        <v>1</v>
      </c>
    </row>
    <row r="482" spans="1:5" x14ac:dyDescent="0.3">
      <c r="A482" t="s">
        <v>4510</v>
      </c>
      <c r="B482" t="s">
        <v>133</v>
      </c>
      <c r="C482" t="s">
        <v>4403</v>
      </c>
      <c r="D482" t="s">
        <v>5318</v>
      </c>
      <c r="E482">
        <v>2</v>
      </c>
    </row>
    <row r="483" spans="1:5" x14ac:dyDescent="0.3">
      <c r="A483" t="s">
        <v>4510</v>
      </c>
      <c r="B483" t="s">
        <v>78</v>
      </c>
      <c r="C483" t="s">
        <v>4407</v>
      </c>
      <c r="D483" t="s">
        <v>5319</v>
      </c>
      <c r="E483">
        <v>1</v>
      </c>
    </row>
    <row r="484" spans="1:5" x14ac:dyDescent="0.3">
      <c r="A484" t="s">
        <v>4510</v>
      </c>
      <c r="B484" t="s">
        <v>3359</v>
      </c>
      <c r="C484" t="s">
        <v>4519</v>
      </c>
      <c r="D484" t="s">
        <v>5320</v>
      </c>
      <c r="E484">
        <v>0</v>
      </c>
    </row>
    <row r="485" spans="1:5" x14ac:dyDescent="0.3">
      <c r="A485" t="s">
        <v>4510</v>
      </c>
      <c r="B485" t="s">
        <v>3359</v>
      </c>
      <c r="C485" t="s">
        <v>4521</v>
      </c>
      <c r="D485" t="s">
        <v>5321</v>
      </c>
      <c r="E485">
        <v>0</v>
      </c>
    </row>
    <row r="486" spans="1:5" x14ac:dyDescent="0.3">
      <c r="A486" t="s">
        <v>4510</v>
      </c>
      <c r="B486" t="s">
        <v>3409</v>
      </c>
      <c r="C486" t="s">
        <v>4522</v>
      </c>
      <c r="D486" t="s">
        <v>5322</v>
      </c>
      <c r="E486">
        <v>2</v>
      </c>
    </row>
    <row r="487" spans="1:5" x14ac:dyDescent="0.3">
      <c r="A487" t="s">
        <v>4510</v>
      </c>
      <c r="B487" t="s">
        <v>133</v>
      </c>
      <c r="C487" t="s">
        <v>4525</v>
      </c>
      <c r="D487" t="s">
        <v>5323</v>
      </c>
      <c r="E487">
        <v>0</v>
      </c>
    </row>
    <row r="488" spans="1:5" x14ac:dyDescent="0.3">
      <c r="A488" t="s">
        <v>4510</v>
      </c>
      <c r="B488" t="s">
        <v>78</v>
      </c>
      <c r="C488" t="s">
        <v>4526</v>
      </c>
      <c r="D488" t="s">
        <v>5324</v>
      </c>
      <c r="E488">
        <v>2</v>
      </c>
    </row>
    <row r="489" spans="1:5" x14ac:dyDescent="0.3">
      <c r="A489" t="s">
        <v>4510</v>
      </c>
      <c r="B489" t="s">
        <v>133</v>
      </c>
      <c r="C489" t="s">
        <v>4529</v>
      </c>
      <c r="D489" t="s">
        <v>5325</v>
      </c>
      <c r="E489">
        <v>0</v>
      </c>
    </row>
    <row r="490" spans="1:5" x14ac:dyDescent="0.3">
      <c r="A490" t="s">
        <v>4510</v>
      </c>
      <c r="B490" t="s">
        <v>133</v>
      </c>
      <c r="C490" t="s">
        <v>4530</v>
      </c>
      <c r="D490" t="s">
        <v>5326</v>
      </c>
      <c r="E490">
        <v>1</v>
      </c>
    </row>
    <row r="491" spans="1:5" x14ac:dyDescent="0.3">
      <c r="A491" t="s">
        <v>4510</v>
      </c>
      <c r="B491" t="s">
        <v>171</v>
      </c>
      <c r="C491" t="s">
        <v>4531</v>
      </c>
      <c r="D491" t="s">
        <v>5327</v>
      </c>
      <c r="E491">
        <v>0</v>
      </c>
    </row>
    <row r="492" spans="1:5" x14ac:dyDescent="0.3">
      <c r="A492" t="s">
        <v>4510</v>
      </c>
      <c r="B492" t="s">
        <v>171</v>
      </c>
      <c r="C492" t="s">
        <v>4534</v>
      </c>
      <c r="D492" t="s">
        <v>5328</v>
      </c>
      <c r="E492">
        <v>0</v>
      </c>
    </row>
    <row r="493" spans="1:5" x14ac:dyDescent="0.3">
      <c r="A493" t="s">
        <v>4510</v>
      </c>
      <c r="B493" t="s">
        <v>4536</v>
      </c>
      <c r="C493" t="s">
        <v>4537</v>
      </c>
      <c r="D493" t="s">
        <v>5329</v>
      </c>
      <c r="E493">
        <v>0</v>
      </c>
    </row>
    <row r="494" spans="1:5" x14ac:dyDescent="0.3">
      <c r="A494" t="s">
        <v>4540</v>
      </c>
      <c r="B494" t="s">
        <v>3409</v>
      </c>
      <c r="C494" t="s">
        <v>759</v>
      </c>
      <c r="D494" t="s">
        <v>5330</v>
      </c>
      <c r="E494">
        <v>0</v>
      </c>
    </row>
    <row r="495" spans="1:5" x14ac:dyDescent="0.3">
      <c r="A495" t="s">
        <v>4540</v>
      </c>
      <c r="B495" t="s">
        <v>133</v>
      </c>
      <c r="C495" t="s">
        <v>4542</v>
      </c>
      <c r="D495" t="s">
        <v>5331</v>
      </c>
      <c r="E495">
        <v>1</v>
      </c>
    </row>
    <row r="496" spans="1:5" x14ac:dyDescent="0.3">
      <c r="A496" t="s">
        <v>4540</v>
      </c>
      <c r="B496" t="s">
        <v>3362</v>
      </c>
      <c r="C496" t="s">
        <v>3916</v>
      </c>
      <c r="D496" t="s">
        <v>5332</v>
      </c>
      <c r="E496">
        <v>1</v>
      </c>
    </row>
    <row r="497" spans="1:5" x14ac:dyDescent="0.3">
      <c r="A497" t="s">
        <v>4540</v>
      </c>
      <c r="B497" t="s">
        <v>133</v>
      </c>
      <c r="C497" t="s">
        <v>4544</v>
      </c>
      <c r="D497" t="s">
        <v>5333</v>
      </c>
      <c r="E497">
        <v>1</v>
      </c>
    </row>
    <row r="498" spans="1:5" x14ac:dyDescent="0.3">
      <c r="A498" t="s">
        <v>4540</v>
      </c>
      <c r="B498" t="s">
        <v>3362</v>
      </c>
      <c r="C498" t="s">
        <v>3922</v>
      </c>
      <c r="D498" t="s">
        <v>5334</v>
      </c>
      <c r="E498">
        <v>1</v>
      </c>
    </row>
    <row r="499" spans="1:5" x14ac:dyDescent="0.3">
      <c r="A499" t="s">
        <v>4547</v>
      </c>
      <c r="B499" t="s">
        <v>4548</v>
      </c>
      <c r="C499" t="s">
        <v>4549</v>
      </c>
      <c r="D499" t="s">
        <v>5335</v>
      </c>
      <c r="E499">
        <v>0</v>
      </c>
    </row>
    <row r="500" spans="1:5" x14ac:dyDescent="0.3">
      <c r="A500" t="s">
        <v>4547</v>
      </c>
      <c r="B500" t="s">
        <v>4507</v>
      </c>
      <c r="C500" t="s">
        <v>4551</v>
      </c>
      <c r="D500" t="s">
        <v>5336</v>
      </c>
      <c r="E500">
        <v>0</v>
      </c>
    </row>
    <row r="501" spans="1:5" x14ac:dyDescent="0.3">
      <c r="A501" t="s">
        <v>4553</v>
      </c>
      <c r="B501" t="s">
        <v>4346</v>
      </c>
      <c r="C501" t="s">
        <v>4554</v>
      </c>
      <c r="D501" t="s">
        <v>5337</v>
      </c>
      <c r="E501">
        <v>12</v>
      </c>
    </row>
    <row r="502" spans="1:5" x14ac:dyDescent="0.3">
      <c r="A502" t="s">
        <v>4553</v>
      </c>
      <c r="B502" t="s">
        <v>3846</v>
      </c>
      <c r="C502" t="s">
        <v>4569</v>
      </c>
      <c r="D502" t="s">
        <v>5338</v>
      </c>
      <c r="E502">
        <v>0</v>
      </c>
    </row>
    <row r="503" spans="1:5" x14ac:dyDescent="0.3">
      <c r="A503" t="s">
        <v>4553</v>
      </c>
      <c r="B503" t="s">
        <v>3563</v>
      </c>
      <c r="C503" t="s">
        <v>4570</v>
      </c>
      <c r="D503" t="s">
        <v>5339</v>
      </c>
      <c r="E503">
        <v>12</v>
      </c>
    </row>
    <row r="504" spans="1:5" x14ac:dyDescent="0.3">
      <c r="A504" t="s">
        <v>4553</v>
      </c>
      <c r="B504" t="s">
        <v>3409</v>
      </c>
      <c r="C504" t="s">
        <v>3923</v>
      </c>
      <c r="D504" t="s">
        <v>5340</v>
      </c>
      <c r="E504">
        <v>0</v>
      </c>
    </row>
    <row r="505" spans="1:5" x14ac:dyDescent="0.3">
      <c r="A505" t="s">
        <v>4553</v>
      </c>
      <c r="B505" t="s">
        <v>133</v>
      </c>
      <c r="C505" t="s">
        <v>4344</v>
      </c>
      <c r="D505" t="s">
        <v>5341</v>
      </c>
      <c r="E505">
        <v>0</v>
      </c>
    </row>
    <row r="506" spans="1:5" x14ac:dyDescent="0.3">
      <c r="A506" t="s">
        <v>4553</v>
      </c>
      <c r="B506" t="s">
        <v>78</v>
      </c>
      <c r="C506" t="s">
        <v>4398</v>
      </c>
      <c r="D506" t="s">
        <v>5342</v>
      </c>
      <c r="E506">
        <v>0</v>
      </c>
    </row>
    <row r="507" spans="1:5" x14ac:dyDescent="0.3">
      <c r="E507">
        <v>0</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2"/>
  <sheetViews>
    <sheetView zoomScaleNormal="100" zoomScalePageLayoutView="60" workbookViewId="0"/>
  </sheetViews>
  <sheetFormatPr baseColWidth="10" defaultColWidth="11.5546875" defaultRowHeight="14.4" x14ac:dyDescent="0.3"/>
  <sheetData>
    <row r="1" spans="1:5" x14ac:dyDescent="0.3">
      <c r="A1" t="s">
        <v>57</v>
      </c>
      <c r="B1" t="s">
        <v>58</v>
      </c>
      <c r="C1" t="s">
        <v>59</v>
      </c>
      <c r="D1" t="s">
        <v>60</v>
      </c>
      <c r="E1" t="s">
        <v>67</v>
      </c>
    </row>
    <row r="2" spans="1:5" x14ac:dyDescent="0.3">
      <c r="A2" t="s">
        <v>77</v>
      </c>
      <c r="B2" t="s">
        <v>78</v>
      </c>
      <c r="C2" t="s">
        <v>79</v>
      </c>
      <c r="D2" t="s">
        <v>5343</v>
      </c>
      <c r="E2">
        <v>9</v>
      </c>
    </row>
    <row r="3" spans="1:5" x14ac:dyDescent="0.3">
      <c r="A3" t="s">
        <v>77</v>
      </c>
      <c r="B3" t="s">
        <v>78</v>
      </c>
      <c r="C3" t="s">
        <v>103</v>
      </c>
      <c r="D3" t="s">
        <v>5344</v>
      </c>
      <c r="E3">
        <v>3</v>
      </c>
    </row>
    <row r="4" spans="1:5" x14ac:dyDescent="0.3">
      <c r="A4" t="s">
        <v>77</v>
      </c>
      <c r="B4" t="s">
        <v>78</v>
      </c>
      <c r="C4" t="s">
        <v>107</v>
      </c>
      <c r="D4" t="s">
        <v>5345</v>
      </c>
      <c r="E4">
        <v>2</v>
      </c>
    </row>
    <row r="5" spans="1:5" x14ac:dyDescent="0.3">
      <c r="A5" t="s">
        <v>77</v>
      </c>
      <c r="B5" t="s">
        <v>78</v>
      </c>
      <c r="C5" t="s">
        <v>108</v>
      </c>
      <c r="D5" t="s">
        <v>5346</v>
      </c>
      <c r="E5">
        <v>0</v>
      </c>
    </row>
    <row r="6" spans="1:5" x14ac:dyDescent="0.3">
      <c r="A6" t="s">
        <v>77</v>
      </c>
      <c r="B6" t="s">
        <v>113</v>
      </c>
      <c r="C6" t="s">
        <v>114</v>
      </c>
      <c r="D6" t="s">
        <v>5347</v>
      </c>
      <c r="E6">
        <v>1</v>
      </c>
    </row>
    <row r="7" spans="1:5" x14ac:dyDescent="0.3">
      <c r="A7" t="s">
        <v>118</v>
      </c>
      <c r="B7" t="s">
        <v>78</v>
      </c>
      <c r="C7" t="s">
        <v>119</v>
      </c>
      <c r="D7" t="s">
        <v>5348</v>
      </c>
      <c r="E7">
        <v>0</v>
      </c>
    </row>
    <row r="8" spans="1:5" x14ac:dyDescent="0.3">
      <c r="A8" t="s">
        <v>118</v>
      </c>
      <c r="B8" t="s">
        <v>78</v>
      </c>
      <c r="C8" t="s">
        <v>122</v>
      </c>
      <c r="D8" t="s">
        <v>5349</v>
      </c>
      <c r="E8">
        <v>0</v>
      </c>
    </row>
    <row r="9" spans="1:5" x14ac:dyDescent="0.3">
      <c r="A9" t="s">
        <v>124</v>
      </c>
      <c r="B9" t="s">
        <v>78</v>
      </c>
      <c r="C9" t="s">
        <v>125</v>
      </c>
      <c r="D9" t="s">
        <v>5350</v>
      </c>
      <c r="E9">
        <v>2</v>
      </c>
    </row>
    <row r="10" spans="1:5" x14ac:dyDescent="0.3">
      <c r="A10" t="s">
        <v>124</v>
      </c>
      <c r="B10" t="s">
        <v>78</v>
      </c>
      <c r="C10" t="s">
        <v>129</v>
      </c>
      <c r="D10" t="s">
        <v>5351</v>
      </c>
      <c r="E10">
        <v>1</v>
      </c>
    </row>
    <row r="11" spans="1:5" x14ac:dyDescent="0.3">
      <c r="A11" t="s">
        <v>132</v>
      </c>
      <c r="B11" t="s">
        <v>133</v>
      </c>
      <c r="C11" t="s">
        <v>134</v>
      </c>
      <c r="D11" t="s">
        <v>5352</v>
      </c>
      <c r="E11">
        <v>2</v>
      </c>
    </row>
    <row r="12" spans="1:5" x14ac:dyDescent="0.3">
      <c r="A12" t="s">
        <v>132</v>
      </c>
      <c r="B12" t="s">
        <v>133</v>
      </c>
      <c r="C12" t="s">
        <v>144</v>
      </c>
      <c r="D12" t="s">
        <v>5353</v>
      </c>
      <c r="E12">
        <v>0</v>
      </c>
    </row>
    <row r="13" spans="1:5" x14ac:dyDescent="0.3">
      <c r="A13" t="s">
        <v>146</v>
      </c>
      <c r="B13" t="s">
        <v>133</v>
      </c>
      <c r="C13" t="s">
        <v>147</v>
      </c>
      <c r="D13" t="s">
        <v>5354</v>
      </c>
      <c r="E13">
        <v>0</v>
      </c>
    </row>
    <row r="14" spans="1:5" x14ac:dyDescent="0.3">
      <c r="A14" t="s">
        <v>146</v>
      </c>
      <c r="B14" t="s">
        <v>133</v>
      </c>
      <c r="C14" t="s">
        <v>149</v>
      </c>
      <c r="D14" t="s">
        <v>5355</v>
      </c>
      <c r="E14">
        <v>2</v>
      </c>
    </row>
    <row r="15" spans="1:5" x14ac:dyDescent="0.3">
      <c r="A15" t="s">
        <v>157</v>
      </c>
      <c r="B15" t="s">
        <v>78</v>
      </c>
      <c r="C15" t="s">
        <v>158</v>
      </c>
      <c r="D15" t="s">
        <v>5356</v>
      </c>
      <c r="E15">
        <v>1</v>
      </c>
    </row>
    <row r="16" spans="1:5" x14ac:dyDescent="0.3">
      <c r="A16" t="s">
        <v>157</v>
      </c>
      <c r="B16" t="s">
        <v>78</v>
      </c>
      <c r="C16" t="s">
        <v>165</v>
      </c>
      <c r="D16" t="s">
        <v>5357</v>
      </c>
      <c r="E16">
        <v>1</v>
      </c>
    </row>
    <row r="17" spans="1:5" x14ac:dyDescent="0.3">
      <c r="A17" t="s">
        <v>124</v>
      </c>
      <c r="B17" t="s">
        <v>166</v>
      </c>
      <c r="C17" t="s">
        <v>167</v>
      </c>
      <c r="D17" t="s">
        <v>5358</v>
      </c>
      <c r="E17">
        <v>3</v>
      </c>
    </row>
    <row r="18" spans="1:5" x14ac:dyDescent="0.3">
      <c r="A18" t="s">
        <v>175</v>
      </c>
      <c r="B18" t="s">
        <v>176</v>
      </c>
      <c r="C18" t="s">
        <v>177</v>
      </c>
      <c r="D18" t="s">
        <v>5359</v>
      </c>
      <c r="E18">
        <v>0</v>
      </c>
    </row>
    <row r="19" spans="1:5" x14ac:dyDescent="0.3">
      <c r="A19" t="s">
        <v>175</v>
      </c>
      <c r="B19" t="s">
        <v>166</v>
      </c>
      <c r="C19" t="s">
        <v>181</v>
      </c>
      <c r="D19" t="s">
        <v>5360</v>
      </c>
      <c r="E19">
        <v>1</v>
      </c>
    </row>
    <row r="20" spans="1:5" x14ac:dyDescent="0.3">
      <c r="A20" t="s">
        <v>186</v>
      </c>
      <c r="B20" t="s">
        <v>176</v>
      </c>
      <c r="C20" t="s">
        <v>187</v>
      </c>
      <c r="D20" t="s">
        <v>5361</v>
      </c>
      <c r="E20">
        <v>0</v>
      </c>
    </row>
    <row r="21" spans="1:5" x14ac:dyDescent="0.3">
      <c r="A21" t="s">
        <v>186</v>
      </c>
      <c r="B21" t="s">
        <v>176</v>
      </c>
      <c r="C21" t="s">
        <v>191</v>
      </c>
      <c r="D21" t="s">
        <v>5362</v>
      </c>
      <c r="E21">
        <v>0</v>
      </c>
    </row>
    <row r="22" spans="1:5" x14ac:dyDescent="0.3">
      <c r="A22" t="s">
        <v>186</v>
      </c>
      <c r="B22" t="s">
        <v>176</v>
      </c>
      <c r="C22" t="s">
        <v>193</v>
      </c>
      <c r="D22" t="s">
        <v>5363</v>
      </c>
      <c r="E22">
        <v>0</v>
      </c>
    </row>
    <row r="23" spans="1:5" x14ac:dyDescent="0.3">
      <c r="A23" t="s">
        <v>186</v>
      </c>
      <c r="B23" t="s">
        <v>176</v>
      </c>
      <c r="C23" t="s">
        <v>195</v>
      </c>
      <c r="D23" t="s">
        <v>5364</v>
      </c>
      <c r="E23">
        <v>1</v>
      </c>
    </row>
    <row r="24" spans="1:5" x14ac:dyDescent="0.3">
      <c r="A24" t="s">
        <v>186</v>
      </c>
      <c r="B24" t="s">
        <v>176</v>
      </c>
      <c r="C24" t="s">
        <v>198</v>
      </c>
      <c r="D24" t="s">
        <v>5365</v>
      </c>
      <c r="E24">
        <v>0</v>
      </c>
    </row>
    <row r="25" spans="1:5" x14ac:dyDescent="0.3">
      <c r="A25" t="s">
        <v>186</v>
      </c>
      <c r="B25" t="s">
        <v>176</v>
      </c>
      <c r="C25" t="s">
        <v>200</v>
      </c>
      <c r="D25" t="s">
        <v>5366</v>
      </c>
      <c r="E25">
        <v>0</v>
      </c>
    </row>
    <row r="26" spans="1:5" x14ac:dyDescent="0.3">
      <c r="A26" t="s">
        <v>186</v>
      </c>
      <c r="B26" t="s">
        <v>176</v>
      </c>
      <c r="C26" t="s">
        <v>202</v>
      </c>
      <c r="D26" t="s">
        <v>5367</v>
      </c>
      <c r="E26">
        <v>0</v>
      </c>
    </row>
    <row r="27" spans="1:5" x14ac:dyDescent="0.3">
      <c r="A27" t="s">
        <v>186</v>
      </c>
      <c r="B27" t="s">
        <v>176</v>
      </c>
      <c r="C27" t="s">
        <v>205</v>
      </c>
      <c r="D27" t="s">
        <v>5368</v>
      </c>
      <c r="E27">
        <v>0</v>
      </c>
    </row>
    <row r="28" spans="1:5" x14ac:dyDescent="0.3">
      <c r="A28" t="s">
        <v>186</v>
      </c>
      <c r="B28" t="s">
        <v>176</v>
      </c>
      <c r="C28" t="s">
        <v>207</v>
      </c>
      <c r="D28" t="s">
        <v>5369</v>
      </c>
      <c r="E28">
        <v>0</v>
      </c>
    </row>
    <row r="29" spans="1:5" x14ac:dyDescent="0.3">
      <c r="A29" t="s">
        <v>186</v>
      </c>
      <c r="B29" t="s">
        <v>176</v>
      </c>
      <c r="C29" t="s">
        <v>209</v>
      </c>
      <c r="D29" t="s">
        <v>5370</v>
      </c>
      <c r="E29">
        <v>0</v>
      </c>
    </row>
    <row r="30" spans="1:5" x14ac:dyDescent="0.3">
      <c r="A30" t="s">
        <v>186</v>
      </c>
      <c r="B30" t="s">
        <v>176</v>
      </c>
      <c r="C30" t="s">
        <v>211</v>
      </c>
      <c r="D30" t="s">
        <v>5371</v>
      </c>
      <c r="E30">
        <v>0</v>
      </c>
    </row>
    <row r="31" spans="1:5" x14ac:dyDescent="0.3">
      <c r="A31" t="s">
        <v>186</v>
      </c>
      <c r="B31" t="s">
        <v>176</v>
      </c>
      <c r="C31" t="s">
        <v>213</v>
      </c>
      <c r="D31" t="s">
        <v>5372</v>
      </c>
      <c r="E31">
        <v>0</v>
      </c>
    </row>
    <row r="32" spans="1:5" x14ac:dyDescent="0.3">
      <c r="A32" t="s">
        <v>186</v>
      </c>
      <c r="B32" t="s">
        <v>176</v>
      </c>
      <c r="C32" t="s">
        <v>215</v>
      </c>
      <c r="D32" t="s">
        <v>5373</v>
      </c>
      <c r="E32">
        <v>0</v>
      </c>
    </row>
    <row r="33" spans="1:5" x14ac:dyDescent="0.3">
      <c r="A33" t="s">
        <v>186</v>
      </c>
      <c r="B33" t="s">
        <v>176</v>
      </c>
      <c r="C33" t="s">
        <v>218</v>
      </c>
      <c r="D33" t="s">
        <v>5374</v>
      </c>
      <c r="E33">
        <v>0</v>
      </c>
    </row>
    <row r="34" spans="1:5" x14ac:dyDescent="0.3">
      <c r="A34" t="s">
        <v>186</v>
      </c>
      <c r="B34" t="s">
        <v>176</v>
      </c>
      <c r="C34" t="s">
        <v>220</v>
      </c>
      <c r="D34" t="s">
        <v>5375</v>
      </c>
      <c r="E34">
        <v>0</v>
      </c>
    </row>
    <row r="35" spans="1:5" x14ac:dyDescent="0.3">
      <c r="A35" t="s">
        <v>186</v>
      </c>
      <c r="B35" t="s">
        <v>176</v>
      </c>
      <c r="C35" t="s">
        <v>222</v>
      </c>
      <c r="D35" t="s">
        <v>5376</v>
      </c>
      <c r="E35">
        <v>0</v>
      </c>
    </row>
    <row r="36" spans="1:5" x14ac:dyDescent="0.3">
      <c r="A36" t="s">
        <v>186</v>
      </c>
      <c r="B36" t="s">
        <v>176</v>
      </c>
      <c r="C36" t="s">
        <v>225</v>
      </c>
      <c r="D36" t="s">
        <v>5377</v>
      </c>
      <c r="E36">
        <v>0</v>
      </c>
    </row>
    <row r="37" spans="1:5" x14ac:dyDescent="0.3">
      <c r="A37" t="s">
        <v>186</v>
      </c>
      <c r="B37" t="s">
        <v>176</v>
      </c>
      <c r="C37" t="s">
        <v>227</v>
      </c>
      <c r="D37" t="s">
        <v>5378</v>
      </c>
      <c r="E37">
        <v>0</v>
      </c>
    </row>
    <row r="38" spans="1:5" x14ac:dyDescent="0.3">
      <c r="A38" t="s">
        <v>186</v>
      </c>
      <c r="B38" t="s">
        <v>176</v>
      </c>
      <c r="C38" t="s">
        <v>230</v>
      </c>
      <c r="D38" t="s">
        <v>5379</v>
      </c>
      <c r="E38">
        <v>0</v>
      </c>
    </row>
    <row r="39" spans="1:5" x14ac:dyDescent="0.3">
      <c r="A39" t="s">
        <v>186</v>
      </c>
      <c r="B39" t="s">
        <v>176</v>
      </c>
      <c r="C39" t="s">
        <v>232</v>
      </c>
      <c r="D39" t="s">
        <v>5380</v>
      </c>
      <c r="E39">
        <v>0</v>
      </c>
    </row>
    <row r="40" spans="1:5" x14ac:dyDescent="0.3">
      <c r="A40" t="s">
        <v>186</v>
      </c>
      <c r="B40" t="s">
        <v>176</v>
      </c>
      <c r="C40" t="s">
        <v>234</v>
      </c>
      <c r="D40" t="s">
        <v>5381</v>
      </c>
      <c r="E40">
        <v>0</v>
      </c>
    </row>
    <row r="41" spans="1:5" x14ac:dyDescent="0.3">
      <c r="A41" t="s">
        <v>186</v>
      </c>
      <c r="B41" t="s">
        <v>176</v>
      </c>
      <c r="C41" t="s">
        <v>236</v>
      </c>
      <c r="D41" t="s">
        <v>5382</v>
      </c>
      <c r="E41">
        <v>0</v>
      </c>
    </row>
    <row r="42" spans="1:5" x14ac:dyDescent="0.3">
      <c r="A42" t="s">
        <v>186</v>
      </c>
      <c r="B42" t="s">
        <v>176</v>
      </c>
      <c r="C42" t="s">
        <v>238</v>
      </c>
      <c r="D42" t="s">
        <v>5383</v>
      </c>
      <c r="E42">
        <v>0</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171FF"/>
  </sheetPr>
  <dimension ref="A1:T102"/>
  <sheetViews>
    <sheetView zoomScaleNormal="100" workbookViewId="0">
      <selection activeCell="T1" sqref="T1"/>
    </sheetView>
  </sheetViews>
  <sheetFormatPr baseColWidth="10" defaultColWidth="10.44140625" defaultRowHeight="14.4" x14ac:dyDescent="0.3"/>
  <cols>
    <col min="20" max="20" width="15.109375" customWidth="1"/>
  </cols>
  <sheetData>
    <row r="1" spans="1:20" ht="57.6" x14ac:dyDescent="0.3">
      <c r="A1" s="26" t="s">
        <v>56</v>
      </c>
      <c r="B1" s="27" t="s">
        <v>57</v>
      </c>
      <c r="C1" s="28" t="s">
        <v>58</v>
      </c>
      <c r="D1" s="28" t="s">
        <v>59</v>
      </c>
      <c r="E1" s="28" t="s">
        <v>60</v>
      </c>
      <c r="F1" s="28" t="s">
        <v>61</v>
      </c>
      <c r="G1" s="28" t="s">
        <v>62</v>
      </c>
      <c r="H1" s="28" t="s">
        <v>63</v>
      </c>
      <c r="I1" s="28" t="s">
        <v>64</v>
      </c>
      <c r="J1" s="28" t="s">
        <v>65</v>
      </c>
      <c r="K1" s="28" t="s">
        <v>66</v>
      </c>
      <c r="L1" s="28" t="s">
        <v>67</v>
      </c>
      <c r="M1" s="28" t="s">
        <v>68</v>
      </c>
      <c r="N1" s="28" t="s">
        <v>69</v>
      </c>
      <c r="O1" s="28" t="s">
        <v>70</v>
      </c>
      <c r="P1" s="28" t="s">
        <v>71</v>
      </c>
      <c r="Q1" s="28" t="s">
        <v>72</v>
      </c>
      <c r="R1" s="28" t="s">
        <v>73</v>
      </c>
      <c r="S1" s="29" t="s">
        <v>74</v>
      </c>
      <c r="T1" s="30" t="s">
        <v>75</v>
      </c>
    </row>
    <row r="2" spans="1:20" ht="409.6" x14ac:dyDescent="0.3">
      <c r="A2" s="31" t="s">
        <v>76</v>
      </c>
      <c r="B2" s="32" t="s">
        <v>77</v>
      </c>
      <c r="C2" s="33" t="s">
        <v>78</v>
      </c>
      <c r="D2" s="33" t="s">
        <v>79</v>
      </c>
      <c r="E2" s="33" t="str">
        <f t="shared" ref="E2:E33" si="0">CONCATENATE(D2&amp; " ("&amp;B2&amp;")" &amp; " ("&amp;C2&amp;")")</f>
        <v>Ingénieur financier - parcours Sustainable and Green Finance (Master) (Ecole des Ponts Paris Tech (ENPC)) (Master)</v>
      </c>
      <c r="F2" s="34" t="s">
        <v>80</v>
      </c>
      <c r="G2" s="33" t="s">
        <v>81</v>
      </c>
      <c r="H2" s="33" t="s">
        <v>82</v>
      </c>
      <c r="I2" s="33" t="s">
        <v>83</v>
      </c>
      <c r="J2" s="33">
        <v>120</v>
      </c>
      <c r="K2" s="33" t="s">
        <v>84</v>
      </c>
      <c r="L2" s="35">
        <v>1</v>
      </c>
      <c r="M2" s="36" t="s">
        <v>85</v>
      </c>
      <c r="N2" s="37" t="s">
        <v>86</v>
      </c>
      <c r="O2" s="37" t="s">
        <v>87</v>
      </c>
      <c r="P2" s="37" t="s">
        <v>86</v>
      </c>
      <c r="Q2" s="37" t="s">
        <v>88</v>
      </c>
      <c r="R2" s="35" t="s">
        <v>84</v>
      </c>
      <c r="S2" s="35" t="s">
        <v>89</v>
      </c>
      <c r="T2" s="38" t="s">
        <v>90</v>
      </c>
    </row>
    <row r="3" spans="1:20" ht="230.4" x14ac:dyDescent="0.3">
      <c r="A3" s="31" t="s">
        <v>76</v>
      </c>
      <c r="B3" s="32" t="s">
        <v>77</v>
      </c>
      <c r="C3" s="33" t="s">
        <v>78</v>
      </c>
      <c r="D3" s="33" t="s">
        <v>79</v>
      </c>
      <c r="E3" s="33" t="str">
        <f t="shared" si="0"/>
        <v>Ingénieur financier - parcours Sustainable and Green Finance (Master) (Ecole des Ponts Paris Tech (ENPC)) (Master)</v>
      </c>
      <c r="F3" s="34" t="s">
        <v>80</v>
      </c>
      <c r="G3" s="33" t="s">
        <v>81</v>
      </c>
      <c r="H3" s="33" t="s">
        <v>82</v>
      </c>
      <c r="I3" s="33" t="s">
        <v>83</v>
      </c>
      <c r="J3" s="33">
        <v>120</v>
      </c>
      <c r="K3" s="33" t="s">
        <v>84</v>
      </c>
      <c r="L3" s="35">
        <v>1</v>
      </c>
      <c r="M3" s="36" t="s">
        <v>91</v>
      </c>
      <c r="N3" s="37" t="s">
        <v>86</v>
      </c>
      <c r="O3" s="37" t="s">
        <v>92</v>
      </c>
      <c r="P3" s="37" t="s">
        <v>86</v>
      </c>
      <c r="Q3" s="37" t="s">
        <v>93</v>
      </c>
      <c r="R3" s="35" t="s">
        <v>84</v>
      </c>
      <c r="S3" s="35" t="s">
        <v>89</v>
      </c>
      <c r="T3" s="39"/>
    </row>
    <row r="4" spans="1:20" ht="230.4" x14ac:dyDescent="0.3">
      <c r="A4" s="31" t="s">
        <v>76</v>
      </c>
      <c r="B4" s="32" t="s">
        <v>77</v>
      </c>
      <c r="C4" s="33" t="s">
        <v>78</v>
      </c>
      <c r="D4" s="33" t="s">
        <v>79</v>
      </c>
      <c r="E4" s="33" t="str">
        <f t="shared" si="0"/>
        <v>Ingénieur financier - parcours Sustainable and Green Finance (Master) (Ecole des Ponts Paris Tech (ENPC)) (Master)</v>
      </c>
      <c r="F4" s="34" t="s">
        <v>80</v>
      </c>
      <c r="G4" s="33" t="s">
        <v>81</v>
      </c>
      <c r="H4" s="33" t="s">
        <v>82</v>
      </c>
      <c r="I4" s="33" t="s">
        <v>83</v>
      </c>
      <c r="J4" s="33">
        <v>120</v>
      </c>
      <c r="K4" s="33" t="s">
        <v>84</v>
      </c>
      <c r="L4" s="35">
        <v>1</v>
      </c>
      <c r="M4" s="36" t="s">
        <v>94</v>
      </c>
      <c r="N4" s="37" t="s">
        <v>86</v>
      </c>
      <c r="O4" s="37" t="s">
        <v>87</v>
      </c>
      <c r="P4" s="37" t="s">
        <v>86</v>
      </c>
      <c r="Q4" s="37" t="s">
        <v>95</v>
      </c>
      <c r="R4" s="35" t="s">
        <v>84</v>
      </c>
      <c r="S4" s="35" t="s">
        <v>89</v>
      </c>
      <c r="T4" s="39"/>
    </row>
    <row r="5" spans="1:20" ht="230.4" x14ac:dyDescent="0.3">
      <c r="A5" s="31" t="s">
        <v>76</v>
      </c>
      <c r="B5" s="32" t="s">
        <v>77</v>
      </c>
      <c r="C5" s="33" t="s">
        <v>78</v>
      </c>
      <c r="D5" s="33" t="s">
        <v>79</v>
      </c>
      <c r="E5" s="33" t="str">
        <f t="shared" si="0"/>
        <v>Ingénieur financier - parcours Sustainable and Green Finance (Master) (Ecole des Ponts Paris Tech (ENPC)) (Master)</v>
      </c>
      <c r="F5" s="34" t="s">
        <v>80</v>
      </c>
      <c r="G5" s="33" t="s">
        <v>81</v>
      </c>
      <c r="H5" s="33" t="s">
        <v>82</v>
      </c>
      <c r="I5" s="33" t="s">
        <v>83</v>
      </c>
      <c r="J5" s="33">
        <v>120</v>
      </c>
      <c r="K5" s="33" t="s">
        <v>84</v>
      </c>
      <c r="L5" s="35">
        <v>1</v>
      </c>
      <c r="M5" s="36" t="s">
        <v>96</v>
      </c>
      <c r="N5" s="37" t="s">
        <v>86</v>
      </c>
      <c r="O5" s="37" t="s">
        <v>87</v>
      </c>
      <c r="P5" s="37" t="s">
        <v>86</v>
      </c>
      <c r="Q5" s="37" t="s">
        <v>97</v>
      </c>
      <c r="R5" s="35" t="s">
        <v>84</v>
      </c>
      <c r="S5" s="35" t="s">
        <v>89</v>
      </c>
      <c r="T5" s="39"/>
    </row>
    <row r="6" spans="1:20" ht="230.4" x14ac:dyDescent="0.3">
      <c r="A6" s="31" t="s">
        <v>76</v>
      </c>
      <c r="B6" s="32" t="s">
        <v>77</v>
      </c>
      <c r="C6" s="33" t="s">
        <v>78</v>
      </c>
      <c r="D6" s="33" t="s">
        <v>79</v>
      </c>
      <c r="E6" s="33" t="str">
        <f t="shared" si="0"/>
        <v>Ingénieur financier - parcours Sustainable and Green Finance (Master) (Ecole des Ponts Paris Tech (ENPC)) (Master)</v>
      </c>
      <c r="F6" s="34" t="s">
        <v>80</v>
      </c>
      <c r="G6" s="33" t="s">
        <v>81</v>
      </c>
      <c r="H6" s="33" t="s">
        <v>82</v>
      </c>
      <c r="I6" s="33" t="s">
        <v>83</v>
      </c>
      <c r="J6" s="33">
        <v>120</v>
      </c>
      <c r="K6" s="33" t="s">
        <v>84</v>
      </c>
      <c r="L6" s="35">
        <v>1</v>
      </c>
      <c r="M6" s="36" t="s">
        <v>98</v>
      </c>
      <c r="N6" s="37" t="s">
        <v>86</v>
      </c>
      <c r="O6" s="37" t="s">
        <v>87</v>
      </c>
      <c r="P6" s="37" t="s">
        <v>86</v>
      </c>
      <c r="Q6" s="37" t="s">
        <v>97</v>
      </c>
      <c r="R6" s="35" t="s">
        <v>84</v>
      </c>
      <c r="S6" s="35" t="s">
        <v>89</v>
      </c>
      <c r="T6" s="39"/>
    </row>
    <row r="7" spans="1:20" ht="230.4" x14ac:dyDescent="0.3">
      <c r="A7" s="31" t="s">
        <v>76</v>
      </c>
      <c r="B7" s="32" t="s">
        <v>77</v>
      </c>
      <c r="C7" s="33" t="s">
        <v>78</v>
      </c>
      <c r="D7" s="33" t="s">
        <v>79</v>
      </c>
      <c r="E7" s="33" t="str">
        <f t="shared" si="0"/>
        <v>Ingénieur financier - parcours Sustainable and Green Finance (Master) (Ecole des Ponts Paris Tech (ENPC)) (Master)</v>
      </c>
      <c r="F7" s="34" t="s">
        <v>80</v>
      </c>
      <c r="G7" s="33" t="s">
        <v>81</v>
      </c>
      <c r="H7" s="33" t="s">
        <v>82</v>
      </c>
      <c r="I7" s="33" t="s">
        <v>83</v>
      </c>
      <c r="J7" s="33">
        <v>120</v>
      </c>
      <c r="K7" s="33" t="s">
        <v>84</v>
      </c>
      <c r="L7" s="35">
        <v>1</v>
      </c>
      <c r="M7" s="36" t="s">
        <v>99</v>
      </c>
      <c r="N7" s="37" t="s">
        <v>86</v>
      </c>
      <c r="O7" s="37" t="s">
        <v>87</v>
      </c>
      <c r="P7" s="37" t="s">
        <v>86</v>
      </c>
      <c r="Q7" s="37" t="s">
        <v>97</v>
      </c>
      <c r="R7" s="35" t="s">
        <v>84</v>
      </c>
      <c r="S7" s="35" t="s">
        <v>89</v>
      </c>
      <c r="T7" s="39"/>
    </row>
    <row r="8" spans="1:20" ht="230.4" x14ac:dyDescent="0.3">
      <c r="A8" s="31" t="s">
        <v>76</v>
      </c>
      <c r="B8" s="32" t="s">
        <v>77</v>
      </c>
      <c r="C8" s="33" t="s">
        <v>78</v>
      </c>
      <c r="D8" s="33" t="s">
        <v>79</v>
      </c>
      <c r="E8" s="33" t="str">
        <f t="shared" si="0"/>
        <v>Ingénieur financier - parcours Sustainable and Green Finance (Master) (Ecole des Ponts Paris Tech (ENPC)) (Master)</v>
      </c>
      <c r="F8" s="34" t="s">
        <v>80</v>
      </c>
      <c r="G8" s="33" t="s">
        <v>81</v>
      </c>
      <c r="H8" s="33" t="s">
        <v>82</v>
      </c>
      <c r="I8" s="33" t="s">
        <v>83</v>
      </c>
      <c r="J8" s="33">
        <v>120</v>
      </c>
      <c r="K8" s="33" t="s">
        <v>84</v>
      </c>
      <c r="L8" s="35">
        <v>1</v>
      </c>
      <c r="M8" s="36" t="s">
        <v>100</v>
      </c>
      <c r="N8" s="37" t="s">
        <v>86</v>
      </c>
      <c r="O8" s="37" t="s">
        <v>87</v>
      </c>
      <c r="P8" s="37" t="s">
        <v>86</v>
      </c>
      <c r="Q8" s="37" t="s">
        <v>97</v>
      </c>
      <c r="R8" s="35" t="s">
        <v>84</v>
      </c>
      <c r="S8" s="35" t="s">
        <v>89</v>
      </c>
      <c r="T8" s="39"/>
    </row>
    <row r="9" spans="1:20" ht="230.4" x14ac:dyDescent="0.3">
      <c r="A9" s="31" t="s">
        <v>76</v>
      </c>
      <c r="B9" s="32" t="s">
        <v>77</v>
      </c>
      <c r="C9" s="33" t="s">
        <v>78</v>
      </c>
      <c r="D9" s="33" t="s">
        <v>79</v>
      </c>
      <c r="E9" s="33" t="str">
        <f t="shared" si="0"/>
        <v>Ingénieur financier - parcours Sustainable and Green Finance (Master) (Ecole des Ponts Paris Tech (ENPC)) (Master)</v>
      </c>
      <c r="F9" s="34" t="s">
        <v>80</v>
      </c>
      <c r="G9" s="33" t="s">
        <v>81</v>
      </c>
      <c r="H9" s="33" t="s">
        <v>82</v>
      </c>
      <c r="I9" s="33" t="s">
        <v>83</v>
      </c>
      <c r="J9" s="33">
        <v>120</v>
      </c>
      <c r="K9" s="33" t="s">
        <v>84</v>
      </c>
      <c r="L9" s="35">
        <v>1</v>
      </c>
      <c r="M9" s="36" t="s">
        <v>101</v>
      </c>
      <c r="N9" s="37" t="s">
        <v>86</v>
      </c>
      <c r="O9" s="37" t="s">
        <v>87</v>
      </c>
      <c r="P9" s="37" t="s">
        <v>86</v>
      </c>
      <c r="Q9" s="37" t="s">
        <v>95</v>
      </c>
      <c r="R9" s="35" t="s">
        <v>84</v>
      </c>
      <c r="S9" s="35" t="s">
        <v>89</v>
      </c>
      <c r="T9" s="39"/>
    </row>
    <row r="10" spans="1:20" ht="230.4" x14ac:dyDescent="0.3">
      <c r="A10" s="31" t="s">
        <v>76</v>
      </c>
      <c r="B10" s="32" t="s">
        <v>77</v>
      </c>
      <c r="C10" s="33" t="s">
        <v>78</v>
      </c>
      <c r="D10" s="33" t="s">
        <v>79</v>
      </c>
      <c r="E10" s="33" t="str">
        <f t="shared" si="0"/>
        <v>Ingénieur financier - parcours Sustainable and Green Finance (Master) (Ecole des Ponts Paris Tech (ENPC)) (Master)</v>
      </c>
      <c r="F10" s="34" t="s">
        <v>80</v>
      </c>
      <c r="G10" s="33" t="s">
        <v>81</v>
      </c>
      <c r="H10" s="33" t="s">
        <v>82</v>
      </c>
      <c r="I10" s="33" t="s">
        <v>83</v>
      </c>
      <c r="J10" s="33">
        <v>120</v>
      </c>
      <c r="K10" s="33" t="s">
        <v>84</v>
      </c>
      <c r="L10" s="35">
        <v>1</v>
      </c>
      <c r="M10" s="36" t="s">
        <v>102</v>
      </c>
      <c r="N10" s="37" t="s">
        <v>86</v>
      </c>
      <c r="O10" s="37" t="s">
        <v>87</v>
      </c>
      <c r="P10" s="37" t="s">
        <v>86</v>
      </c>
      <c r="Q10" s="37" t="s">
        <v>97</v>
      </c>
      <c r="R10" s="35" t="s">
        <v>84</v>
      </c>
      <c r="S10" s="35" t="s">
        <v>89</v>
      </c>
      <c r="T10" s="39"/>
    </row>
    <row r="11" spans="1:20" ht="172.8" hidden="1" x14ac:dyDescent="0.3">
      <c r="A11" s="40" t="s">
        <v>6</v>
      </c>
      <c r="B11" s="41" t="s">
        <v>77</v>
      </c>
      <c r="C11" s="41" t="s">
        <v>78</v>
      </c>
      <c r="D11" s="41" t="s">
        <v>103</v>
      </c>
      <c r="E11" s="41" t="str">
        <f t="shared" si="0"/>
        <v>Ingénieur financier- parcours infrastructure project finance (Master) (Ecole des Ponts Paris Tech (ENPC)) (Master)</v>
      </c>
      <c r="F11" s="42" t="s">
        <v>104</v>
      </c>
      <c r="G11" s="41" t="s">
        <v>81</v>
      </c>
      <c r="H11" s="41" t="s">
        <v>82</v>
      </c>
      <c r="I11" s="41" t="s">
        <v>83</v>
      </c>
      <c r="J11" s="41">
        <v>120</v>
      </c>
      <c r="K11" s="43" t="s">
        <v>84</v>
      </c>
      <c r="L11" s="43">
        <v>1</v>
      </c>
      <c r="M11" s="36" t="s">
        <v>85</v>
      </c>
      <c r="N11" s="37" t="s">
        <v>86</v>
      </c>
      <c r="O11" s="37" t="s">
        <v>87</v>
      </c>
      <c r="P11" s="37" t="s">
        <v>86</v>
      </c>
      <c r="Q11" s="37" t="s">
        <v>88</v>
      </c>
      <c r="R11" s="43" t="s">
        <v>105</v>
      </c>
      <c r="S11" s="43" t="s">
        <v>89</v>
      </c>
      <c r="T11" s="44"/>
    </row>
    <row r="12" spans="1:20" ht="172.8" hidden="1" x14ac:dyDescent="0.3">
      <c r="A12" s="31" t="s">
        <v>76</v>
      </c>
      <c r="B12" s="41" t="s">
        <v>77</v>
      </c>
      <c r="C12" s="41" t="s">
        <v>78</v>
      </c>
      <c r="D12" s="41" t="s">
        <v>103</v>
      </c>
      <c r="E12" s="41" t="str">
        <f t="shared" si="0"/>
        <v>Ingénieur financier- parcours infrastructure project finance (Master) (Ecole des Ponts Paris Tech (ENPC)) (Master)</v>
      </c>
      <c r="F12" s="42" t="s">
        <v>104</v>
      </c>
      <c r="G12" s="41" t="s">
        <v>81</v>
      </c>
      <c r="H12" s="41" t="s">
        <v>82</v>
      </c>
      <c r="I12" s="41" t="s">
        <v>83</v>
      </c>
      <c r="J12" s="41">
        <v>120</v>
      </c>
      <c r="K12" s="43" t="s">
        <v>84</v>
      </c>
      <c r="L12" s="45">
        <v>1</v>
      </c>
      <c r="M12" s="36" t="s">
        <v>91</v>
      </c>
      <c r="N12" s="37" t="s">
        <v>86</v>
      </c>
      <c r="O12" s="37" t="s">
        <v>92</v>
      </c>
      <c r="P12" s="37" t="s">
        <v>86</v>
      </c>
      <c r="Q12" s="37" t="s">
        <v>93</v>
      </c>
      <c r="R12" s="43" t="s">
        <v>105</v>
      </c>
      <c r="S12" s="35" t="s">
        <v>89</v>
      </c>
      <c r="T12" s="44"/>
    </row>
    <row r="13" spans="1:20" ht="172.8" hidden="1" x14ac:dyDescent="0.3">
      <c r="A13" s="31" t="s">
        <v>76</v>
      </c>
      <c r="B13" s="41" t="s">
        <v>77</v>
      </c>
      <c r="C13" s="41" t="s">
        <v>78</v>
      </c>
      <c r="D13" s="41" t="s">
        <v>103</v>
      </c>
      <c r="E13" s="41" t="str">
        <f t="shared" si="0"/>
        <v>Ingénieur financier- parcours infrastructure project finance (Master) (Ecole des Ponts Paris Tech (ENPC)) (Master)</v>
      </c>
      <c r="F13" s="42" t="s">
        <v>104</v>
      </c>
      <c r="G13" s="41" t="s">
        <v>81</v>
      </c>
      <c r="H13" s="41" t="s">
        <v>82</v>
      </c>
      <c r="I13" s="41" t="s">
        <v>83</v>
      </c>
      <c r="J13" s="41">
        <v>120</v>
      </c>
      <c r="K13" s="43" t="s">
        <v>84</v>
      </c>
      <c r="L13" s="46">
        <v>1</v>
      </c>
      <c r="M13" s="36" t="s">
        <v>106</v>
      </c>
      <c r="N13" s="37" t="s">
        <v>86</v>
      </c>
      <c r="O13" s="37" t="s">
        <v>92</v>
      </c>
      <c r="P13" s="37" t="s">
        <v>86</v>
      </c>
      <c r="Q13" s="37" t="s">
        <v>86</v>
      </c>
      <c r="R13" s="43" t="s">
        <v>105</v>
      </c>
      <c r="S13" s="35" t="s">
        <v>89</v>
      </c>
      <c r="T13" s="44"/>
    </row>
    <row r="14" spans="1:20" ht="201.6" hidden="1" x14ac:dyDescent="0.3">
      <c r="A14" s="40" t="s">
        <v>6</v>
      </c>
      <c r="B14" s="41" t="s">
        <v>77</v>
      </c>
      <c r="C14" s="41" t="s">
        <v>78</v>
      </c>
      <c r="D14" s="41" t="s">
        <v>107</v>
      </c>
      <c r="E14" s="41" t="str">
        <f t="shared" si="0"/>
        <v>Ingénieur financier- parcours economic decision and cost benefit analysis (Master) (Ecole des Ponts Paris Tech (ENPC)) (Master)</v>
      </c>
      <c r="F14" s="42" t="s">
        <v>104</v>
      </c>
      <c r="G14" s="41" t="s">
        <v>81</v>
      </c>
      <c r="H14" s="41" t="s">
        <v>82</v>
      </c>
      <c r="I14" s="41" t="s">
        <v>83</v>
      </c>
      <c r="J14" s="41">
        <v>120</v>
      </c>
      <c r="K14" s="35" t="s">
        <v>84</v>
      </c>
      <c r="L14" s="35">
        <v>1</v>
      </c>
      <c r="M14" s="36" t="s">
        <v>85</v>
      </c>
      <c r="N14" s="37" t="s">
        <v>86</v>
      </c>
      <c r="O14" s="37" t="s">
        <v>87</v>
      </c>
      <c r="P14" s="37" t="s">
        <v>86</v>
      </c>
      <c r="Q14" s="37" t="s">
        <v>88</v>
      </c>
      <c r="R14" s="35" t="s">
        <v>105</v>
      </c>
      <c r="S14" s="35" t="s">
        <v>89</v>
      </c>
      <c r="T14" s="44"/>
    </row>
    <row r="15" spans="1:20" ht="201.6" hidden="1" x14ac:dyDescent="0.3">
      <c r="A15" s="31" t="s">
        <v>76</v>
      </c>
      <c r="B15" s="41" t="s">
        <v>77</v>
      </c>
      <c r="C15" s="41" t="s">
        <v>78</v>
      </c>
      <c r="D15" s="41" t="s">
        <v>107</v>
      </c>
      <c r="E15" s="41" t="str">
        <f t="shared" si="0"/>
        <v>Ingénieur financier- parcours economic decision and cost benefit analysis (Master) (Ecole des Ponts Paris Tech (ENPC)) (Master)</v>
      </c>
      <c r="F15" s="42" t="s">
        <v>104</v>
      </c>
      <c r="G15" s="41" t="s">
        <v>81</v>
      </c>
      <c r="H15" s="41" t="s">
        <v>82</v>
      </c>
      <c r="I15" s="41" t="s">
        <v>83</v>
      </c>
      <c r="J15" s="41">
        <v>120</v>
      </c>
      <c r="K15" s="35" t="s">
        <v>84</v>
      </c>
      <c r="L15" s="35">
        <v>1</v>
      </c>
      <c r="M15" s="36" t="s">
        <v>91</v>
      </c>
      <c r="N15" s="37" t="s">
        <v>86</v>
      </c>
      <c r="O15" s="37" t="s">
        <v>92</v>
      </c>
      <c r="P15" s="37" t="s">
        <v>86</v>
      </c>
      <c r="Q15" s="37" t="s">
        <v>93</v>
      </c>
      <c r="R15" s="35" t="s">
        <v>105</v>
      </c>
      <c r="S15" s="35" t="s">
        <v>89</v>
      </c>
      <c r="T15" s="44"/>
    </row>
    <row r="16" spans="1:20" ht="158.4" hidden="1" x14ac:dyDescent="0.3">
      <c r="A16" s="47" t="s">
        <v>76</v>
      </c>
      <c r="B16" s="48" t="s">
        <v>77</v>
      </c>
      <c r="C16" s="48" t="s">
        <v>78</v>
      </c>
      <c r="D16" s="48" t="s">
        <v>108</v>
      </c>
      <c r="E16" s="49" t="str">
        <f t="shared" si="0"/>
        <v>Mathématiques de la finance et des données (MFD) (Ecole des Ponts Paris Tech (ENPC)) (Master)</v>
      </c>
      <c r="F16" s="50" t="s">
        <v>109</v>
      </c>
      <c r="G16" s="37" t="s">
        <v>110</v>
      </c>
      <c r="H16" s="37" t="s">
        <v>82</v>
      </c>
      <c r="I16" s="37" t="s">
        <v>111</v>
      </c>
      <c r="J16" s="37">
        <v>60</v>
      </c>
      <c r="K16" s="37" t="s">
        <v>105</v>
      </c>
      <c r="L16" s="37">
        <v>0</v>
      </c>
      <c r="M16" s="36" t="s">
        <v>112</v>
      </c>
      <c r="N16" s="36" t="s">
        <v>112</v>
      </c>
      <c r="O16" s="36" t="s">
        <v>112</v>
      </c>
      <c r="P16" s="36" t="s">
        <v>112</v>
      </c>
      <c r="Q16" s="36" t="s">
        <v>112</v>
      </c>
      <c r="R16" s="37" t="s">
        <v>105</v>
      </c>
      <c r="S16" s="37" t="s">
        <v>89</v>
      </c>
    </row>
    <row r="17" spans="1:20" ht="129.6" hidden="1" x14ac:dyDescent="0.3">
      <c r="A17" s="47" t="s">
        <v>76</v>
      </c>
      <c r="B17" s="48" t="s">
        <v>77</v>
      </c>
      <c r="C17" s="48" t="s">
        <v>113</v>
      </c>
      <c r="D17" s="48" t="s">
        <v>114</v>
      </c>
      <c r="E17" s="49" t="str">
        <f t="shared" si="0"/>
        <v>Infrastructure project finance (Ecole des Ponts Paris Tech (ENPC)) (Mastère spécialisé)</v>
      </c>
      <c r="F17" s="50" t="s">
        <v>115</v>
      </c>
      <c r="G17" s="37" t="s">
        <v>110</v>
      </c>
      <c r="H17" s="37" t="s">
        <v>82</v>
      </c>
      <c r="I17" s="37" t="s">
        <v>111</v>
      </c>
      <c r="J17" s="37">
        <v>75</v>
      </c>
      <c r="K17" s="37" t="s">
        <v>84</v>
      </c>
      <c r="L17" s="37">
        <v>1</v>
      </c>
      <c r="M17" s="37" t="s">
        <v>106</v>
      </c>
      <c r="N17" s="37" t="s">
        <v>86</v>
      </c>
      <c r="O17" s="37" t="s">
        <v>87</v>
      </c>
      <c r="P17" s="37" t="s">
        <v>86</v>
      </c>
      <c r="Q17" s="37" t="s">
        <v>86</v>
      </c>
      <c r="R17" s="37" t="s">
        <v>105</v>
      </c>
      <c r="S17" s="37" t="s">
        <v>116</v>
      </c>
    </row>
    <row r="18" spans="1:20" ht="230.4" hidden="1" x14ac:dyDescent="0.3">
      <c r="A18" s="47" t="s">
        <v>117</v>
      </c>
      <c r="B18" s="36" t="s">
        <v>118</v>
      </c>
      <c r="C18" s="36" t="s">
        <v>78</v>
      </c>
      <c r="D18" s="36" t="s">
        <v>119</v>
      </c>
      <c r="E18" s="51" t="str">
        <f t="shared" si="0"/>
        <v>Double-diplôme ingénieur Mathématiques Appliquées / Advanced Studies and Research in Finance (INSA Rennes &amp; IGR) (Master)</v>
      </c>
      <c r="F18" s="52" t="s">
        <v>120</v>
      </c>
      <c r="G18" s="37" t="s">
        <v>110</v>
      </c>
      <c r="H18" s="37" t="s">
        <v>82</v>
      </c>
      <c r="I18" s="37" t="s">
        <v>111</v>
      </c>
      <c r="J18" s="37">
        <v>60</v>
      </c>
      <c r="K18" s="37" t="s">
        <v>105</v>
      </c>
      <c r="L18" s="37">
        <v>0</v>
      </c>
      <c r="M18" s="53" t="s">
        <v>121</v>
      </c>
      <c r="N18" s="54" t="s">
        <v>86</v>
      </c>
      <c r="O18" s="54" t="s">
        <v>86</v>
      </c>
      <c r="P18" s="54" t="s">
        <v>86</v>
      </c>
      <c r="Q18" s="54" t="s">
        <v>86</v>
      </c>
      <c r="R18" s="37" t="s">
        <v>105</v>
      </c>
      <c r="S18" s="37" t="s">
        <v>89</v>
      </c>
    </row>
    <row r="19" spans="1:20" ht="187.2" hidden="1" x14ac:dyDescent="0.3">
      <c r="A19" s="47" t="s">
        <v>117</v>
      </c>
      <c r="B19" s="36" t="s">
        <v>118</v>
      </c>
      <c r="C19" s="36" t="s">
        <v>78</v>
      </c>
      <c r="D19" s="36" t="s">
        <v>122</v>
      </c>
      <c r="E19" s="51" t="str">
        <f t="shared" si="0"/>
        <v>Double-diplôme ingénieur Mathématiques Appliquées / Master d'Actuariat de l'EURIA (INSA Rennes &amp; IGR) (Master)</v>
      </c>
      <c r="F19" s="55" t="s">
        <v>123</v>
      </c>
      <c r="G19" s="37" t="s">
        <v>110</v>
      </c>
      <c r="H19" s="37" t="s">
        <v>82</v>
      </c>
      <c r="I19" s="37" t="s">
        <v>111</v>
      </c>
      <c r="J19" s="37">
        <v>60</v>
      </c>
      <c r="K19" s="37" t="s">
        <v>105</v>
      </c>
      <c r="L19" s="37">
        <v>0</v>
      </c>
      <c r="M19" s="53" t="s">
        <v>121</v>
      </c>
      <c r="N19" s="54" t="s">
        <v>86</v>
      </c>
      <c r="O19" s="54" t="s">
        <v>86</v>
      </c>
      <c r="P19" s="54" t="s">
        <v>86</v>
      </c>
      <c r="Q19" s="54" t="s">
        <v>86</v>
      </c>
      <c r="R19" s="37" t="s">
        <v>105</v>
      </c>
      <c r="S19" s="37" t="s">
        <v>89</v>
      </c>
    </row>
    <row r="20" spans="1:20" ht="230.4" hidden="1" x14ac:dyDescent="0.3">
      <c r="A20" s="40" t="s">
        <v>6</v>
      </c>
      <c r="B20" s="41" t="s">
        <v>124</v>
      </c>
      <c r="C20" s="41" t="s">
        <v>78</v>
      </c>
      <c r="D20" s="41" t="s">
        <v>125</v>
      </c>
      <c r="E20" s="41" t="str">
        <f t="shared" si="0"/>
        <v>Economics, Data Analytics and Corporate Finance (Master) (École Polytechnique (X)) (Master)</v>
      </c>
      <c r="F20" s="42" t="s">
        <v>126</v>
      </c>
      <c r="G20" s="43" t="s">
        <v>81</v>
      </c>
      <c r="H20" s="43" t="s">
        <v>82</v>
      </c>
      <c r="I20" s="35" t="s">
        <v>83</v>
      </c>
      <c r="J20" s="43">
        <v>140</v>
      </c>
      <c r="K20" s="43" t="s">
        <v>84</v>
      </c>
      <c r="L20" s="43">
        <v>1</v>
      </c>
      <c r="M20" s="36" t="s">
        <v>127</v>
      </c>
      <c r="N20" s="37" t="s">
        <v>86</v>
      </c>
      <c r="O20" s="37" t="s">
        <v>92</v>
      </c>
      <c r="P20" s="37" t="s">
        <v>86</v>
      </c>
      <c r="Q20" s="37" t="s">
        <v>86</v>
      </c>
      <c r="R20" s="43" t="s">
        <v>105</v>
      </c>
      <c r="S20" s="56" t="s">
        <v>89</v>
      </c>
    </row>
    <row r="21" spans="1:20" ht="230.4" hidden="1" x14ac:dyDescent="0.3">
      <c r="A21" s="57"/>
      <c r="B21" s="41" t="s">
        <v>124</v>
      </c>
      <c r="C21" s="41" t="s">
        <v>78</v>
      </c>
      <c r="D21" s="41" t="s">
        <v>125</v>
      </c>
      <c r="E21" s="41" t="str">
        <f t="shared" si="0"/>
        <v>Economics, Data Analytics and Corporate Finance (Master) (École Polytechnique (X)) (Master)</v>
      </c>
      <c r="F21" s="42" t="s">
        <v>126</v>
      </c>
      <c r="G21" s="43" t="s">
        <v>81</v>
      </c>
      <c r="H21" s="43" t="s">
        <v>82</v>
      </c>
      <c r="I21" s="35" t="s">
        <v>83</v>
      </c>
      <c r="J21" s="43">
        <v>140</v>
      </c>
      <c r="K21" s="43" t="s">
        <v>84</v>
      </c>
      <c r="L21" s="46">
        <v>1</v>
      </c>
      <c r="M21" s="36" t="s">
        <v>128</v>
      </c>
      <c r="N21" s="37" t="s">
        <v>86</v>
      </c>
      <c r="O21" s="37" t="s">
        <v>92</v>
      </c>
      <c r="P21" s="37" t="s">
        <v>86</v>
      </c>
      <c r="Q21" s="37" t="s">
        <v>86</v>
      </c>
      <c r="R21" s="43" t="s">
        <v>105</v>
      </c>
      <c r="S21" s="35" t="s">
        <v>89</v>
      </c>
    </row>
    <row r="22" spans="1:20" ht="302.39999999999998" hidden="1" x14ac:dyDescent="0.3">
      <c r="A22" s="47" t="s">
        <v>6</v>
      </c>
      <c r="B22" s="41" t="s">
        <v>124</v>
      </c>
      <c r="C22" s="36" t="s">
        <v>78</v>
      </c>
      <c r="D22" s="58" t="s">
        <v>129</v>
      </c>
      <c r="E22" s="59" t="str">
        <f t="shared" si="0"/>
        <v>Master ingénieur polytechnicien, spécialisation Stratégie d’Entreprise et Finance (M1) (École Polytechnique (X)) (Master)</v>
      </c>
      <c r="F22" s="60" t="s">
        <v>130</v>
      </c>
      <c r="G22" s="37" t="s">
        <v>81</v>
      </c>
      <c r="H22" s="37" t="s">
        <v>110</v>
      </c>
      <c r="I22" s="37" t="s">
        <v>111</v>
      </c>
      <c r="J22" s="37">
        <v>60</v>
      </c>
      <c r="K22" s="37" t="s">
        <v>84</v>
      </c>
      <c r="L22" s="37">
        <v>1</v>
      </c>
      <c r="M22" s="36" t="s">
        <v>131</v>
      </c>
      <c r="N22" s="37" t="s">
        <v>86</v>
      </c>
      <c r="O22" s="37" t="s">
        <v>86</v>
      </c>
      <c r="P22" s="37" t="s">
        <v>86</v>
      </c>
      <c r="Q22" s="37" t="s">
        <v>86</v>
      </c>
      <c r="R22" s="37" t="s">
        <v>105</v>
      </c>
      <c r="S22" s="37" t="s">
        <v>89</v>
      </c>
    </row>
    <row r="23" spans="1:20" ht="409.6" hidden="1" x14ac:dyDescent="0.3">
      <c r="A23" s="40" t="s">
        <v>6</v>
      </c>
      <c r="B23" s="41" t="s">
        <v>132</v>
      </c>
      <c r="C23" s="41" t="s">
        <v>133</v>
      </c>
      <c r="D23" s="41" t="s">
        <v>134</v>
      </c>
      <c r="E23" s="41" t="str">
        <f t="shared" si="0"/>
        <v>Statistics, Finance and Actuarial Science (M2) (Institut Polytechnique) (Master 2)</v>
      </c>
      <c r="F23" s="42" t="s">
        <v>135</v>
      </c>
      <c r="G23" s="43" t="s">
        <v>110</v>
      </c>
      <c r="H23" s="43" t="s">
        <v>82</v>
      </c>
      <c r="I23" s="43" t="s">
        <v>111</v>
      </c>
      <c r="J23" s="43">
        <v>60</v>
      </c>
      <c r="K23" s="43" t="s">
        <v>84</v>
      </c>
      <c r="L23" s="43">
        <v>1</v>
      </c>
      <c r="M23" s="61" t="s">
        <v>136</v>
      </c>
      <c r="N23" s="36" t="s">
        <v>136</v>
      </c>
      <c r="O23" s="37" t="s">
        <v>86</v>
      </c>
      <c r="P23" s="37" t="s">
        <v>137</v>
      </c>
      <c r="Q23" s="37" t="s">
        <v>138</v>
      </c>
      <c r="R23" s="56" t="s">
        <v>105</v>
      </c>
      <c r="S23" s="56" t="s">
        <v>89</v>
      </c>
      <c r="T23" s="62" t="s">
        <v>139</v>
      </c>
    </row>
    <row r="24" spans="1:20" ht="409.6" hidden="1" x14ac:dyDescent="0.3">
      <c r="A24" s="31" t="s">
        <v>76</v>
      </c>
      <c r="B24" s="41" t="s">
        <v>132</v>
      </c>
      <c r="C24" s="41" t="s">
        <v>133</v>
      </c>
      <c r="D24" s="41" t="s">
        <v>134</v>
      </c>
      <c r="E24" s="41" t="str">
        <f t="shared" si="0"/>
        <v>Statistics, Finance and Actuarial Science (M2) (Institut Polytechnique) (Master 2)</v>
      </c>
      <c r="F24" s="42" t="s">
        <v>135</v>
      </c>
      <c r="G24" s="43" t="s">
        <v>110</v>
      </c>
      <c r="H24" s="43" t="s">
        <v>82</v>
      </c>
      <c r="I24" s="43" t="s">
        <v>111</v>
      </c>
      <c r="J24" s="43">
        <v>60</v>
      </c>
      <c r="K24" s="43" t="s">
        <v>84</v>
      </c>
      <c r="L24" s="46">
        <v>1</v>
      </c>
      <c r="M24" s="36" t="s">
        <v>140</v>
      </c>
      <c r="N24" s="36" t="s">
        <v>140</v>
      </c>
      <c r="O24" s="37" t="s">
        <v>86</v>
      </c>
      <c r="P24" s="37" t="s">
        <v>141</v>
      </c>
      <c r="Q24" s="37" t="s">
        <v>142</v>
      </c>
      <c r="R24" s="56" t="s">
        <v>105</v>
      </c>
      <c r="S24" s="35" t="s">
        <v>89</v>
      </c>
      <c r="T24" s="63" t="s">
        <v>143</v>
      </c>
    </row>
    <row r="25" spans="1:20" ht="216" hidden="1" x14ac:dyDescent="0.3">
      <c r="A25" s="47" t="s">
        <v>6</v>
      </c>
      <c r="B25" s="48" t="s">
        <v>132</v>
      </c>
      <c r="C25" s="36" t="s">
        <v>133</v>
      </c>
      <c r="D25" s="36" t="s">
        <v>144</v>
      </c>
      <c r="E25" s="51" t="str">
        <f t="shared" si="0"/>
        <v>Probabilité &amp; Finance (M2) (Institut Polytechnique) (Master 2)</v>
      </c>
      <c r="F25" s="64" t="s">
        <v>145</v>
      </c>
      <c r="G25" s="37" t="s">
        <v>110</v>
      </c>
      <c r="H25" s="37" t="s">
        <v>82</v>
      </c>
      <c r="I25" s="37" t="s">
        <v>111</v>
      </c>
      <c r="J25" s="65">
        <v>60</v>
      </c>
      <c r="K25" s="37" t="s">
        <v>105</v>
      </c>
      <c r="L25" s="37">
        <v>0</v>
      </c>
      <c r="M25" s="37" t="s">
        <v>112</v>
      </c>
      <c r="N25" s="37" t="s">
        <v>112</v>
      </c>
      <c r="O25" s="37" t="s">
        <v>112</v>
      </c>
      <c r="P25" s="37" t="s">
        <v>112</v>
      </c>
      <c r="Q25" s="37" t="s">
        <v>112</v>
      </c>
      <c r="R25" s="37" t="s">
        <v>105</v>
      </c>
      <c r="S25" s="37" t="s">
        <v>89</v>
      </c>
    </row>
    <row r="26" spans="1:20" ht="100.8" hidden="1" x14ac:dyDescent="0.3">
      <c r="A26" s="47" t="s">
        <v>6</v>
      </c>
      <c r="B26" s="36" t="s">
        <v>146</v>
      </c>
      <c r="C26" s="66" t="s">
        <v>133</v>
      </c>
      <c r="D26" s="66" t="s">
        <v>147</v>
      </c>
      <c r="E26" s="66" t="str">
        <f t="shared" si="0"/>
        <v>Actuariat (M2) (ENSAE) (Master 2)</v>
      </c>
      <c r="F26" s="67" t="s">
        <v>148</v>
      </c>
      <c r="G26" s="37" t="s">
        <v>110</v>
      </c>
      <c r="H26" s="37" t="s">
        <v>82</v>
      </c>
      <c r="I26" s="37" t="s">
        <v>111</v>
      </c>
      <c r="J26" s="65">
        <v>60</v>
      </c>
      <c r="K26" s="37" t="s">
        <v>105</v>
      </c>
      <c r="L26" s="37">
        <v>0</v>
      </c>
      <c r="M26" s="37" t="s">
        <v>112</v>
      </c>
      <c r="N26" s="37" t="s">
        <v>112</v>
      </c>
      <c r="O26" s="37" t="s">
        <v>112</v>
      </c>
      <c r="P26" s="37" t="s">
        <v>112</v>
      </c>
      <c r="Q26" s="37" t="s">
        <v>112</v>
      </c>
      <c r="R26" s="37" t="s">
        <v>105</v>
      </c>
      <c r="S26" s="37" t="s">
        <v>89</v>
      </c>
    </row>
    <row r="27" spans="1:20" ht="409.6" hidden="1" x14ac:dyDescent="0.3">
      <c r="A27" s="40" t="s">
        <v>6</v>
      </c>
      <c r="B27" s="33" t="s">
        <v>146</v>
      </c>
      <c r="C27" s="33" t="s">
        <v>133</v>
      </c>
      <c r="D27" s="33" t="s">
        <v>149</v>
      </c>
      <c r="E27" s="33" t="str">
        <f t="shared" si="0"/>
        <v>Finance &amp; gestion des risques (M2) (ENSAE) (Master 2)</v>
      </c>
      <c r="F27" s="68" t="s">
        <v>150</v>
      </c>
      <c r="G27" s="35" t="s">
        <v>110</v>
      </c>
      <c r="H27" s="35" t="s">
        <v>82</v>
      </c>
      <c r="I27" s="35" t="s">
        <v>111</v>
      </c>
      <c r="J27" s="35">
        <v>60</v>
      </c>
      <c r="K27" s="69" t="s">
        <v>84</v>
      </c>
      <c r="L27" s="56">
        <v>1</v>
      </c>
      <c r="M27" s="36" t="s">
        <v>151</v>
      </c>
      <c r="N27" s="69" t="s">
        <v>152</v>
      </c>
      <c r="O27" s="37" t="s">
        <v>153</v>
      </c>
      <c r="P27" s="37" t="s">
        <v>141</v>
      </c>
      <c r="Q27" s="37" t="s">
        <v>142</v>
      </c>
      <c r="R27" s="69" t="s">
        <v>105</v>
      </c>
      <c r="S27" s="69" t="s">
        <v>89</v>
      </c>
      <c r="T27" s="62" t="s">
        <v>154</v>
      </c>
    </row>
    <row r="28" spans="1:20" ht="409.6" hidden="1" x14ac:dyDescent="0.3">
      <c r="A28" s="40" t="s">
        <v>6</v>
      </c>
      <c r="B28" s="33" t="s">
        <v>146</v>
      </c>
      <c r="C28" s="33" t="s">
        <v>133</v>
      </c>
      <c r="D28" s="33" t="s">
        <v>149</v>
      </c>
      <c r="E28" s="33" t="str">
        <f t="shared" si="0"/>
        <v>Finance &amp; gestion des risques (M2) (ENSAE) (Master 2)</v>
      </c>
      <c r="F28" s="68" t="s">
        <v>150</v>
      </c>
      <c r="G28" s="35" t="s">
        <v>110</v>
      </c>
      <c r="H28" s="35" t="s">
        <v>82</v>
      </c>
      <c r="I28" s="35" t="s">
        <v>111</v>
      </c>
      <c r="J28" s="35">
        <v>60</v>
      </c>
      <c r="K28" s="69" t="s">
        <v>84</v>
      </c>
      <c r="L28" s="70">
        <v>1</v>
      </c>
      <c r="M28" s="36" t="s">
        <v>136</v>
      </c>
      <c r="N28" s="69" t="s">
        <v>155</v>
      </c>
      <c r="O28" s="37" t="s">
        <v>153</v>
      </c>
      <c r="P28" s="37" t="s">
        <v>137</v>
      </c>
      <c r="Q28" s="37" t="s">
        <v>138</v>
      </c>
      <c r="R28" s="71" t="s">
        <v>105</v>
      </c>
      <c r="S28" s="35" t="s">
        <v>89</v>
      </c>
      <c r="T28" s="63" t="s">
        <v>156</v>
      </c>
    </row>
    <row r="29" spans="1:20" ht="230.4" hidden="1" x14ac:dyDescent="0.3">
      <c r="A29" s="47" t="s">
        <v>6</v>
      </c>
      <c r="B29" s="72" t="s">
        <v>157</v>
      </c>
      <c r="C29" s="36" t="s">
        <v>78</v>
      </c>
      <c r="D29" s="36" t="s">
        <v>158</v>
      </c>
      <c r="E29" s="36" t="str">
        <f t="shared" si="0"/>
        <v>Ingénierie pour la finance - parcours méthodes quantitatives avancées (MeQA) (Ensimag Grenoble INP) (Master)</v>
      </c>
      <c r="F29" s="73" t="s">
        <v>159</v>
      </c>
      <c r="G29" s="37" t="s">
        <v>160</v>
      </c>
      <c r="H29" s="37" t="s">
        <v>82</v>
      </c>
      <c r="I29" s="37" t="s">
        <v>161</v>
      </c>
      <c r="J29" s="37">
        <v>180</v>
      </c>
      <c r="K29" s="37" t="s">
        <v>84</v>
      </c>
      <c r="L29" s="37">
        <v>1</v>
      </c>
      <c r="M29" s="37" t="s">
        <v>162</v>
      </c>
      <c r="N29" s="74" t="s">
        <v>163</v>
      </c>
      <c r="O29" s="37" t="s">
        <v>87</v>
      </c>
      <c r="P29" s="37" t="s">
        <v>141</v>
      </c>
      <c r="Q29" s="37" t="s">
        <v>164</v>
      </c>
      <c r="R29" s="37" t="s">
        <v>105</v>
      </c>
      <c r="S29" s="37" t="s">
        <v>89</v>
      </c>
    </row>
    <row r="30" spans="1:20" ht="230.4" hidden="1" x14ac:dyDescent="0.3">
      <c r="A30" s="47" t="s">
        <v>6</v>
      </c>
      <c r="B30" s="72" t="s">
        <v>157</v>
      </c>
      <c r="C30" s="36" t="s">
        <v>78</v>
      </c>
      <c r="D30" s="36" t="s">
        <v>165</v>
      </c>
      <c r="E30" s="36" t="str">
        <f t="shared" si="0"/>
        <v>Ingénierie pour la finance - parcours Ingénierie de l'information et mathématiques financières (I2MF) (Ensimag Grenoble INP) (Master)</v>
      </c>
      <c r="F30" s="73" t="s">
        <v>159</v>
      </c>
      <c r="G30" s="37" t="s">
        <v>160</v>
      </c>
      <c r="H30" s="37" t="s">
        <v>82</v>
      </c>
      <c r="I30" s="37" t="s">
        <v>161</v>
      </c>
      <c r="J30" s="37">
        <v>180</v>
      </c>
      <c r="K30" s="37" t="s">
        <v>84</v>
      </c>
      <c r="L30" s="37">
        <v>1</v>
      </c>
      <c r="M30" s="37" t="s">
        <v>162</v>
      </c>
      <c r="N30" s="74" t="s">
        <v>163</v>
      </c>
      <c r="O30" s="37" t="s">
        <v>87</v>
      </c>
      <c r="P30" s="37" t="s">
        <v>141</v>
      </c>
      <c r="Q30" s="37" t="s">
        <v>164</v>
      </c>
      <c r="R30" s="37" t="s">
        <v>105</v>
      </c>
      <c r="S30" s="37" t="s">
        <v>89</v>
      </c>
    </row>
    <row r="31" spans="1:20" ht="129.6" x14ac:dyDescent="0.3">
      <c r="A31" s="40" t="s">
        <v>6</v>
      </c>
      <c r="B31" s="41" t="s">
        <v>124</v>
      </c>
      <c r="C31" s="41" t="s">
        <v>166</v>
      </c>
      <c r="D31" s="41" t="s">
        <v>167</v>
      </c>
      <c r="E31" s="41" t="str">
        <f t="shared" si="0"/>
        <v>Critères ESG et enjeux climatiques (École Polytechnique (X)) (Executive Certificate)</v>
      </c>
      <c r="F31" s="75" t="s">
        <v>168</v>
      </c>
      <c r="G31" s="33" t="s">
        <v>169</v>
      </c>
      <c r="H31" s="33" t="s">
        <v>169</v>
      </c>
      <c r="I31" s="35" t="s">
        <v>170</v>
      </c>
      <c r="J31" s="35" t="s">
        <v>171</v>
      </c>
      <c r="K31" s="35" t="s">
        <v>84</v>
      </c>
      <c r="L31" s="76">
        <v>1</v>
      </c>
      <c r="M31" s="36" t="s">
        <v>172</v>
      </c>
      <c r="N31" s="37" t="s">
        <v>86</v>
      </c>
      <c r="O31" s="37" t="s">
        <v>87</v>
      </c>
      <c r="P31" s="37" t="s">
        <v>86</v>
      </c>
      <c r="Q31" s="37" t="s">
        <v>86</v>
      </c>
      <c r="R31" s="35" t="s">
        <v>84</v>
      </c>
      <c r="S31" s="35" t="s">
        <v>116</v>
      </c>
    </row>
    <row r="32" spans="1:20" ht="129.6" x14ac:dyDescent="0.3">
      <c r="A32" s="40" t="s">
        <v>6</v>
      </c>
      <c r="B32" s="41" t="s">
        <v>124</v>
      </c>
      <c r="C32" s="41" t="s">
        <v>166</v>
      </c>
      <c r="D32" s="41" t="s">
        <v>167</v>
      </c>
      <c r="E32" s="41" t="str">
        <f t="shared" si="0"/>
        <v>Critères ESG et enjeux climatiques (École Polytechnique (X)) (Executive Certificate)</v>
      </c>
      <c r="F32" s="75" t="s">
        <v>168</v>
      </c>
      <c r="G32" s="33" t="s">
        <v>169</v>
      </c>
      <c r="H32" s="33" t="s">
        <v>169</v>
      </c>
      <c r="I32" s="35" t="s">
        <v>170</v>
      </c>
      <c r="J32" s="35" t="s">
        <v>171</v>
      </c>
      <c r="K32" s="35" t="s">
        <v>84</v>
      </c>
      <c r="L32" s="76">
        <v>1</v>
      </c>
      <c r="M32" s="36" t="s">
        <v>173</v>
      </c>
      <c r="N32" s="37" t="s">
        <v>86</v>
      </c>
      <c r="O32" s="37" t="s">
        <v>86</v>
      </c>
      <c r="P32" s="37" t="s">
        <v>86</v>
      </c>
      <c r="Q32" s="37" t="s">
        <v>86</v>
      </c>
      <c r="R32" s="35" t="s">
        <v>84</v>
      </c>
      <c r="S32" s="35" t="s">
        <v>116</v>
      </c>
    </row>
    <row r="33" spans="1:19" ht="129.6" x14ac:dyDescent="0.3">
      <c r="A33" s="40" t="s">
        <v>6</v>
      </c>
      <c r="B33" s="41" t="s">
        <v>124</v>
      </c>
      <c r="C33" s="41" t="s">
        <v>166</v>
      </c>
      <c r="D33" s="41" t="s">
        <v>167</v>
      </c>
      <c r="E33" s="41" t="str">
        <f t="shared" si="0"/>
        <v>Critères ESG et enjeux climatiques (École Polytechnique (X)) (Executive Certificate)</v>
      </c>
      <c r="F33" s="75" t="s">
        <v>168</v>
      </c>
      <c r="G33" s="33" t="s">
        <v>169</v>
      </c>
      <c r="H33" s="33" t="s">
        <v>169</v>
      </c>
      <c r="I33" s="35" t="s">
        <v>170</v>
      </c>
      <c r="J33" s="35" t="s">
        <v>171</v>
      </c>
      <c r="K33" s="35" t="s">
        <v>84</v>
      </c>
      <c r="L33" s="76">
        <v>1</v>
      </c>
      <c r="M33" s="36" t="s">
        <v>174</v>
      </c>
      <c r="N33" s="37" t="s">
        <v>86</v>
      </c>
      <c r="O33" s="37" t="s">
        <v>86</v>
      </c>
      <c r="P33" s="37" t="s">
        <v>86</v>
      </c>
      <c r="Q33" s="37" t="s">
        <v>86</v>
      </c>
      <c r="R33" s="35" t="s">
        <v>84</v>
      </c>
      <c r="S33" s="35" t="s">
        <v>116</v>
      </c>
    </row>
    <row r="34" spans="1:19" ht="144" hidden="1" x14ac:dyDescent="0.3">
      <c r="A34" s="47" t="s">
        <v>6</v>
      </c>
      <c r="B34" s="36" t="s">
        <v>175</v>
      </c>
      <c r="C34" s="48" t="s">
        <v>176</v>
      </c>
      <c r="D34" s="36" t="s">
        <v>177</v>
      </c>
      <c r="E34" s="36" t="str">
        <f t="shared" ref="E34:E65" si="1">CONCATENATE(D34&amp; " ("&amp;B34&amp;")" &amp; " ("&amp;C34&amp;")")</f>
        <v>Fondamentaux de la finance numérique (Télécom ParisTech) (Formations courtes)</v>
      </c>
      <c r="F34" s="36" t="s">
        <v>178</v>
      </c>
      <c r="G34" s="36" t="s">
        <v>169</v>
      </c>
      <c r="H34" s="36" t="s">
        <v>169</v>
      </c>
      <c r="I34" s="37" t="s">
        <v>179</v>
      </c>
      <c r="J34" s="36" t="s">
        <v>180</v>
      </c>
      <c r="K34" s="37" t="s">
        <v>105</v>
      </c>
      <c r="L34" s="37">
        <v>0</v>
      </c>
      <c r="M34" s="37" t="s">
        <v>112</v>
      </c>
      <c r="N34" s="37" t="s">
        <v>112</v>
      </c>
      <c r="O34" s="37" t="s">
        <v>112</v>
      </c>
      <c r="P34" s="37" t="s">
        <v>112</v>
      </c>
      <c r="Q34" s="37" t="s">
        <v>112</v>
      </c>
      <c r="R34" s="37" t="s">
        <v>105</v>
      </c>
      <c r="S34" s="37" t="s">
        <v>116</v>
      </c>
    </row>
    <row r="35" spans="1:19" ht="144" hidden="1" x14ac:dyDescent="0.3">
      <c r="A35" s="47" t="s">
        <v>6</v>
      </c>
      <c r="B35" s="36" t="s">
        <v>175</v>
      </c>
      <c r="C35" s="48" t="s">
        <v>166</v>
      </c>
      <c r="D35" s="36" t="s">
        <v>181</v>
      </c>
      <c r="E35" s="36" t="str">
        <f t="shared" si="1"/>
        <v>Finance numérique (Télécom ParisTech) (Executive Certificate)</v>
      </c>
      <c r="F35" s="36" t="s">
        <v>182</v>
      </c>
      <c r="G35" s="36" t="s">
        <v>183</v>
      </c>
      <c r="H35" s="36" t="s">
        <v>183</v>
      </c>
      <c r="I35" s="37" t="s">
        <v>184</v>
      </c>
      <c r="J35" s="37" t="s">
        <v>171</v>
      </c>
      <c r="K35" s="37" t="s">
        <v>84</v>
      </c>
      <c r="L35" s="37">
        <v>1</v>
      </c>
      <c r="M35" s="37" t="s">
        <v>185</v>
      </c>
      <c r="N35" s="37" t="s">
        <v>86</v>
      </c>
      <c r="O35" s="37" t="s">
        <v>87</v>
      </c>
      <c r="P35" s="37" t="s">
        <v>86</v>
      </c>
      <c r="Q35" s="37" t="s">
        <v>86</v>
      </c>
      <c r="R35" s="37" t="s">
        <v>105</v>
      </c>
      <c r="S35" s="37" t="s">
        <v>116</v>
      </c>
    </row>
    <row r="36" spans="1:19" ht="316.8" hidden="1" x14ac:dyDescent="0.3">
      <c r="A36" s="47" t="s">
        <v>6</v>
      </c>
      <c r="B36" s="36" t="s">
        <v>186</v>
      </c>
      <c r="C36" s="36" t="s">
        <v>176</v>
      </c>
      <c r="D36" s="36" t="s">
        <v>187</v>
      </c>
      <c r="E36" s="36" t="str">
        <f t="shared" si="1"/>
        <v>Mathématiques financières 1 - produit de taux : calcul actuariel, évaluation des obligations et des swaps (ENSAE ENSAI) (Formations courtes)</v>
      </c>
      <c r="F36" s="36" t="s">
        <v>188</v>
      </c>
      <c r="G36" s="36" t="s">
        <v>169</v>
      </c>
      <c r="H36" s="36" t="s">
        <v>169</v>
      </c>
      <c r="I36" s="37" t="s">
        <v>189</v>
      </c>
      <c r="J36" s="36" t="s">
        <v>190</v>
      </c>
      <c r="K36" s="37" t="s">
        <v>105</v>
      </c>
      <c r="L36" s="37">
        <v>0</v>
      </c>
      <c r="M36" s="37" t="s">
        <v>112</v>
      </c>
      <c r="N36" s="37" t="s">
        <v>112</v>
      </c>
      <c r="O36" s="37" t="s">
        <v>112</v>
      </c>
      <c r="P36" s="37" t="s">
        <v>112</v>
      </c>
      <c r="Q36" s="37" t="s">
        <v>112</v>
      </c>
      <c r="R36" s="37" t="s">
        <v>105</v>
      </c>
      <c r="S36" s="37" t="s">
        <v>116</v>
      </c>
    </row>
    <row r="37" spans="1:19" ht="273.60000000000002" hidden="1" x14ac:dyDescent="0.3">
      <c r="A37" s="47" t="s">
        <v>6</v>
      </c>
      <c r="B37" s="36" t="s">
        <v>186</v>
      </c>
      <c r="C37" s="36" t="s">
        <v>176</v>
      </c>
      <c r="D37" s="36" t="s">
        <v>191</v>
      </c>
      <c r="E37" s="36" t="str">
        <f t="shared" si="1"/>
        <v>Mathématiques financières 2 - pricing &amp; risk management des options vanilles (ENSAE ENSAI) (Formations courtes)</v>
      </c>
      <c r="F37" s="36" t="s">
        <v>192</v>
      </c>
      <c r="G37" s="36" t="s">
        <v>169</v>
      </c>
      <c r="H37" s="36" t="s">
        <v>169</v>
      </c>
      <c r="I37" s="37" t="s">
        <v>189</v>
      </c>
      <c r="J37" s="36" t="s">
        <v>190</v>
      </c>
      <c r="K37" s="37" t="s">
        <v>105</v>
      </c>
      <c r="L37" s="37">
        <v>0</v>
      </c>
      <c r="M37" s="37" t="s">
        <v>112</v>
      </c>
      <c r="N37" s="37" t="s">
        <v>112</v>
      </c>
      <c r="O37" s="37" t="s">
        <v>112</v>
      </c>
      <c r="P37" s="37" t="s">
        <v>112</v>
      </c>
      <c r="Q37" s="37" t="s">
        <v>112</v>
      </c>
      <c r="R37" s="37" t="s">
        <v>105</v>
      </c>
      <c r="S37" s="37" t="s">
        <v>116</v>
      </c>
    </row>
    <row r="38" spans="1:19" ht="302.39999999999998" hidden="1" x14ac:dyDescent="0.3">
      <c r="A38" s="47" t="s">
        <v>6</v>
      </c>
      <c r="B38" s="36" t="s">
        <v>186</v>
      </c>
      <c r="C38" s="36" t="s">
        <v>176</v>
      </c>
      <c r="D38" s="36" t="s">
        <v>193</v>
      </c>
      <c r="E38" s="36" t="str">
        <f t="shared" si="1"/>
        <v>Mathématiques financières 3 - options exotiques : modèles, risques, méthodes de pricing et de couverture (ENSAE ENSAI) (Formations courtes)</v>
      </c>
      <c r="F38" s="36" t="s">
        <v>194</v>
      </c>
      <c r="G38" s="36" t="s">
        <v>169</v>
      </c>
      <c r="H38" s="36" t="s">
        <v>169</v>
      </c>
      <c r="I38" s="37" t="s">
        <v>189</v>
      </c>
      <c r="J38" s="36" t="s">
        <v>190</v>
      </c>
      <c r="K38" s="37" t="s">
        <v>105</v>
      </c>
      <c r="L38" s="37">
        <v>0</v>
      </c>
      <c r="M38" s="37" t="s">
        <v>112</v>
      </c>
      <c r="N38" s="37" t="s">
        <v>112</v>
      </c>
      <c r="O38" s="37" t="s">
        <v>112</v>
      </c>
      <c r="P38" s="37" t="s">
        <v>112</v>
      </c>
      <c r="Q38" s="37" t="s">
        <v>112</v>
      </c>
      <c r="R38" s="37" t="s">
        <v>105</v>
      </c>
      <c r="S38" s="37" t="s">
        <v>116</v>
      </c>
    </row>
    <row r="39" spans="1:19" ht="259.2" hidden="1" x14ac:dyDescent="0.3">
      <c r="A39" s="47" t="s">
        <v>6</v>
      </c>
      <c r="B39" s="36" t="s">
        <v>186</v>
      </c>
      <c r="C39" s="36" t="s">
        <v>176</v>
      </c>
      <c r="D39" s="36" t="s">
        <v>195</v>
      </c>
      <c r="E39" s="36" t="str">
        <f t="shared" si="1"/>
        <v>Risk management 1 : les fondamentaux de la gestion des risques (ENSAE ENSAI) (Formations courtes)</v>
      </c>
      <c r="F39" s="36" t="s">
        <v>196</v>
      </c>
      <c r="G39" s="36" t="s">
        <v>169</v>
      </c>
      <c r="H39" s="36" t="s">
        <v>169</v>
      </c>
      <c r="I39" s="37" t="s">
        <v>189</v>
      </c>
      <c r="J39" s="36" t="s">
        <v>190</v>
      </c>
      <c r="K39" s="37" t="s">
        <v>84</v>
      </c>
      <c r="L39" s="37">
        <v>1</v>
      </c>
      <c r="M39" s="37" t="s">
        <v>197</v>
      </c>
      <c r="N39" s="37" t="s">
        <v>86</v>
      </c>
      <c r="O39" s="37" t="s">
        <v>87</v>
      </c>
      <c r="P39" s="37" t="s">
        <v>86</v>
      </c>
      <c r="Q39" s="37" t="s">
        <v>86</v>
      </c>
      <c r="R39" s="37" t="s">
        <v>105</v>
      </c>
      <c r="S39" s="37" t="s">
        <v>116</v>
      </c>
    </row>
    <row r="40" spans="1:19" ht="244.8" hidden="1" x14ac:dyDescent="0.3">
      <c r="A40" s="47" t="s">
        <v>6</v>
      </c>
      <c r="B40" s="36" t="s">
        <v>186</v>
      </c>
      <c r="C40" s="36" t="s">
        <v>176</v>
      </c>
      <c r="D40" s="36" t="s">
        <v>198</v>
      </c>
      <c r="E40" s="36" t="str">
        <f t="shared" si="1"/>
        <v>Risk management 2 : gestion des risques avancée (ENSAE ENSAI) (Formations courtes)</v>
      </c>
      <c r="F40" s="36" t="s">
        <v>199</v>
      </c>
      <c r="G40" s="36" t="s">
        <v>169</v>
      </c>
      <c r="H40" s="36" t="s">
        <v>169</v>
      </c>
      <c r="I40" s="37" t="s">
        <v>189</v>
      </c>
      <c r="J40" s="36" t="s">
        <v>190</v>
      </c>
      <c r="K40" s="37" t="s">
        <v>105</v>
      </c>
      <c r="L40" s="37">
        <v>0</v>
      </c>
      <c r="M40" s="37" t="s">
        <v>112</v>
      </c>
      <c r="N40" s="37" t="s">
        <v>112</v>
      </c>
      <c r="O40" s="37" t="s">
        <v>112</v>
      </c>
      <c r="P40" s="37" t="s">
        <v>112</v>
      </c>
      <c r="Q40" s="37" t="s">
        <v>112</v>
      </c>
      <c r="R40" s="37" t="s">
        <v>105</v>
      </c>
      <c r="S40" s="37" t="s">
        <v>116</v>
      </c>
    </row>
    <row r="41" spans="1:19" ht="187.2" hidden="1" x14ac:dyDescent="0.3">
      <c r="A41" s="47" t="s">
        <v>6</v>
      </c>
      <c r="B41" s="36" t="s">
        <v>186</v>
      </c>
      <c r="C41" s="36" t="s">
        <v>176</v>
      </c>
      <c r="D41" s="36" t="s">
        <v>200</v>
      </c>
      <c r="E41" s="36" t="str">
        <f t="shared" si="1"/>
        <v>CVA et risque de contrepartie (ENSAE ENSAI) (Formations courtes)</v>
      </c>
      <c r="F41" s="36" t="s">
        <v>201</v>
      </c>
      <c r="G41" s="36" t="s">
        <v>169</v>
      </c>
      <c r="H41" s="36" t="s">
        <v>169</v>
      </c>
      <c r="I41" s="37" t="s">
        <v>189</v>
      </c>
      <c r="J41" s="36" t="s">
        <v>190</v>
      </c>
      <c r="K41" s="37" t="s">
        <v>105</v>
      </c>
      <c r="L41" s="37">
        <v>0</v>
      </c>
      <c r="M41" s="37" t="s">
        <v>112</v>
      </c>
      <c r="N41" s="37" t="s">
        <v>112</v>
      </c>
      <c r="O41" s="37" t="s">
        <v>112</v>
      </c>
      <c r="P41" s="37" t="s">
        <v>112</v>
      </c>
      <c r="Q41" s="37" t="s">
        <v>112</v>
      </c>
      <c r="R41" s="37" t="s">
        <v>105</v>
      </c>
      <c r="S41" s="37" t="s">
        <v>116</v>
      </c>
    </row>
    <row r="42" spans="1:19" ht="288" hidden="1" x14ac:dyDescent="0.3">
      <c r="A42" s="47" t="s">
        <v>6</v>
      </c>
      <c r="B42" s="36" t="s">
        <v>186</v>
      </c>
      <c r="C42" s="36" t="s">
        <v>176</v>
      </c>
      <c r="D42" s="36" t="s">
        <v>202</v>
      </c>
      <c r="E42" s="36" t="str">
        <f t="shared" si="1"/>
        <v>Comprendre les marchés financiers : rôle, acteurs, métiers, instruments cash et dérivés (ENSAE ENSAI) (Formations courtes)</v>
      </c>
      <c r="F42" s="36" t="s">
        <v>203</v>
      </c>
      <c r="G42" s="37" t="s">
        <v>204</v>
      </c>
      <c r="H42" s="37" t="s">
        <v>204</v>
      </c>
      <c r="I42" s="37" t="s">
        <v>189</v>
      </c>
      <c r="J42" s="36" t="s">
        <v>190</v>
      </c>
      <c r="K42" s="37" t="s">
        <v>105</v>
      </c>
      <c r="L42" s="37">
        <v>0</v>
      </c>
      <c r="M42" s="37" t="s">
        <v>112</v>
      </c>
      <c r="N42" s="37" t="s">
        <v>112</v>
      </c>
      <c r="O42" s="37" t="s">
        <v>112</v>
      </c>
      <c r="P42" s="37" t="s">
        <v>112</v>
      </c>
      <c r="Q42" s="37" t="s">
        <v>112</v>
      </c>
      <c r="R42" s="37" t="s">
        <v>105</v>
      </c>
      <c r="S42" s="37" t="s">
        <v>116</v>
      </c>
    </row>
    <row r="43" spans="1:19" ht="331.2" hidden="1" x14ac:dyDescent="0.3">
      <c r="A43" s="47" t="s">
        <v>6</v>
      </c>
      <c r="B43" s="36" t="s">
        <v>186</v>
      </c>
      <c r="C43" s="36" t="s">
        <v>176</v>
      </c>
      <c r="D43" s="36" t="s">
        <v>205</v>
      </c>
      <c r="E43" s="36" t="str">
        <f t="shared" si="1"/>
        <v>Fondamentaux des produits dérivés : utiliser les dérivés pour se couvrir ou structurer des produits d'investissement (ENSAE ENSAI) (Formations courtes)</v>
      </c>
      <c r="F43" s="36" t="s">
        <v>206</v>
      </c>
      <c r="G43" s="36" t="s">
        <v>169</v>
      </c>
      <c r="H43" s="36" t="s">
        <v>169</v>
      </c>
      <c r="I43" s="37" t="s">
        <v>189</v>
      </c>
      <c r="J43" s="36" t="s">
        <v>190</v>
      </c>
      <c r="K43" s="37" t="s">
        <v>105</v>
      </c>
      <c r="L43" s="37">
        <v>0</v>
      </c>
      <c r="M43" s="37" t="s">
        <v>112</v>
      </c>
      <c r="N43" s="37" t="s">
        <v>112</v>
      </c>
      <c r="O43" s="37" t="s">
        <v>112</v>
      </c>
      <c r="P43" s="37" t="s">
        <v>112</v>
      </c>
      <c r="Q43" s="37" t="s">
        <v>112</v>
      </c>
      <c r="R43" s="37" t="s">
        <v>105</v>
      </c>
      <c r="S43" s="37" t="s">
        <v>116</v>
      </c>
    </row>
    <row r="44" spans="1:19" ht="331.2" hidden="1" x14ac:dyDescent="0.3">
      <c r="A44" s="47" t="s">
        <v>6</v>
      </c>
      <c r="B44" s="36" t="s">
        <v>186</v>
      </c>
      <c r="C44" s="36" t="s">
        <v>176</v>
      </c>
      <c r="D44" s="36" t="s">
        <v>207</v>
      </c>
      <c r="E44" s="36" t="str">
        <f t="shared" si="1"/>
        <v>Gestion de portefeuille : techniques de gestion, mesures de risques et de performance en asset management (ENSAE ENSAI) (Formations courtes)</v>
      </c>
      <c r="F44" s="36" t="s">
        <v>208</v>
      </c>
      <c r="G44" s="36" t="s">
        <v>169</v>
      </c>
      <c r="H44" s="36" t="s">
        <v>169</v>
      </c>
      <c r="I44" s="37" t="s">
        <v>189</v>
      </c>
      <c r="J44" s="36" t="s">
        <v>190</v>
      </c>
      <c r="K44" s="37" t="s">
        <v>105</v>
      </c>
      <c r="L44" s="37">
        <v>0</v>
      </c>
      <c r="M44" s="37" t="s">
        <v>112</v>
      </c>
      <c r="N44" s="37" t="s">
        <v>112</v>
      </c>
      <c r="O44" s="37" t="s">
        <v>112</v>
      </c>
      <c r="P44" s="37" t="s">
        <v>112</v>
      </c>
      <c r="Q44" s="37" t="s">
        <v>112</v>
      </c>
      <c r="R44" s="37" t="s">
        <v>105</v>
      </c>
      <c r="S44" s="37" t="s">
        <v>116</v>
      </c>
    </row>
    <row r="45" spans="1:19" ht="316.8" hidden="1" x14ac:dyDescent="0.3">
      <c r="A45" s="47" t="s">
        <v>6</v>
      </c>
      <c r="B45" s="36" t="s">
        <v>186</v>
      </c>
      <c r="C45" s="36" t="s">
        <v>176</v>
      </c>
      <c r="D45" s="36" t="s">
        <v>209</v>
      </c>
      <c r="E45" s="36" t="str">
        <f t="shared" si="1"/>
        <v>Dérivés de taux 1 - Swaps, caps &amp; floors, swaptions : évaluation et utilisations en gestion des risques (ENSAE ENSAI) (Formations courtes)</v>
      </c>
      <c r="F45" s="36" t="s">
        <v>210</v>
      </c>
      <c r="G45" s="36" t="s">
        <v>169</v>
      </c>
      <c r="H45" s="36" t="s">
        <v>169</v>
      </c>
      <c r="I45" s="37" t="s">
        <v>189</v>
      </c>
      <c r="J45" s="36" t="s">
        <v>190</v>
      </c>
      <c r="K45" s="37" t="s">
        <v>105</v>
      </c>
      <c r="L45" s="37">
        <v>0</v>
      </c>
      <c r="M45" s="37" t="s">
        <v>112</v>
      </c>
      <c r="N45" s="37" t="s">
        <v>112</v>
      </c>
      <c r="O45" s="37" t="s">
        <v>112</v>
      </c>
      <c r="P45" s="37" t="s">
        <v>112</v>
      </c>
      <c r="Q45" s="37" t="s">
        <v>112</v>
      </c>
      <c r="R45" s="37" t="s">
        <v>105</v>
      </c>
      <c r="S45" s="37" t="s">
        <v>116</v>
      </c>
    </row>
    <row r="46" spans="1:19" ht="302.39999999999998" hidden="1" x14ac:dyDescent="0.3">
      <c r="A46" s="47" t="s">
        <v>6</v>
      </c>
      <c r="B46" s="36" t="s">
        <v>186</v>
      </c>
      <c r="C46" s="36" t="s">
        <v>176</v>
      </c>
      <c r="D46" s="36" t="s">
        <v>211</v>
      </c>
      <c r="E46" s="36" t="str">
        <f t="shared" si="1"/>
        <v>Dérivés de taux 2 - Produits exotiques et modèles stochastiques de la courbe des taux (ENSAE ENSAI) (Formations courtes)</v>
      </c>
      <c r="F46" s="36" t="s">
        <v>212</v>
      </c>
      <c r="G46" s="36" t="s">
        <v>169</v>
      </c>
      <c r="H46" s="36" t="s">
        <v>169</v>
      </c>
      <c r="I46" s="37" t="s">
        <v>189</v>
      </c>
      <c r="J46" s="36" t="s">
        <v>190</v>
      </c>
      <c r="K46" s="37" t="s">
        <v>105</v>
      </c>
      <c r="L46" s="37">
        <v>0</v>
      </c>
      <c r="M46" s="37" t="s">
        <v>112</v>
      </c>
      <c r="N46" s="37" t="s">
        <v>112</v>
      </c>
      <c r="O46" s="37" t="s">
        <v>112</v>
      </c>
      <c r="P46" s="37" t="s">
        <v>112</v>
      </c>
      <c r="Q46" s="37" t="s">
        <v>112</v>
      </c>
      <c r="R46" s="37" t="s">
        <v>105</v>
      </c>
      <c r="S46" s="37" t="s">
        <v>116</v>
      </c>
    </row>
    <row r="47" spans="1:19" ht="288" hidden="1" x14ac:dyDescent="0.3">
      <c r="A47" s="47" t="s">
        <v>6</v>
      </c>
      <c r="B47" s="36" t="s">
        <v>186</v>
      </c>
      <c r="C47" s="36" t="s">
        <v>176</v>
      </c>
      <c r="D47" s="36" t="s">
        <v>213</v>
      </c>
      <c r="E47" s="36" t="str">
        <f t="shared" si="1"/>
        <v>Produits et dérivés indexés sur l'inflation : OATi, swaps et options sur l'inflation (ENSAE ENSAI) (Formations courtes)</v>
      </c>
      <c r="F47" s="36" t="s">
        <v>214</v>
      </c>
      <c r="G47" s="36" t="s">
        <v>169</v>
      </c>
      <c r="H47" s="36" t="s">
        <v>169</v>
      </c>
      <c r="I47" s="37" t="s">
        <v>189</v>
      </c>
      <c r="J47" s="36" t="s">
        <v>190</v>
      </c>
      <c r="K47" s="37" t="s">
        <v>105</v>
      </c>
      <c r="L47" s="37">
        <v>0</v>
      </c>
      <c r="M47" s="37" t="s">
        <v>112</v>
      </c>
      <c r="N47" s="37" t="s">
        <v>112</v>
      </c>
      <c r="O47" s="37" t="s">
        <v>112</v>
      </c>
      <c r="P47" s="37" t="s">
        <v>112</v>
      </c>
      <c r="Q47" s="37" t="s">
        <v>112</v>
      </c>
      <c r="R47" s="37" t="s">
        <v>105</v>
      </c>
      <c r="S47" s="37" t="s">
        <v>116</v>
      </c>
    </row>
    <row r="48" spans="1:19" ht="216" hidden="1" x14ac:dyDescent="0.3">
      <c r="A48" s="47" t="s">
        <v>6</v>
      </c>
      <c r="B48" s="36" t="s">
        <v>186</v>
      </c>
      <c r="C48" s="36" t="s">
        <v>176</v>
      </c>
      <c r="D48" s="36" t="s">
        <v>215</v>
      </c>
      <c r="E48" s="36" t="str">
        <f t="shared" si="1"/>
        <v>L'environnement macro-économiques des banques (ENSAE ENSAI) (Formations courtes)</v>
      </c>
      <c r="F48" s="36" t="s">
        <v>216</v>
      </c>
      <c r="G48" s="36" t="s">
        <v>169</v>
      </c>
      <c r="H48" s="36" t="s">
        <v>169</v>
      </c>
      <c r="I48" s="37" t="s">
        <v>217</v>
      </c>
      <c r="J48" s="36" t="s">
        <v>190</v>
      </c>
      <c r="K48" s="37" t="s">
        <v>105</v>
      </c>
      <c r="L48" s="37">
        <v>0</v>
      </c>
      <c r="M48" s="37" t="s">
        <v>112</v>
      </c>
      <c r="N48" s="37" t="s">
        <v>112</v>
      </c>
      <c r="O48" s="37" t="s">
        <v>112</v>
      </c>
      <c r="P48" s="37" t="s">
        <v>112</v>
      </c>
      <c r="Q48" s="37" t="s">
        <v>112</v>
      </c>
      <c r="R48" s="37" t="s">
        <v>105</v>
      </c>
      <c r="S48" s="37" t="s">
        <v>116</v>
      </c>
    </row>
    <row r="49" spans="1:19" ht="302.39999999999998" hidden="1" x14ac:dyDescent="0.3">
      <c r="A49" s="47" t="s">
        <v>6</v>
      </c>
      <c r="B49" s="36" t="s">
        <v>186</v>
      </c>
      <c r="C49" s="36" t="s">
        <v>176</v>
      </c>
      <c r="D49" s="36" t="s">
        <v>218</v>
      </c>
      <c r="E49" s="36" t="str">
        <f t="shared" si="1"/>
        <v>Compréhension du bilan d'une banque, de son compte de résultats et liens avec les lignes d'activités bancaires (ENSAE ENSAI) (Formations courtes)</v>
      </c>
      <c r="F49" s="36" t="s">
        <v>219</v>
      </c>
      <c r="G49" s="36" t="s">
        <v>169</v>
      </c>
      <c r="H49" s="36" t="s">
        <v>169</v>
      </c>
      <c r="I49" s="37" t="s">
        <v>217</v>
      </c>
      <c r="J49" s="36" t="s">
        <v>190</v>
      </c>
      <c r="K49" s="37" t="s">
        <v>105</v>
      </c>
      <c r="L49" s="37">
        <v>0</v>
      </c>
      <c r="M49" s="37" t="s">
        <v>112</v>
      </c>
      <c r="N49" s="37" t="s">
        <v>112</v>
      </c>
      <c r="O49" s="37" t="s">
        <v>112</v>
      </c>
      <c r="P49" s="37" t="s">
        <v>112</v>
      </c>
      <c r="Q49" s="37" t="s">
        <v>112</v>
      </c>
      <c r="R49" s="37" t="s">
        <v>105</v>
      </c>
      <c r="S49" s="37" t="s">
        <v>116</v>
      </c>
    </row>
    <row r="50" spans="1:19" ht="216" hidden="1" x14ac:dyDescent="0.3">
      <c r="A50" s="47" t="s">
        <v>6</v>
      </c>
      <c r="B50" s="36" t="s">
        <v>186</v>
      </c>
      <c r="C50" s="36" t="s">
        <v>176</v>
      </c>
      <c r="D50" s="36" t="s">
        <v>220</v>
      </c>
      <c r="E50" s="36" t="str">
        <f t="shared" si="1"/>
        <v>Echéancement et modélisation des postes du bilan (ENSAE ENSAI) (Formations courtes)</v>
      </c>
      <c r="F50" s="36" t="s">
        <v>221</v>
      </c>
      <c r="G50" s="36" t="s">
        <v>169</v>
      </c>
      <c r="H50" s="36" t="s">
        <v>169</v>
      </c>
      <c r="I50" s="37" t="s">
        <v>217</v>
      </c>
      <c r="J50" s="36" t="s">
        <v>190</v>
      </c>
      <c r="K50" s="37" t="s">
        <v>105</v>
      </c>
      <c r="L50" s="37">
        <v>0</v>
      </c>
      <c r="M50" s="37" t="s">
        <v>112</v>
      </c>
      <c r="N50" s="37" t="s">
        <v>112</v>
      </c>
      <c r="O50" s="37" t="s">
        <v>112</v>
      </c>
      <c r="P50" s="37" t="s">
        <v>112</v>
      </c>
      <c r="Q50" s="37" t="s">
        <v>112</v>
      </c>
      <c r="R50" s="37" t="s">
        <v>105</v>
      </c>
      <c r="S50" s="37" t="s">
        <v>116</v>
      </c>
    </row>
    <row r="51" spans="1:19" ht="216" hidden="1" x14ac:dyDescent="0.3">
      <c r="A51" s="47" t="s">
        <v>6</v>
      </c>
      <c r="B51" s="36" t="s">
        <v>186</v>
      </c>
      <c r="C51" s="36" t="s">
        <v>176</v>
      </c>
      <c r="D51" s="36" t="s">
        <v>222</v>
      </c>
      <c r="E51" s="36" t="str">
        <f t="shared" si="1"/>
        <v>Gestion des risques structurels 1 : le risque de liquidité (ENSAE ENSAI) (Formations courtes)</v>
      </c>
      <c r="F51" s="36" t="s">
        <v>223</v>
      </c>
      <c r="G51" s="36" t="s">
        <v>169</v>
      </c>
      <c r="H51" s="36" t="s">
        <v>169</v>
      </c>
      <c r="I51" s="37" t="s">
        <v>224</v>
      </c>
      <c r="J51" s="36" t="s">
        <v>190</v>
      </c>
      <c r="K51" s="37" t="s">
        <v>105</v>
      </c>
      <c r="L51" s="37">
        <v>0</v>
      </c>
      <c r="M51" s="37" t="s">
        <v>112</v>
      </c>
      <c r="N51" s="37" t="s">
        <v>112</v>
      </c>
      <c r="O51" s="37" t="s">
        <v>112</v>
      </c>
      <c r="P51" s="37" t="s">
        <v>112</v>
      </c>
      <c r="Q51" s="37" t="s">
        <v>112</v>
      </c>
      <c r="R51" s="37" t="s">
        <v>105</v>
      </c>
      <c r="S51" s="37" t="s">
        <v>116</v>
      </c>
    </row>
    <row r="52" spans="1:19" ht="216" hidden="1" x14ac:dyDescent="0.3">
      <c r="A52" s="47" t="s">
        <v>6</v>
      </c>
      <c r="B52" s="36" t="s">
        <v>186</v>
      </c>
      <c r="C52" s="36" t="s">
        <v>176</v>
      </c>
      <c r="D52" s="36" t="s">
        <v>225</v>
      </c>
      <c r="E52" s="36" t="str">
        <f t="shared" si="1"/>
        <v>Gestion des risques structurels 2 : le risque de taux d'intérêt (ENSAE ENSAI) (Formations courtes)</v>
      </c>
      <c r="F52" s="36" t="s">
        <v>226</v>
      </c>
      <c r="G52" s="36" t="s">
        <v>169</v>
      </c>
      <c r="H52" s="36" t="s">
        <v>169</v>
      </c>
      <c r="I52" s="37" t="s">
        <v>224</v>
      </c>
      <c r="J52" s="36" t="s">
        <v>190</v>
      </c>
      <c r="K52" s="37" t="s">
        <v>105</v>
      </c>
      <c r="L52" s="37">
        <v>0</v>
      </c>
      <c r="M52" s="37" t="s">
        <v>112</v>
      </c>
      <c r="N52" s="37" t="s">
        <v>112</v>
      </c>
      <c r="O52" s="37" t="s">
        <v>112</v>
      </c>
      <c r="P52" s="37" t="s">
        <v>112</v>
      </c>
      <c r="Q52" s="37" t="s">
        <v>112</v>
      </c>
      <c r="R52" s="37" t="s">
        <v>105</v>
      </c>
      <c r="S52" s="37" t="s">
        <v>116</v>
      </c>
    </row>
    <row r="53" spans="1:19" ht="216" hidden="1" x14ac:dyDescent="0.3">
      <c r="A53" s="47" t="s">
        <v>6</v>
      </c>
      <c r="B53" s="36" t="s">
        <v>186</v>
      </c>
      <c r="C53" s="36" t="s">
        <v>176</v>
      </c>
      <c r="D53" s="36" t="s">
        <v>227</v>
      </c>
      <c r="E53" s="36" t="str">
        <f t="shared" si="1"/>
        <v>Gestion des risques structurels 3 : le risque de change (ENSAE ENSAI) (Formations courtes)</v>
      </c>
      <c r="F53" s="36" t="s">
        <v>228</v>
      </c>
      <c r="G53" s="36" t="s">
        <v>169</v>
      </c>
      <c r="H53" s="36" t="s">
        <v>169</v>
      </c>
      <c r="I53" s="37" t="s">
        <v>229</v>
      </c>
      <c r="J53" s="36" t="s">
        <v>190</v>
      </c>
      <c r="K53" s="37" t="s">
        <v>105</v>
      </c>
      <c r="L53" s="37">
        <v>0</v>
      </c>
      <c r="M53" s="37" t="s">
        <v>112</v>
      </c>
      <c r="N53" s="37" t="s">
        <v>112</v>
      </c>
      <c r="O53" s="37" t="s">
        <v>112</v>
      </c>
      <c r="P53" s="37" t="s">
        <v>112</v>
      </c>
      <c r="Q53" s="37" t="s">
        <v>112</v>
      </c>
      <c r="R53" s="37" t="s">
        <v>105</v>
      </c>
      <c r="S53" s="37" t="s">
        <v>116</v>
      </c>
    </row>
    <row r="54" spans="1:19" ht="144" hidden="1" x14ac:dyDescent="0.3">
      <c r="A54" s="47" t="s">
        <v>6</v>
      </c>
      <c r="B54" s="36" t="s">
        <v>186</v>
      </c>
      <c r="C54" s="36" t="s">
        <v>176</v>
      </c>
      <c r="D54" s="36" t="s">
        <v>230</v>
      </c>
      <c r="E54" s="36" t="str">
        <f t="shared" si="1"/>
        <v>Risque de taux  produits et stratégies de couverture (ENSAE ENSAI) (Formations courtes)</v>
      </c>
      <c r="F54" s="37" t="s">
        <v>231</v>
      </c>
      <c r="G54" s="36" t="s">
        <v>169</v>
      </c>
      <c r="H54" s="36" t="s">
        <v>169</v>
      </c>
      <c r="I54" s="37" t="s">
        <v>217</v>
      </c>
      <c r="J54" s="36" t="s">
        <v>190</v>
      </c>
      <c r="K54" s="37" t="s">
        <v>105</v>
      </c>
      <c r="L54" s="37">
        <v>0</v>
      </c>
      <c r="M54" s="37" t="s">
        <v>112</v>
      </c>
      <c r="N54" s="37" t="s">
        <v>112</v>
      </c>
      <c r="O54" s="37" t="s">
        <v>112</v>
      </c>
      <c r="P54" s="37" t="s">
        <v>112</v>
      </c>
      <c r="Q54" s="37" t="s">
        <v>112</v>
      </c>
      <c r="R54" s="37" t="s">
        <v>105</v>
      </c>
      <c r="S54" s="37" t="s">
        <v>116</v>
      </c>
    </row>
    <row r="55" spans="1:19" ht="158.4" hidden="1" x14ac:dyDescent="0.3">
      <c r="A55" s="47" t="s">
        <v>6</v>
      </c>
      <c r="B55" s="36" t="s">
        <v>186</v>
      </c>
      <c r="C55" s="36" t="s">
        <v>176</v>
      </c>
      <c r="D55" s="36" t="s">
        <v>232</v>
      </c>
      <c r="E55" s="36" t="str">
        <f t="shared" si="1"/>
        <v>Comptabilité IFRS des instruments financiers et ratios prudentiels (ENSAE ENSAI) (Formations courtes)</v>
      </c>
      <c r="F55" s="37" t="s">
        <v>233</v>
      </c>
      <c r="G55" s="36" t="s">
        <v>169</v>
      </c>
      <c r="H55" s="36" t="s">
        <v>169</v>
      </c>
      <c r="I55" s="37" t="s">
        <v>217</v>
      </c>
      <c r="J55" s="36" t="s">
        <v>190</v>
      </c>
      <c r="K55" s="37" t="s">
        <v>105</v>
      </c>
      <c r="L55" s="37">
        <v>0</v>
      </c>
      <c r="M55" s="37" t="s">
        <v>112</v>
      </c>
      <c r="N55" s="37" t="s">
        <v>112</v>
      </c>
      <c r="O55" s="37" t="s">
        <v>112</v>
      </c>
      <c r="P55" s="37" t="s">
        <v>112</v>
      </c>
      <c r="Q55" s="37" t="s">
        <v>112</v>
      </c>
      <c r="R55" s="37" t="s">
        <v>105</v>
      </c>
      <c r="S55" s="37" t="s">
        <v>116</v>
      </c>
    </row>
    <row r="56" spans="1:19" ht="187.2" hidden="1" x14ac:dyDescent="0.3">
      <c r="A56" s="47" t="s">
        <v>6</v>
      </c>
      <c r="B56" s="36" t="s">
        <v>186</v>
      </c>
      <c r="C56" s="36" t="s">
        <v>176</v>
      </c>
      <c r="D56" s="36" t="s">
        <v>234</v>
      </c>
      <c r="E56" s="36" t="str">
        <f t="shared" si="1"/>
        <v>Modélisation du capital économique, taux de cession interne et tarification RAROC (ENSAE ENSAI) (Formations courtes)</v>
      </c>
      <c r="F56" s="37" t="s">
        <v>235</v>
      </c>
      <c r="G56" s="36" t="s">
        <v>169</v>
      </c>
      <c r="H56" s="36" t="s">
        <v>169</v>
      </c>
      <c r="I56" s="37" t="s">
        <v>189</v>
      </c>
      <c r="J56" s="36" t="s">
        <v>190</v>
      </c>
      <c r="K56" s="37" t="s">
        <v>105</v>
      </c>
      <c r="L56" s="37">
        <v>0</v>
      </c>
      <c r="M56" s="37" t="s">
        <v>112</v>
      </c>
      <c r="N56" s="37" t="s">
        <v>112</v>
      </c>
      <c r="O56" s="37" t="s">
        <v>112</v>
      </c>
      <c r="P56" s="37" t="s">
        <v>112</v>
      </c>
      <c r="Q56" s="37" t="s">
        <v>112</v>
      </c>
      <c r="R56" s="37" t="s">
        <v>105</v>
      </c>
      <c r="S56" s="37" t="s">
        <v>116</v>
      </c>
    </row>
    <row r="57" spans="1:19" ht="216" hidden="1" x14ac:dyDescent="0.3">
      <c r="A57" s="47" t="s">
        <v>6</v>
      </c>
      <c r="B57" s="36" t="s">
        <v>186</v>
      </c>
      <c r="C57" s="36" t="s">
        <v>176</v>
      </c>
      <c r="D57" s="36" t="s">
        <v>236</v>
      </c>
      <c r="E57" s="36" t="str">
        <f t="shared" si="1"/>
        <v>Couverture des risques structurels et ingénierie bancaire (ENSAE ENSAI) (Formations courtes)</v>
      </c>
      <c r="F57" s="36" t="s">
        <v>237</v>
      </c>
      <c r="G57" s="36" t="s">
        <v>169</v>
      </c>
      <c r="H57" s="36" t="s">
        <v>169</v>
      </c>
      <c r="I57" s="37" t="s">
        <v>189</v>
      </c>
      <c r="J57" s="36" t="s">
        <v>190</v>
      </c>
      <c r="K57" s="37" t="s">
        <v>105</v>
      </c>
      <c r="L57" s="37">
        <v>0</v>
      </c>
      <c r="M57" s="37" t="s">
        <v>112</v>
      </c>
      <c r="N57" s="37" t="s">
        <v>112</v>
      </c>
      <c r="O57" s="37" t="s">
        <v>112</v>
      </c>
      <c r="P57" s="37" t="s">
        <v>112</v>
      </c>
      <c r="Q57" s="37" t="s">
        <v>112</v>
      </c>
      <c r="R57" s="37" t="s">
        <v>105</v>
      </c>
      <c r="S57" s="37" t="s">
        <v>116</v>
      </c>
    </row>
    <row r="58" spans="1:19" ht="144" hidden="1" x14ac:dyDescent="0.3">
      <c r="A58" s="47" t="s">
        <v>6</v>
      </c>
      <c r="B58" s="36" t="s">
        <v>186</v>
      </c>
      <c r="C58" s="36" t="s">
        <v>176</v>
      </c>
      <c r="D58" s="36" t="s">
        <v>238</v>
      </c>
      <c r="E58" s="36" t="str">
        <f t="shared" si="1"/>
        <v>Introduction à la gestion actif-passif en assurance (ENSAE ENSAI) (Formations courtes)</v>
      </c>
      <c r="F58" s="37" t="s">
        <v>239</v>
      </c>
      <c r="G58" s="36" t="s">
        <v>169</v>
      </c>
      <c r="H58" s="36" t="s">
        <v>169</v>
      </c>
      <c r="I58" s="37" t="s">
        <v>189</v>
      </c>
      <c r="J58" s="36" t="s">
        <v>190</v>
      </c>
      <c r="K58" s="37" t="s">
        <v>105</v>
      </c>
      <c r="L58" s="37">
        <v>0</v>
      </c>
      <c r="M58" s="37" t="s">
        <v>112</v>
      </c>
      <c r="N58" s="37" t="s">
        <v>112</v>
      </c>
      <c r="O58" s="37" t="s">
        <v>112</v>
      </c>
      <c r="P58" s="37" t="s">
        <v>112</v>
      </c>
      <c r="Q58" s="37" t="s">
        <v>112</v>
      </c>
      <c r="R58" s="37" t="s">
        <v>105</v>
      </c>
      <c r="S58" s="37" t="s">
        <v>116</v>
      </c>
    </row>
    <row r="61" spans="1:19" ht="57.6" x14ac:dyDescent="0.3">
      <c r="A61" s="77" t="s">
        <v>57</v>
      </c>
      <c r="B61" s="77" t="s">
        <v>58</v>
      </c>
      <c r="C61" s="77" t="s">
        <v>59</v>
      </c>
      <c r="D61" s="77" t="s">
        <v>60</v>
      </c>
      <c r="E61" s="78" t="s">
        <v>67</v>
      </c>
    </row>
    <row r="62" spans="1:19" ht="172.8" x14ac:dyDescent="0.3">
      <c r="A62" s="79" t="s">
        <v>77</v>
      </c>
      <c r="B62" s="79" t="s">
        <v>78</v>
      </c>
      <c r="C62" s="79" t="s">
        <v>79</v>
      </c>
      <c r="D62" s="33" t="str">
        <f t="shared" ref="D62:D102" si="2">CONCATENATE(C62&amp; " ("&amp;A62&amp;")" &amp; " ("&amp;B62&amp;")")</f>
        <v>Ingénieur financier - parcours Sustainable and Green Finance (Master) (Ecole des Ponts Paris Tech (ENPC)) (Master)</v>
      </c>
      <c r="E62" s="79">
        <f>SUMIF(Tableau1[Nom formation + institution],D62,Tableau1[Nombre de cours])</f>
        <v>9</v>
      </c>
    </row>
    <row r="63" spans="1:19" ht="172.8" x14ac:dyDescent="0.3">
      <c r="A63" s="80" t="s">
        <v>77</v>
      </c>
      <c r="B63" s="80" t="s">
        <v>78</v>
      </c>
      <c r="C63" s="80" t="s">
        <v>103</v>
      </c>
      <c r="D63" s="81" t="str">
        <f t="shared" si="2"/>
        <v>Ingénieur financier- parcours infrastructure project finance (Master) (Ecole des Ponts Paris Tech (ENPC)) (Master)</v>
      </c>
      <c r="E63" s="80">
        <f>SUMIF(Tableau1[Nom formation + institution],D63,Tableau1[Nombre de cours])</f>
        <v>3</v>
      </c>
    </row>
    <row r="64" spans="1:19" ht="201.6" x14ac:dyDescent="0.3">
      <c r="A64" s="33" t="s">
        <v>77</v>
      </c>
      <c r="B64" s="79" t="s">
        <v>78</v>
      </c>
      <c r="C64" s="79" t="s">
        <v>107</v>
      </c>
      <c r="D64" s="33" t="str">
        <f t="shared" si="2"/>
        <v>Ingénieur financier- parcours economic decision and cost benefit analysis (Master) (Ecole des Ponts Paris Tech (ENPC)) (Master)</v>
      </c>
      <c r="E64" s="33">
        <f>SUMIF(Tableau1[Nom formation + institution],D64,Tableau1[Nombre de cours])</f>
        <v>2</v>
      </c>
    </row>
    <row r="65" spans="1:5" ht="158.4" x14ac:dyDescent="0.3">
      <c r="A65" s="81" t="s">
        <v>77</v>
      </c>
      <c r="B65" s="81" t="s">
        <v>78</v>
      </c>
      <c r="C65" s="81" t="s">
        <v>108</v>
      </c>
      <c r="D65" s="81" t="str">
        <f t="shared" si="2"/>
        <v>Mathématiques de la finance et des données (MFD) (Ecole des Ponts Paris Tech (ENPC)) (Master)</v>
      </c>
      <c r="E65" s="81">
        <f>SUMIF(Tableau1[Nom formation + institution],D65,Tableau1[Nombre de cours])</f>
        <v>0</v>
      </c>
    </row>
    <row r="66" spans="1:5" ht="129.6" x14ac:dyDescent="0.3">
      <c r="A66" s="79" t="s">
        <v>77</v>
      </c>
      <c r="B66" s="79" t="s">
        <v>113</v>
      </c>
      <c r="C66" s="79" t="s">
        <v>114</v>
      </c>
      <c r="D66" s="33" t="str">
        <f t="shared" si="2"/>
        <v>Infrastructure project finance (Ecole des Ponts Paris Tech (ENPC)) (Mastère spécialisé)</v>
      </c>
      <c r="E66" s="79">
        <f>SUMIF(Tableau1[Nom formation + institution],D66,Tableau1[Nombre de cours])</f>
        <v>1</v>
      </c>
    </row>
    <row r="67" spans="1:5" ht="230.4" x14ac:dyDescent="0.3">
      <c r="A67" s="80" t="s">
        <v>118</v>
      </c>
      <c r="B67" s="80" t="s">
        <v>78</v>
      </c>
      <c r="C67" s="80" t="s">
        <v>119</v>
      </c>
      <c r="D67" s="81" t="str">
        <f t="shared" si="2"/>
        <v>Double-diplôme ingénieur Mathématiques Appliquées / Advanced Studies and Research in Finance (INSA Rennes &amp; IGR) (Master)</v>
      </c>
      <c r="E67" s="80">
        <f>SUMIF(Tableau1[Nom formation + institution],D67,Tableau1[Nombre de cours])</f>
        <v>0</v>
      </c>
    </row>
    <row r="68" spans="1:5" ht="187.2" x14ac:dyDescent="0.3">
      <c r="A68" s="33" t="s">
        <v>118</v>
      </c>
      <c r="B68" s="79" t="s">
        <v>78</v>
      </c>
      <c r="C68" s="79" t="s">
        <v>122</v>
      </c>
      <c r="D68" s="33" t="str">
        <f t="shared" si="2"/>
        <v>Double-diplôme ingénieur Mathématiques Appliquées / Master d'Actuariat de l'EURIA (INSA Rennes &amp; IGR) (Master)</v>
      </c>
      <c r="E68" s="33">
        <f>SUMIF(Tableau1[Nom formation + institution],D68,Tableau1[Nombre de cours])</f>
        <v>0</v>
      </c>
    </row>
    <row r="69" spans="1:5" ht="158.4" x14ac:dyDescent="0.3">
      <c r="A69" s="81" t="s">
        <v>124</v>
      </c>
      <c r="B69" s="81" t="s">
        <v>78</v>
      </c>
      <c r="C69" s="81" t="s">
        <v>125</v>
      </c>
      <c r="D69" s="81" t="str">
        <f t="shared" si="2"/>
        <v>Economics, Data Analytics and Corporate Finance (Master) (École Polytechnique (X)) (Master)</v>
      </c>
      <c r="E69" s="81">
        <f>SUMIF(Tableau1[Nom formation + institution],D69,Tableau1[Nombre de cours])</f>
        <v>2</v>
      </c>
    </row>
    <row r="70" spans="1:5" ht="216" x14ac:dyDescent="0.3">
      <c r="A70" s="79" t="s">
        <v>124</v>
      </c>
      <c r="B70" s="79" t="s">
        <v>78</v>
      </c>
      <c r="C70" s="79" t="s">
        <v>129</v>
      </c>
      <c r="D70" s="33" t="str">
        <f t="shared" si="2"/>
        <v>Master ingénieur polytechnicien, spécialisation Stratégie d’Entreprise et Finance (M1) (École Polytechnique (X)) (Master)</v>
      </c>
      <c r="E70" s="79">
        <f>SUMIF(Tableau1[Nom formation + institution],D70,Tableau1[Nombre de cours])</f>
        <v>1</v>
      </c>
    </row>
    <row r="71" spans="1:5" ht="144" x14ac:dyDescent="0.3">
      <c r="A71" s="80" t="s">
        <v>132</v>
      </c>
      <c r="B71" s="80" t="s">
        <v>133</v>
      </c>
      <c r="C71" s="80" t="s">
        <v>134</v>
      </c>
      <c r="D71" s="81" t="str">
        <f t="shared" si="2"/>
        <v>Statistics, Finance and Actuarial Science (M2) (Institut Polytechnique) (Master 2)</v>
      </c>
      <c r="E71" s="80">
        <f>SUMIF(Tableau1[Nom formation + institution],D71,Tableau1[Nombre de cours])</f>
        <v>2</v>
      </c>
    </row>
    <row r="72" spans="1:5" ht="100.8" x14ac:dyDescent="0.3">
      <c r="A72" s="33" t="s">
        <v>132</v>
      </c>
      <c r="B72" s="79" t="s">
        <v>133</v>
      </c>
      <c r="C72" s="79" t="s">
        <v>144</v>
      </c>
      <c r="D72" s="33" t="str">
        <f t="shared" si="2"/>
        <v>Probabilité &amp; Finance (M2) (Institut Polytechnique) (Master 2)</v>
      </c>
      <c r="E72" s="33">
        <f>SUMIF(Tableau1[Nom formation + institution],D72,Tableau1[Nombre de cours])</f>
        <v>0</v>
      </c>
    </row>
    <row r="73" spans="1:5" ht="57.6" x14ac:dyDescent="0.3">
      <c r="A73" s="81" t="s">
        <v>146</v>
      </c>
      <c r="B73" s="81" t="s">
        <v>133</v>
      </c>
      <c r="C73" s="81" t="s">
        <v>147</v>
      </c>
      <c r="D73" s="81" t="str">
        <f t="shared" si="2"/>
        <v>Actuariat (M2) (ENSAE) (Master 2)</v>
      </c>
      <c r="E73" s="81">
        <f>SUMIF(Tableau1[Nom formation + institution],D73,Tableau1[Nombre de cours])</f>
        <v>0</v>
      </c>
    </row>
    <row r="74" spans="1:5" ht="86.4" x14ac:dyDescent="0.3">
      <c r="A74" s="79" t="s">
        <v>146</v>
      </c>
      <c r="B74" s="79" t="s">
        <v>133</v>
      </c>
      <c r="C74" s="79" t="s">
        <v>149</v>
      </c>
      <c r="D74" s="33" t="str">
        <f t="shared" si="2"/>
        <v>Finance &amp; gestion des risques (M2) (ENSAE) (Master 2)</v>
      </c>
      <c r="E74" s="79">
        <f>SUMIF(Tableau1[Nom formation + institution],D74,Tableau1[Nombre de cours])</f>
        <v>2</v>
      </c>
    </row>
    <row r="75" spans="1:5" ht="187.2" x14ac:dyDescent="0.3">
      <c r="A75" s="80" t="s">
        <v>157</v>
      </c>
      <c r="B75" s="80" t="s">
        <v>78</v>
      </c>
      <c r="C75" s="80" t="s">
        <v>158</v>
      </c>
      <c r="D75" s="81" t="str">
        <f t="shared" si="2"/>
        <v>Ingénierie pour la finance - parcours méthodes quantitatives avancées (MeQA) (Ensimag Grenoble INP) (Master)</v>
      </c>
      <c r="E75" s="80">
        <f>SUMIF(Tableau1[Nom formation + institution],D75,Tableau1[Nombre de cours])</f>
        <v>1</v>
      </c>
    </row>
    <row r="76" spans="1:5" ht="230.4" x14ac:dyDescent="0.3">
      <c r="A76" s="33" t="s">
        <v>157</v>
      </c>
      <c r="B76" s="79" t="s">
        <v>78</v>
      </c>
      <c r="C76" s="79" t="s">
        <v>165</v>
      </c>
      <c r="D76" s="33" t="str">
        <f t="shared" si="2"/>
        <v>Ingénierie pour la finance - parcours Ingénierie de l'information et mathématiques financières (I2MF) (Ensimag Grenoble INP) (Master)</v>
      </c>
      <c r="E76" s="33">
        <f>SUMIF(Tableau1[Nom formation + institution],D76,Tableau1[Nombre de cours])</f>
        <v>1</v>
      </c>
    </row>
    <row r="77" spans="1:5" ht="129.6" x14ac:dyDescent="0.3">
      <c r="A77" s="81" t="s">
        <v>124</v>
      </c>
      <c r="B77" s="81" t="s">
        <v>166</v>
      </c>
      <c r="C77" s="81" t="s">
        <v>167</v>
      </c>
      <c r="D77" s="81" t="str">
        <f t="shared" si="2"/>
        <v>Critères ESG et enjeux climatiques (École Polytechnique (X)) (Executive Certificate)</v>
      </c>
      <c r="E77" s="81">
        <f>SUMIF(Tableau1[Nom formation + institution],D77,Tableau1[Nombre de cours])</f>
        <v>3</v>
      </c>
    </row>
    <row r="78" spans="1:5" ht="115.2" x14ac:dyDescent="0.3">
      <c r="A78" s="79" t="s">
        <v>175</v>
      </c>
      <c r="B78" s="79" t="s">
        <v>176</v>
      </c>
      <c r="C78" s="79" t="s">
        <v>177</v>
      </c>
      <c r="D78" s="33" t="str">
        <f t="shared" si="2"/>
        <v>Fondamentaux de la finance numérique (Télécom ParisTech) (Formations courtes)</v>
      </c>
      <c r="E78" s="79">
        <f>SUMIF(Tableau1[Nom formation + institution],D78,Tableau1[Nombre de cours])</f>
        <v>0</v>
      </c>
    </row>
    <row r="79" spans="1:5" ht="86.4" x14ac:dyDescent="0.3">
      <c r="A79" s="80" t="s">
        <v>175</v>
      </c>
      <c r="B79" s="80" t="s">
        <v>166</v>
      </c>
      <c r="C79" s="80" t="s">
        <v>181</v>
      </c>
      <c r="D79" s="81" t="str">
        <f t="shared" si="2"/>
        <v>Finance numérique (Télécom ParisTech) (Executive Certificate)</v>
      </c>
      <c r="E79" s="80">
        <f>SUMIF(Tableau1[Nom formation + institution],D79,Tableau1[Nombre de cours])</f>
        <v>1</v>
      </c>
    </row>
    <row r="80" spans="1:5" ht="230.4" x14ac:dyDescent="0.3">
      <c r="A80" s="33" t="s">
        <v>186</v>
      </c>
      <c r="B80" s="79" t="s">
        <v>176</v>
      </c>
      <c r="C80" s="79" t="s">
        <v>187</v>
      </c>
      <c r="D80" s="33" t="str">
        <f t="shared" si="2"/>
        <v>Mathématiques financières 1 - produit de taux : calcul actuariel, évaluation des obligations et des swaps (ENSAE ENSAI) (Formations courtes)</v>
      </c>
      <c r="E80" s="33">
        <f>SUMIF(Tableau1[Nom formation + institution],D80,Tableau1[Nombre de cours])</f>
        <v>0</v>
      </c>
    </row>
    <row r="81" spans="1:5" ht="187.2" x14ac:dyDescent="0.3">
      <c r="A81" s="81" t="s">
        <v>186</v>
      </c>
      <c r="B81" s="81" t="s">
        <v>176</v>
      </c>
      <c r="C81" s="81" t="s">
        <v>191</v>
      </c>
      <c r="D81" s="81" t="str">
        <f t="shared" si="2"/>
        <v>Mathématiques financières 2 - pricing &amp; risk management des options vanilles (ENSAE ENSAI) (Formations courtes)</v>
      </c>
      <c r="E81" s="81">
        <f>SUMIF(Tableau1[Nom formation + institution],D81,Tableau1[Nombre de cours])</f>
        <v>0</v>
      </c>
    </row>
    <row r="82" spans="1:5" ht="216" x14ac:dyDescent="0.3">
      <c r="A82" s="79" t="s">
        <v>186</v>
      </c>
      <c r="B82" s="79" t="s">
        <v>176</v>
      </c>
      <c r="C82" s="79" t="s">
        <v>193</v>
      </c>
      <c r="D82" s="33" t="str">
        <f t="shared" si="2"/>
        <v>Mathématiques financières 3 - options exotiques : modèles, risques, méthodes de pricing et de couverture (ENSAE ENSAI) (Formations courtes)</v>
      </c>
      <c r="E82" s="79">
        <f>SUMIF(Tableau1[Nom formation + institution],D82,Tableau1[Nombre de cours])</f>
        <v>0</v>
      </c>
    </row>
    <row r="83" spans="1:5" ht="158.4" x14ac:dyDescent="0.3">
      <c r="A83" s="80" t="s">
        <v>186</v>
      </c>
      <c r="B83" s="80" t="s">
        <v>176</v>
      </c>
      <c r="C83" s="80" t="s">
        <v>195</v>
      </c>
      <c r="D83" s="81" t="str">
        <f t="shared" si="2"/>
        <v>Risk management 1 : les fondamentaux de la gestion des risques (ENSAE ENSAI) (Formations courtes)</v>
      </c>
      <c r="E83" s="80">
        <f>SUMIF(Tableau1[Nom formation + institution],D83,Tableau1[Nombre de cours])</f>
        <v>1</v>
      </c>
    </row>
    <row r="84" spans="1:5" ht="144" x14ac:dyDescent="0.3">
      <c r="A84" s="33" t="s">
        <v>186</v>
      </c>
      <c r="B84" s="79" t="s">
        <v>176</v>
      </c>
      <c r="C84" s="79" t="s">
        <v>198</v>
      </c>
      <c r="D84" s="33" t="str">
        <f t="shared" si="2"/>
        <v>Risk management 2 : gestion des risques avancée (ENSAE ENSAI) (Formations courtes)</v>
      </c>
      <c r="E84" s="33">
        <f>SUMIF(Tableau1[Nom formation + institution],D84,Tableau1[Nombre de cours])</f>
        <v>0</v>
      </c>
    </row>
    <row r="85" spans="1:5" ht="100.8" x14ac:dyDescent="0.3">
      <c r="A85" s="81" t="s">
        <v>186</v>
      </c>
      <c r="B85" s="81" t="s">
        <v>176</v>
      </c>
      <c r="C85" s="81" t="s">
        <v>200</v>
      </c>
      <c r="D85" s="81" t="str">
        <f t="shared" si="2"/>
        <v>CVA et risque de contrepartie (ENSAE ENSAI) (Formations courtes)</v>
      </c>
      <c r="E85" s="81">
        <f>SUMIF(Tableau1[Nom formation + institution],D85,Tableau1[Nombre de cours])</f>
        <v>0</v>
      </c>
    </row>
    <row r="86" spans="1:5" ht="201.6" x14ac:dyDescent="0.3">
      <c r="A86" s="79" t="s">
        <v>186</v>
      </c>
      <c r="B86" s="79" t="s">
        <v>176</v>
      </c>
      <c r="C86" s="79" t="s">
        <v>202</v>
      </c>
      <c r="D86" s="33" t="str">
        <f t="shared" si="2"/>
        <v>Comprendre les marchés financiers : rôle, acteurs, métiers, instruments cash et dérivés (ENSAE ENSAI) (Formations courtes)</v>
      </c>
      <c r="E86" s="79">
        <f>SUMIF(Tableau1[Nom formation + institution],D86,Tableau1[Nombre de cours])</f>
        <v>0</v>
      </c>
    </row>
    <row r="87" spans="1:5" ht="244.8" x14ac:dyDescent="0.3">
      <c r="A87" s="80" t="s">
        <v>186</v>
      </c>
      <c r="B87" s="80" t="s">
        <v>176</v>
      </c>
      <c r="C87" s="80" t="s">
        <v>205</v>
      </c>
      <c r="D87" s="81" t="str">
        <f t="shared" si="2"/>
        <v>Fondamentaux des produits dérivés : utiliser les dérivés pour se couvrir ou structurer des produits d'investissement (ENSAE ENSAI) (Formations courtes)</v>
      </c>
      <c r="E87" s="80">
        <f>SUMIF(Tableau1[Nom formation + institution],D87,Tableau1[Nombre de cours])</f>
        <v>0</v>
      </c>
    </row>
    <row r="88" spans="1:5" ht="216" x14ac:dyDescent="0.3">
      <c r="A88" s="33" t="s">
        <v>186</v>
      </c>
      <c r="B88" s="79" t="s">
        <v>176</v>
      </c>
      <c r="C88" s="79" t="s">
        <v>207</v>
      </c>
      <c r="D88" s="33" t="str">
        <f t="shared" si="2"/>
        <v>Gestion de portefeuille : techniques de gestion, mesures de risques et de performance en asset management (ENSAE ENSAI) (Formations courtes)</v>
      </c>
      <c r="E88" s="33">
        <f>SUMIF(Tableau1[Nom formation + institution],D88,Tableau1[Nombre de cours])</f>
        <v>0</v>
      </c>
    </row>
    <row r="89" spans="1:5" ht="230.4" x14ac:dyDescent="0.3">
      <c r="A89" s="81" t="s">
        <v>186</v>
      </c>
      <c r="B89" s="81" t="s">
        <v>176</v>
      </c>
      <c r="C89" s="81" t="s">
        <v>209</v>
      </c>
      <c r="D89" s="81" t="str">
        <f t="shared" si="2"/>
        <v>Dérivés de taux 1 - Swaps, caps &amp; floors, swaptions : évaluation et utilisations en gestion des risques (ENSAE ENSAI) (Formations courtes)</v>
      </c>
      <c r="E89" s="81">
        <f>SUMIF(Tableau1[Nom formation + institution],D89,Tableau1[Nombre de cours])</f>
        <v>0</v>
      </c>
    </row>
    <row r="90" spans="1:5" ht="187.2" x14ac:dyDescent="0.3">
      <c r="A90" s="79" t="s">
        <v>186</v>
      </c>
      <c r="B90" s="79" t="s">
        <v>176</v>
      </c>
      <c r="C90" s="79" t="s">
        <v>211</v>
      </c>
      <c r="D90" s="33" t="str">
        <f t="shared" si="2"/>
        <v>Dérivés de taux 2 - Produits exotiques et modèles stochastiques de la courbe des taux (ENSAE ENSAI) (Formations courtes)</v>
      </c>
      <c r="E90" s="79">
        <f>SUMIF(Tableau1[Nom formation + institution],D90,Tableau1[Nombre de cours])</f>
        <v>0</v>
      </c>
    </row>
    <row r="91" spans="1:5" ht="172.8" x14ac:dyDescent="0.3">
      <c r="A91" s="80" t="s">
        <v>186</v>
      </c>
      <c r="B91" s="80" t="s">
        <v>176</v>
      </c>
      <c r="C91" s="80" t="s">
        <v>213</v>
      </c>
      <c r="D91" s="81" t="str">
        <f t="shared" si="2"/>
        <v>Produits et dérivés indexés sur l'inflation : OATi, swaps et options sur l'inflation (ENSAE ENSAI) (Formations courtes)</v>
      </c>
      <c r="E91" s="80">
        <f>SUMIF(Tableau1[Nom formation + institution],D91,Tableau1[Nombre de cours])</f>
        <v>0</v>
      </c>
    </row>
    <row r="92" spans="1:5" ht="144" x14ac:dyDescent="0.3">
      <c r="A92" s="33" t="s">
        <v>186</v>
      </c>
      <c r="B92" s="79" t="s">
        <v>176</v>
      </c>
      <c r="C92" s="79" t="s">
        <v>215</v>
      </c>
      <c r="D92" s="33" t="str">
        <f t="shared" si="2"/>
        <v>L'environnement macro-économiques des banques (ENSAE ENSAI) (Formations courtes)</v>
      </c>
      <c r="E92" s="33">
        <f>SUMIF(Tableau1[Nom formation + institution],D92,Tableau1[Nombre de cours])</f>
        <v>0</v>
      </c>
    </row>
    <row r="93" spans="1:5" ht="230.4" x14ac:dyDescent="0.3">
      <c r="A93" s="81" t="s">
        <v>186</v>
      </c>
      <c r="B93" s="81" t="s">
        <v>176</v>
      </c>
      <c r="C93" s="81" t="s">
        <v>218</v>
      </c>
      <c r="D93" s="81" t="str">
        <f t="shared" si="2"/>
        <v>Compréhension du bilan d'une banque, de son compte de résultats et liens avec les lignes d'activités bancaires (ENSAE ENSAI) (Formations courtes)</v>
      </c>
      <c r="E93" s="81">
        <f>SUMIF(Tableau1[Nom formation + institution],D93,Tableau1[Nombre de cours])</f>
        <v>0</v>
      </c>
    </row>
    <row r="94" spans="1:5" ht="144" x14ac:dyDescent="0.3">
      <c r="A94" s="79" t="s">
        <v>186</v>
      </c>
      <c r="B94" s="79" t="s">
        <v>176</v>
      </c>
      <c r="C94" s="79" t="s">
        <v>220</v>
      </c>
      <c r="D94" s="33" t="str">
        <f t="shared" si="2"/>
        <v>Echéancement et modélisation des postes du bilan (ENSAE ENSAI) (Formations courtes)</v>
      </c>
      <c r="E94" s="79">
        <f>SUMIF(Tableau1[Nom formation + institution],D94,Tableau1[Nombre de cours])</f>
        <v>0</v>
      </c>
    </row>
    <row r="95" spans="1:5" ht="144" x14ac:dyDescent="0.3">
      <c r="A95" s="80" t="s">
        <v>186</v>
      </c>
      <c r="B95" s="80" t="s">
        <v>176</v>
      </c>
      <c r="C95" s="80" t="s">
        <v>222</v>
      </c>
      <c r="D95" s="81" t="str">
        <f t="shared" si="2"/>
        <v>Gestion des risques structurels 1 : le risque de liquidité (ENSAE ENSAI) (Formations courtes)</v>
      </c>
      <c r="E95" s="80">
        <f>SUMIF(Tableau1[Nom formation + institution],D95,Tableau1[Nombre de cours])</f>
        <v>0</v>
      </c>
    </row>
    <row r="96" spans="1:5" ht="158.4" x14ac:dyDescent="0.3">
      <c r="A96" s="33" t="s">
        <v>186</v>
      </c>
      <c r="B96" s="79" t="s">
        <v>176</v>
      </c>
      <c r="C96" s="79" t="s">
        <v>225</v>
      </c>
      <c r="D96" s="33" t="str">
        <f t="shared" si="2"/>
        <v>Gestion des risques structurels 2 : le risque de taux d'intérêt (ENSAE ENSAI) (Formations courtes)</v>
      </c>
      <c r="E96" s="33">
        <f>SUMIF(Tableau1[Nom formation + institution],D96,Tableau1[Nombre de cours])</f>
        <v>0</v>
      </c>
    </row>
    <row r="97" spans="1:5" ht="144" x14ac:dyDescent="0.3">
      <c r="A97" s="81" t="s">
        <v>186</v>
      </c>
      <c r="B97" s="81" t="s">
        <v>176</v>
      </c>
      <c r="C97" s="81" t="s">
        <v>227</v>
      </c>
      <c r="D97" s="81" t="str">
        <f t="shared" si="2"/>
        <v>Gestion des risques structurels 3 : le risque de change (ENSAE ENSAI) (Formations courtes)</v>
      </c>
      <c r="E97" s="81">
        <f>SUMIF(Tableau1[Nom formation + institution],D97,Tableau1[Nombre de cours])</f>
        <v>0</v>
      </c>
    </row>
    <row r="98" spans="1:5" ht="144" x14ac:dyDescent="0.3">
      <c r="A98" s="79" t="s">
        <v>186</v>
      </c>
      <c r="B98" s="79" t="s">
        <v>176</v>
      </c>
      <c r="C98" s="79" t="s">
        <v>230</v>
      </c>
      <c r="D98" s="33" t="str">
        <f t="shared" si="2"/>
        <v>Risque de taux  produits et stratégies de couverture (ENSAE ENSAI) (Formations courtes)</v>
      </c>
      <c r="E98" s="79">
        <f>SUMIF(Tableau1[Nom formation + institution],D98,Tableau1[Nombre de cours])</f>
        <v>0</v>
      </c>
    </row>
    <row r="99" spans="1:5" ht="158.4" x14ac:dyDescent="0.3">
      <c r="A99" s="80" t="s">
        <v>186</v>
      </c>
      <c r="B99" s="80" t="s">
        <v>176</v>
      </c>
      <c r="C99" s="80" t="s">
        <v>232</v>
      </c>
      <c r="D99" s="81" t="str">
        <f t="shared" si="2"/>
        <v>Comptabilité IFRS des instruments financiers et ratios prudentiels (ENSAE ENSAI) (Formations courtes)</v>
      </c>
      <c r="E99" s="80">
        <f>SUMIF(Tableau1[Nom formation + institution],D99,Tableau1[Nombre de cours])</f>
        <v>0</v>
      </c>
    </row>
    <row r="100" spans="1:5" ht="187.2" x14ac:dyDescent="0.3">
      <c r="A100" s="33" t="s">
        <v>186</v>
      </c>
      <c r="B100" s="79" t="s">
        <v>176</v>
      </c>
      <c r="C100" s="79" t="s">
        <v>234</v>
      </c>
      <c r="D100" s="33" t="str">
        <f t="shared" si="2"/>
        <v>Modélisation du capital économique, taux de cession interne et tarification RAROC (ENSAE ENSAI) (Formations courtes)</v>
      </c>
      <c r="E100" s="33">
        <f>SUMIF(Tableau1[Nom formation + institution],D100,Tableau1[Nombre de cours])</f>
        <v>0</v>
      </c>
    </row>
    <row r="101" spans="1:5" ht="158.4" x14ac:dyDescent="0.3">
      <c r="A101" s="81" t="s">
        <v>186</v>
      </c>
      <c r="B101" s="81" t="s">
        <v>176</v>
      </c>
      <c r="C101" s="81" t="s">
        <v>236</v>
      </c>
      <c r="D101" s="81" t="str">
        <f t="shared" si="2"/>
        <v>Couverture des risques structurels et ingénierie bancaire (ENSAE ENSAI) (Formations courtes)</v>
      </c>
      <c r="E101" s="81">
        <f>SUMIF(Tableau1[Nom formation + institution],D101,Tableau1[Nombre de cours])</f>
        <v>0</v>
      </c>
    </row>
    <row r="102" spans="1:5" ht="144" x14ac:dyDescent="0.3">
      <c r="A102" s="79" t="s">
        <v>186</v>
      </c>
      <c r="B102" s="79" t="s">
        <v>176</v>
      </c>
      <c r="C102" s="79" t="s">
        <v>238</v>
      </c>
      <c r="D102" s="33" t="str">
        <f t="shared" si="2"/>
        <v>Introduction à la gestion actif-passif en assurance (ENSAE ENSAI) (Formations courtes)</v>
      </c>
      <c r="E102" s="79">
        <f>SUMIF(Tableau1[Nom formation + institution],D102,Tableau1[Nombre de cours])</f>
        <v>0</v>
      </c>
    </row>
  </sheetData>
  <hyperlinks>
    <hyperlink ref="F11" r:id="rId1" xr:uid="{00000000-0004-0000-0100-000000000000}"/>
    <hyperlink ref="F12" r:id="rId2" xr:uid="{00000000-0004-0000-0100-000001000000}"/>
    <hyperlink ref="F13" r:id="rId3" xr:uid="{00000000-0004-0000-0100-000002000000}"/>
    <hyperlink ref="F14" r:id="rId4" xr:uid="{00000000-0004-0000-0100-000003000000}"/>
    <hyperlink ref="F15" r:id="rId5" xr:uid="{00000000-0004-0000-0100-000004000000}"/>
    <hyperlink ref="F16" r:id="rId6" xr:uid="{00000000-0004-0000-0100-000005000000}"/>
    <hyperlink ref="F17" r:id="rId7" xr:uid="{00000000-0004-0000-0100-000006000000}"/>
    <hyperlink ref="F18" r:id="rId8" xr:uid="{00000000-0004-0000-0100-000007000000}"/>
    <hyperlink ref="F19" r:id="rId9" xr:uid="{00000000-0004-0000-0100-000008000000}"/>
    <hyperlink ref="F20" r:id="rId10" xr:uid="{00000000-0004-0000-0100-000009000000}"/>
    <hyperlink ref="F21" r:id="rId11" xr:uid="{00000000-0004-0000-0100-00000A000000}"/>
    <hyperlink ref="F23" r:id="rId12" xr:uid="{00000000-0004-0000-0100-00000B000000}"/>
    <hyperlink ref="F24" r:id="rId13" xr:uid="{00000000-0004-0000-0100-00000C000000}"/>
    <hyperlink ref="F25" r:id="rId14" xr:uid="{00000000-0004-0000-0100-00000D000000}"/>
    <hyperlink ref="F26" r:id="rId15" xr:uid="{00000000-0004-0000-0100-00000E000000}"/>
    <hyperlink ref="F27" r:id="rId16" xr:uid="{00000000-0004-0000-0100-00000F000000}"/>
    <hyperlink ref="F28" r:id="rId17" xr:uid="{00000000-0004-0000-0100-000010000000}"/>
  </hyperlinks>
  <pageMargins left="0.7" right="0.7" top="0.75" bottom="0.75" header="0.511811023622047" footer="0.511811023622047"/>
  <pageSetup paperSize="9" orientation="portrait" horizontalDpi="300" verticalDpi="300"/>
  <legacyDrawing r:id="rId18"/>
  <tableParts count="1">
    <tablePart r:id="rId1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171FF"/>
  </sheetPr>
  <dimension ref="A1:G171"/>
  <sheetViews>
    <sheetView zoomScaleNormal="100" workbookViewId="0">
      <selection activeCell="A154" sqref="A154"/>
    </sheetView>
  </sheetViews>
  <sheetFormatPr baseColWidth="10" defaultColWidth="10.44140625" defaultRowHeight="14.4" x14ac:dyDescent="0.3"/>
  <cols>
    <col min="1" max="1" width="19.5546875" customWidth="1"/>
    <col min="2" max="2" width="41.33203125" customWidth="1"/>
    <col min="3" max="3" width="3.77734375" customWidth="1"/>
    <col min="4" max="4" width="11.77734375" customWidth="1"/>
    <col min="5" max="5" width="10.109375" customWidth="1"/>
    <col min="6" max="6" width="9.21875" customWidth="1"/>
    <col min="7" max="7" width="11.77734375" customWidth="1"/>
  </cols>
  <sheetData>
    <row r="1" spans="1:2" ht="21" x14ac:dyDescent="0.4">
      <c r="A1" s="82" t="s">
        <v>240</v>
      </c>
    </row>
    <row r="3" spans="1:2" x14ac:dyDescent="0.3">
      <c r="A3" s="83" t="s">
        <v>241</v>
      </c>
      <c r="B3" t="s">
        <v>242</v>
      </c>
    </row>
    <row r="4" spans="1:2" x14ac:dyDescent="0.3">
      <c r="A4" s="84" t="s">
        <v>77</v>
      </c>
      <c r="B4">
        <v>5</v>
      </c>
    </row>
    <row r="5" spans="1:2" x14ac:dyDescent="0.3">
      <c r="A5" s="84" t="s">
        <v>124</v>
      </c>
      <c r="B5">
        <v>3</v>
      </c>
    </row>
    <row r="6" spans="1:2" x14ac:dyDescent="0.3">
      <c r="A6" s="84" t="s">
        <v>146</v>
      </c>
      <c r="B6">
        <v>2</v>
      </c>
    </row>
    <row r="7" spans="1:2" x14ac:dyDescent="0.3">
      <c r="A7" s="84" t="s">
        <v>186</v>
      </c>
      <c r="B7">
        <v>23</v>
      </c>
    </row>
    <row r="8" spans="1:2" x14ac:dyDescent="0.3">
      <c r="A8" s="84" t="s">
        <v>157</v>
      </c>
      <c r="B8">
        <v>2</v>
      </c>
    </row>
    <row r="9" spans="1:2" x14ac:dyDescent="0.3">
      <c r="A9" s="84" t="s">
        <v>118</v>
      </c>
      <c r="B9">
        <v>2</v>
      </c>
    </row>
    <row r="10" spans="1:2" x14ac:dyDescent="0.3">
      <c r="A10" s="84" t="s">
        <v>132</v>
      </c>
      <c r="B10">
        <v>2</v>
      </c>
    </row>
    <row r="11" spans="1:2" x14ac:dyDescent="0.3">
      <c r="A11" s="84" t="s">
        <v>175</v>
      </c>
      <c r="B11">
        <v>2</v>
      </c>
    </row>
    <row r="12" spans="1:2" x14ac:dyDescent="0.3">
      <c r="A12" s="84" t="s">
        <v>243</v>
      </c>
      <c r="B12">
        <v>41</v>
      </c>
    </row>
    <row r="14" spans="1:2" ht="21" x14ac:dyDescent="0.4">
      <c r="A14" s="82" t="s">
        <v>244</v>
      </c>
    </row>
    <row r="15" spans="1:2" x14ac:dyDescent="0.3">
      <c r="A15" s="84" t="s">
        <v>245</v>
      </c>
    </row>
    <row r="16" spans="1:2" x14ac:dyDescent="0.3">
      <c r="A16" s="83" t="s">
        <v>242</v>
      </c>
      <c r="B16" s="83" t="s">
        <v>246</v>
      </c>
    </row>
    <row r="17" spans="1:4" x14ac:dyDescent="0.3">
      <c r="A17" s="83" t="s">
        <v>241</v>
      </c>
      <c r="B17" t="s">
        <v>116</v>
      </c>
      <c r="C17" t="s">
        <v>89</v>
      </c>
      <c r="D17" t="s">
        <v>243</v>
      </c>
    </row>
    <row r="18" spans="1:4" x14ac:dyDescent="0.3">
      <c r="A18" s="84" t="s">
        <v>77</v>
      </c>
      <c r="B18">
        <v>1</v>
      </c>
      <c r="C18">
        <v>4</v>
      </c>
      <c r="D18">
        <v>5</v>
      </c>
    </row>
    <row r="19" spans="1:4" x14ac:dyDescent="0.3">
      <c r="A19" s="84" t="s">
        <v>124</v>
      </c>
      <c r="B19">
        <v>1</v>
      </c>
      <c r="C19">
        <v>2</v>
      </c>
      <c r="D19">
        <v>3</v>
      </c>
    </row>
    <row r="20" spans="1:4" x14ac:dyDescent="0.3">
      <c r="A20" s="84" t="s">
        <v>146</v>
      </c>
      <c r="C20">
        <v>2</v>
      </c>
      <c r="D20">
        <v>2</v>
      </c>
    </row>
    <row r="21" spans="1:4" x14ac:dyDescent="0.3">
      <c r="A21" s="84" t="s">
        <v>186</v>
      </c>
      <c r="B21">
        <v>23</v>
      </c>
      <c r="D21">
        <v>23</v>
      </c>
    </row>
    <row r="22" spans="1:4" x14ac:dyDescent="0.3">
      <c r="A22" s="84" t="s">
        <v>157</v>
      </c>
      <c r="C22">
        <v>2</v>
      </c>
      <c r="D22">
        <v>2</v>
      </c>
    </row>
    <row r="23" spans="1:4" x14ac:dyDescent="0.3">
      <c r="A23" s="84" t="s">
        <v>118</v>
      </c>
      <c r="C23">
        <v>2</v>
      </c>
      <c r="D23">
        <v>2</v>
      </c>
    </row>
    <row r="24" spans="1:4" x14ac:dyDescent="0.3">
      <c r="A24" s="84" t="s">
        <v>132</v>
      </c>
      <c r="C24">
        <v>2</v>
      </c>
      <c r="D24">
        <v>2</v>
      </c>
    </row>
    <row r="25" spans="1:4" x14ac:dyDescent="0.3">
      <c r="A25" s="84" t="s">
        <v>175</v>
      </c>
      <c r="B25">
        <v>2</v>
      </c>
      <c r="D25">
        <v>2</v>
      </c>
    </row>
    <row r="26" spans="1:4" x14ac:dyDescent="0.3">
      <c r="A26" s="84" t="s">
        <v>243</v>
      </c>
      <c r="B26">
        <v>27</v>
      </c>
      <c r="C26">
        <v>14</v>
      </c>
      <c r="D26">
        <v>41</v>
      </c>
    </row>
    <row r="28" spans="1:4" ht="21" x14ac:dyDescent="0.4">
      <c r="A28" s="82" t="s">
        <v>247</v>
      </c>
    </row>
    <row r="30" spans="1:4" x14ac:dyDescent="0.3">
      <c r="A30" s="83" t="s">
        <v>242</v>
      </c>
      <c r="B30" s="83" t="s">
        <v>246</v>
      </c>
    </row>
    <row r="31" spans="1:4" x14ac:dyDescent="0.3">
      <c r="A31" s="83" t="s">
        <v>241</v>
      </c>
      <c r="B31" s="71" t="s">
        <v>105</v>
      </c>
      <c r="C31" s="71" t="s">
        <v>84</v>
      </c>
      <c r="D31" s="71" t="s">
        <v>243</v>
      </c>
    </row>
    <row r="32" spans="1:4" x14ac:dyDescent="0.3">
      <c r="A32" s="84" t="s">
        <v>77</v>
      </c>
      <c r="B32" s="71">
        <v>1</v>
      </c>
      <c r="C32" s="71">
        <v>4</v>
      </c>
      <c r="D32" s="71">
        <v>5</v>
      </c>
    </row>
    <row r="33" spans="1:4" x14ac:dyDescent="0.3">
      <c r="A33" s="84" t="s">
        <v>124</v>
      </c>
      <c r="B33" s="71"/>
      <c r="C33" s="71">
        <v>3</v>
      </c>
      <c r="D33" s="71">
        <v>3</v>
      </c>
    </row>
    <row r="34" spans="1:4" x14ac:dyDescent="0.3">
      <c r="A34" s="84" t="s">
        <v>146</v>
      </c>
      <c r="B34" s="71">
        <v>1</v>
      </c>
      <c r="C34" s="71">
        <v>1</v>
      </c>
      <c r="D34" s="71">
        <v>2</v>
      </c>
    </row>
    <row r="35" spans="1:4" x14ac:dyDescent="0.3">
      <c r="A35" s="84" t="s">
        <v>186</v>
      </c>
      <c r="B35" s="71">
        <v>22</v>
      </c>
      <c r="C35" s="71">
        <v>1</v>
      </c>
      <c r="D35" s="71">
        <v>23</v>
      </c>
    </row>
    <row r="36" spans="1:4" x14ac:dyDescent="0.3">
      <c r="A36" s="84" t="s">
        <v>157</v>
      </c>
      <c r="B36" s="71"/>
      <c r="C36" s="71">
        <v>2</v>
      </c>
      <c r="D36" s="71">
        <v>2</v>
      </c>
    </row>
    <row r="37" spans="1:4" x14ac:dyDescent="0.3">
      <c r="A37" s="84" t="s">
        <v>118</v>
      </c>
      <c r="B37" s="71">
        <v>2</v>
      </c>
      <c r="C37" s="71"/>
      <c r="D37" s="71">
        <v>2</v>
      </c>
    </row>
    <row r="38" spans="1:4" x14ac:dyDescent="0.3">
      <c r="A38" s="84" t="s">
        <v>132</v>
      </c>
      <c r="B38" s="71">
        <v>1</v>
      </c>
      <c r="C38" s="71">
        <v>1</v>
      </c>
      <c r="D38" s="71">
        <v>2</v>
      </c>
    </row>
    <row r="39" spans="1:4" x14ac:dyDescent="0.3">
      <c r="A39" s="84" t="s">
        <v>175</v>
      </c>
      <c r="B39" s="71">
        <v>1</v>
      </c>
      <c r="C39" s="71">
        <v>1</v>
      </c>
      <c r="D39" s="71">
        <v>2</v>
      </c>
    </row>
    <row r="40" spans="1:4" x14ac:dyDescent="0.3">
      <c r="A40" s="84" t="s">
        <v>243</v>
      </c>
      <c r="B40" s="71">
        <v>28</v>
      </c>
      <c r="C40" s="71">
        <v>13</v>
      </c>
      <c r="D40" s="71">
        <v>41</v>
      </c>
    </row>
    <row r="41" spans="1:4" x14ac:dyDescent="0.3">
      <c r="A41" s="84"/>
      <c r="B41" s="85"/>
      <c r="C41" s="85"/>
      <c r="D41" s="85"/>
    </row>
    <row r="42" spans="1:4" ht="21" x14ac:dyDescent="0.4">
      <c r="A42" s="82" t="s">
        <v>248</v>
      </c>
    </row>
    <row r="44" spans="1:4" x14ac:dyDescent="0.3">
      <c r="A44" s="83" t="s">
        <v>242</v>
      </c>
      <c r="B44" s="83" t="s">
        <v>246</v>
      </c>
    </row>
    <row r="45" spans="1:4" x14ac:dyDescent="0.3">
      <c r="A45" s="83" t="s">
        <v>241</v>
      </c>
      <c r="B45" t="s">
        <v>116</v>
      </c>
      <c r="C45" t="s">
        <v>89</v>
      </c>
      <c r="D45" s="71" t="s">
        <v>243</v>
      </c>
    </row>
    <row r="46" spans="1:4" x14ac:dyDescent="0.3">
      <c r="A46" s="84" t="s">
        <v>77</v>
      </c>
      <c r="B46" s="71">
        <v>1</v>
      </c>
      <c r="C46" s="71">
        <v>3</v>
      </c>
      <c r="D46" s="71">
        <v>4</v>
      </c>
    </row>
    <row r="47" spans="1:4" x14ac:dyDescent="0.3">
      <c r="A47" s="84" t="s">
        <v>124</v>
      </c>
      <c r="B47" s="71">
        <v>1</v>
      </c>
      <c r="C47" s="71">
        <v>2</v>
      </c>
      <c r="D47" s="71">
        <v>3</v>
      </c>
    </row>
    <row r="48" spans="1:4" x14ac:dyDescent="0.3">
      <c r="A48" s="84" t="s">
        <v>146</v>
      </c>
      <c r="B48" s="71"/>
      <c r="C48" s="71">
        <v>1</v>
      </c>
      <c r="D48" s="71">
        <v>1</v>
      </c>
    </row>
    <row r="49" spans="1:4" x14ac:dyDescent="0.3">
      <c r="A49" s="84" t="s">
        <v>186</v>
      </c>
      <c r="B49" s="71">
        <v>1</v>
      </c>
      <c r="C49" s="71"/>
      <c r="D49" s="71">
        <v>1</v>
      </c>
    </row>
    <row r="50" spans="1:4" x14ac:dyDescent="0.3">
      <c r="A50" s="84" t="s">
        <v>157</v>
      </c>
      <c r="B50" s="71"/>
      <c r="C50" s="71">
        <v>2</v>
      </c>
      <c r="D50" s="71">
        <v>2</v>
      </c>
    </row>
    <row r="51" spans="1:4" x14ac:dyDescent="0.3">
      <c r="A51" s="84" t="s">
        <v>132</v>
      </c>
      <c r="B51" s="71"/>
      <c r="C51" s="71">
        <v>1</v>
      </c>
      <c r="D51" s="71">
        <v>1</v>
      </c>
    </row>
    <row r="52" spans="1:4" x14ac:dyDescent="0.3">
      <c r="A52" s="84" t="s">
        <v>175</v>
      </c>
      <c r="B52" s="71">
        <v>1</v>
      </c>
      <c r="C52" s="71"/>
      <c r="D52" s="71">
        <v>1</v>
      </c>
    </row>
    <row r="53" spans="1:4" ht="15" customHeight="1" x14ac:dyDescent="0.3">
      <c r="A53" s="84" t="s">
        <v>243</v>
      </c>
      <c r="B53" s="71">
        <v>4</v>
      </c>
      <c r="C53" s="71">
        <v>9</v>
      </c>
      <c r="D53" s="71">
        <v>13</v>
      </c>
    </row>
    <row r="54" spans="1:4" ht="13.95" customHeight="1" x14ac:dyDescent="0.3">
      <c r="A54" s="84"/>
      <c r="B54" s="85"/>
      <c r="C54" s="85"/>
      <c r="D54" s="85"/>
    </row>
    <row r="56" spans="1:4" ht="21" x14ac:dyDescent="0.4">
      <c r="A56" s="82" t="s">
        <v>249</v>
      </c>
    </row>
    <row r="58" spans="1:4" x14ac:dyDescent="0.3">
      <c r="A58" s="83" t="s">
        <v>242</v>
      </c>
      <c r="B58" s="83" t="s">
        <v>246</v>
      </c>
    </row>
    <row r="59" spans="1:4" x14ac:dyDescent="0.3">
      <c r="A59" s="83" t="s">
        <v>241</v>
      </c>
      <c r="B59" s="85" t="s">
        <v>105</v>
      </c>
      <c r="C59" t="s">
        <v>84</v>
      </c>
      <c r="D59" s="71" t="s">
        <v>243</v>
      </c>
    </row>
    <row r="60" spans="1:4" x14ac:dyDescent="0.3">
      <c r="A60" s="84" t="s">
        <v>77</v>
      </c>
      <c r="B60" s="71">
        <v>3</v>
      </c>
      <c r="C60" s="71">
        <v>1</v>
      </c>
      <c r="D60" s="71">
        <v>4</v>
      </c>
    </row>
    <row r="61" spans="1:4" x14ac:dyDescent="0.3">
      <c r="A61" s="84" t="s">
        <v>124</v>
      </c>
      <c r="B61" s="71">
        <v>2</v>
      </c>
      <c r="C61" s="71">
        <v>1</v>
      </c>
      <c r="D61" s="71">
        <v>3</v>
      </c>
    </row>
    <row r="62" spans="1:4" x14ac:dyDescent="0.3">
      <c r="A62" s="84" t="s">
        <v>146</v>
      </c>
      <c r="B62" s="71">
        <v>1</v>
      </c>
      <c r="C62" s="71"/>
      <c r="D62" s="71">
        <v>1</v>
      </c>
    </row>
    <row r="63" spans="1:4" x14ac:dyDescent="0.3">
      <c r="A63" s="84" t="s">
        <v>186</v>
      </c>
      <c r="B63" s="71">
        <v>1</v>
      </c>
      <c r="C63" s="71"/>
      <c r="D63" s="71">
        <v>1</v>
      </c>
    </row>
    <row r="64" spans="1:4" x14ac:dyDescent="0.3">
      <c r="A64" s="84" t="s">
        <v>157</v>
      </c>
      <c r="B64" s="71">
        <v>2</v>
      </c>
      <c r="C64" s="71"/>
      <c r="D64" s="71">
        <v>2</v>
      </c>
    </row>
    <row r="65" spans="1:4" x14ac:dyDescent="0.3">
      <c r="A65" s="84" t="s">
        <v>132</v>
      </c>
      <c r="B65" s="71">
        <v>1</v>
      </c>
      <c r="C65" s="71"/>
      <c r="D65" s="71">
        <v>1</v>
      </c>
    </row>
    <row r="66" spans="1:4" x14ac:dyDescent="0.3">
      <c r="A66" s="84" t="s">
        <v>175</v>
      </c>
      <c r="B66" s="71">
        <v>1</v>
      </c>
      <c r="C66" s="71"/>
      <c r="D66" s="71">
        <v>1</v>
      </c>
    </row>
    <row r="67" spans="1:4" x14ac:dyDescent="0.3">
      <c r="A67" s="84" t="s">
        <v>243</v>
      </c>
      <c r="B67" s="71">
        <v>11</v>
      </c>
      <c r="C67" s="71">
        <v>2</v>
      </c>
      <c r="D67" s="71">
        <v>13</v>
      </c>
    </row>
    <row r="70" spans="1:4" ht="21" x14ac:dyDescent="0.4">
      <c r="A70" s="82" t="s">
        <v>250</v>
      </c>
    </row>
    <row r="72" spans="1:4" x14ac:dyDescent="0.3">
      <c r="A72" s="83" t="s">
        <v>241</v>
      </c>
      <c r="B72" t="s">
        <v>251</v>
      </c>
    </row>
    <row r="73" spans="1:4" x14ac:dyDescent="0.3">
      <c r="A73" s="84" t="s">
        <v>77</v>
      </c>
      <c r="B73">
        <v>15</v>
      </c>
    </row>
    <row r="74" spans="1:4" x14ac:dyDescent="0.3">
      <c r="A74" s="84" t="s">
        <v>124</v>
      </c>
      <c r="B74">
        <v>6</v>
      </c>
    </row>
    <row r="75" spans="1:4" x14ac:dyDescent="0.3">
      <c r="A75" s="84" t="s">
        <v>146</v>
      </c>
      <c r="B75">
        <v>2</v>
      </c>
    </row>
    <row r="76" spans="1:4" x14ac:dyDescent="0.3">
      <c r="A76" s="84" t="s">
        <v>186</v>
      </c>
      <c r="B76">
        <v>1</v>
      </c>
    </row>
    <row r="77" spans="1:4" x14ac:dyDescent="0.3">
      <c r="A77" s="84" t="s">
        <v>157</v>
      </c>
      <c r="B77">
        <v>2</v>
      </c>
    </row>
    <row r="78" spans="1:4" x14ac:dyDescent="0.3">
      <c r="A78" s="84" t="s">
        <v>118</v>
      </c>
      <c r="B78">
        <v>0</v>
      </c>
    </row>
    <row r="79" spans="1:4" x14ac:dyDescent="0.3">
      <c r="A79" s="84" t="s">
        <v>132</v>
      </c>
      <c r="B79">
        <v>2</v>
      </c>
    </row>
    <row r="80" spans="1:4" x14ac:dyDescent="0.3">
      <c r="A80" s="84" t="s">
        <v>175</v>
      </c>
      <c r="B80">
        <v>1</v>
      </c>
    </row>
    <row r="81" spans="1:4" x14ac:dyDescent="0.3">
      <c r="A81" s="84" t="s">
        <v>243</v>
      </c>
      <c r="B81">
        <v>29</v>
      </c>
    </row>
    <row r="83" spans="1:4" ht="21" x14ac:dyDescent="0.4">
      <c r="A83" s="82" t="s">
        <v>252</v>
      </c>
    </row>
    <row r="85" spans="1:4" x14ac:dyDescent="0.3">
      <c r="A85" s="83" t="s">
        <v>251</v>
      </c>
      <c r="B85" s="83" t="s">
        <v>246</v>
      </c>
    </row>
    <row r="86" spans="1:4" x14ac:dyDescent="0.3">
      <c r="A86" s="83" t="s">
        <v>241</v>
      </c>
      <c r="B86" s="71" t="s">
        <v>116</v>
      </c>
      <c r="C86" s="71" t="s">
        <v>89</v>
      </c>
      <c r="D86" s="71" t="s">
        <v>243</v>
      </c>
    </row>
    <row r="87" spans="1:4" x14ac:dyDescent="0.3">
      <c r="A87" s="84" t="s">
        <v>77</v>
      </c>
      <c r="B87" s="71">
        <v>1</v>
      </c>
      <c r="C87" s="71">
        <v>14</v>
      </c>
      <c r="D87" s="71">
        <v>15</v>
      </c>
    </row>
    <row r="88" spans="1:4" x14ac:dyDescent="0.3">
      <c r="A88" s="84" t="s">
        <v>124</v>
      </c>
      <c r="B88" s="71">
        <v>3</v>
      </c>
      <c r="C88" s="71">
        <v>3</v>
      </c>
      <c r="D88" s="71">
        <v>6</v>
      </c>
    </row>
    <row r="89" spans="1:4" x14ac:dyDescent="0.3">
      <c r="A89" s="84" t="s">
        <v>146</v>
      </c>
      <c r="B89" s="71"/>
      <c r="C89" s="71">
        <v>2</v>
      </c>
      <c r="D89" s="71">
        <v>2</v>
      </c>
    </row>
    <row r="90" spans="1:4" x14ac:dyDescent="0.3">
      <c r="A90" s="84" t="s">
        <v>186</v>
      </c>
      <c r="B90" s="71">
        <v>1</v>
      </c>
      <c r="C90" s="71"/>
      <c r="D90" s="71">
        <v>1</v>
      </c>
    </row>
    <row r="91" spans="1:4" x14ac:dyDescent="0.3">
      <c r="A91" s="84" t="s">
        <v>157</v>
      </c>
      <c r="B91" s="71"/>
      <c r="C91" s="71">
        <v>2</v>
      </c>
      <c r="D91" s="71">
        <v>2</v>
      </c>
    </row>
    <row r="92" spans="1:4" x14ac:dyDescent="0.3">
      <c r="A92" s="84" t="s">
        <v>118</v>
      </c>
      <c r="B92" s="71"/>
      <c r="C92" s="71">
        <v>0</v>
      </c>
      <c r="D92" s="71">
        <v>0</v>
      </c>
    </row>
    <row r="93" spans="1:4" x14ac:dyDescent="0.3">
      <c r="A93" s="84" t="s">
        <v>132</v>
      </c>
      <c r="B93" s="71"/>
      <c r="C93" s="71">
        <v>2</v>
      </c>
      <c r="D93" s="71">
        <v>2</v>
      </c>
    </row>
    <row r="94" spans="1:4" x14ac:dyDescent="0.3">
      <c r="A94" s="84" t="s">
        <v>175</v>
      </c>
      <c r="B94" s="71">
        <v>1</v>
      </c>
      <c r="C94" s="71"/>
      <c r="D94" s="71">
        <v>1</v>
      </c>
    </row>
    <row r="95" spans="1:4" x14ac:dyDescent="0.3">
      <c r="A95" s="84" t="s">
        <v>243</v>
      </c>
      <c r="B95" s="71">
        <v>6</v>
      </c>
      <c r="C95" s="71">
        <v>23</v>
      </c>
      <c r="D95" s="71">
        <v>29</v>
      </c>
    </row>
    <row r="97" spans="1:4" ht="21" x14ac:dyDescent="0.4">
      <c r="A97" s="82" t="s">
        <v>253</v>
      </c>
    </row>
    <row r="99" spans="1:4" ht="43.5" customHeight="1" x14ac:dyDescent="0.3">
      <c r="A99" s="86"/>
      <c r="B99" s="87" t="s">
        <v>254</v>
      </c>
      <c r="C99" s="88"/>
      <c r="D99" s="89"/>
    </row>
    <row r="100" spans="1:4" x14ac:dyDescent="0.3">
      <c r="A100" s="90" t="s">
        <v>57</v>
      </c>
      <c r="B100" s="91" t="s">
        <v>255</v>
      </c>
      <c r="C100" s="92" t="s">
        <v>256</v>
      </c>
      <c r="D100" s="93" t="s">
        <v>255</v>
      </c>
    </row>
    <row r="101" spans="1:4" x14ac:dyDescent="0.3">
      <c r="A101" s="94" t="s">
        <v>77</v>
      </c>
      <c r="B101" s="95">
        <v>3</v>
      </c>
      <c r="C101" s="96">
        <v>0</v>
      </c>
      <c r="D101" s="97">
        <v>3</v>
      </c>
    </row>
    <row r="102" spans="1:4" x14ac:dyDescent="0.3">
      <c r="A102" s="98" t="s">
        <v>124</v>
      </c>
      <c r="B102" s="99">
        <v>2</v>
      </c>
      <c r="C102" s="100">
        <v>1</v>
      </c>
      <c r="D102" s="101">
        <v>2</v>
      </c>
    </row>
    <row r="103" spans="1:4" x14ac:dyDescent="0.3">
      <c r="A103" s="98" t="s">
        <v>146</v>
      </c>
      <c r="B103" s="99">
        <v>1</v>
      </c>
      <c r="C103" s="100">
        <v>0</v>
      </c>
      <c r="D103" s="101">
        <v>1</v>
      </c>
    </row>
    <row r="104" spans="1:4" x14ac:dyDescent="0.3">
      <c r="A104" s="98" t="s">
        <v>186</v>
      </c>
      <c r="B104" s="99">
        <v>4.3478260869565202E-2</v>
      </c>
      <c r="C104" s="100">
        <v>0</v>
      </c>
      <c r="D104" s="101">
        <v>4.3478260869565202E-2</v>
      </c>
    </row>
    <row r="105" spans="1:4" x14ac:dyDescent="0.3">
      <c r="A105" s="98" t="s">
        <v>157</v>
      </c>
      <c r="B105" s="99">
        <v>1</v>
      </c>
      <c r="C105" s="100">
        <v>1</v>
      </c>
      <c r="D105" s="101">
        <v>1</v>
      </c>
    </row>
    <row r="106" spans="1:4" x14ac:dyDescent="0.3">
      <c r="A106" s="98" t="s">
        <v>118</v>
      </c>
      <c r="B106" s="99">
        <v>0</v>
      </c>
      <c r="C106" s="100">
        <v>0</v>
      </c>
      <c r="D106" s="101">
        <v>0</v>
      </c>
    </row>
    <row r="107" spans="1:4" x14ac:dyDescent="0.3">
      <c r="A107" s="98" t="s">
        <v>132</v>
      </c>
      <c r="B107" s="99">
        <v>1</v>
      </c>
      <c r="C107" s="100">
        <v>0</v>
      </c>
      <c r="D107" s="101">
        <v>1</v>
      </c>
    </row>
    <row r="108" spans="1:4" x14ac:dyDescent="0.3">
      <c r="A108" s="98" t="s">
        <v>175</v>
      </c>
      <c r="B108" s="102">
        <v>0.5</v>
      </c>
      <c r="C108" s="103">
        <v>0</v>
      </c>
      <c r="D108" s="104">
        <v>0.5</v>
      </c>
    </row>
    <row r="109" spans="1:4" x14ac:dyDescent="0.3">
      <c r="A109" s="105" t="s">
        <v>257</v>
      </c>
      <c r="B109" s="106">
        <v>0.707317073170732</v>
      </c>
      <c r="C109" s="107">
        <v>0</v>
      </c>
      <c r="D109" s="108">
        <v>0.707317073170732</v>
      </c>
    </row>
    <row r="110" spans="1:4" ht="21" x14ac:dyDescent="0.4">
      <c r="A110" s="82" t="s">
        <v>258</v>
      </c>
    </row>
    <row r="112" spans="1:4" x14ac:dyDescent="0.3">
      <c r="A112" s="83" t="s">
        <v>251</v>
      </c>
      <c r="B112" s="83" t="s">
        <v>246</v>
      </c>
    </row>
    <row r="113" spans="1:7" x14ac:dyDescent="0.3">
      <c r="A113" s="83" t="s">
        <v>241</v>
      </c>
      <c r="B113" s="109" t="s">
        <v>92</v>
      </c>
      <c r="C113" s="109" t="s">
        <v>112</v>
      </c>
      <c r="D113" s="109" t="s">
        <v>86</v>
      </c>
      <c r="E113" s="109" t="s">
        <v>87</v>
      </c>
      <c r="F113" s="109" t="s">
        <v>153</v>
      </c>
      <c r="G113" s="109" t="s">
        <v>243</v>
      </c>
    </row>
    <row r="114" spans="1:7" x14ac:dyDescent="0.3">
      <c r="A114" s="84" t="s">
        <v>77</v>
      </c>
      <c r="B114" s="71">
        <v>4</v>
      </c>
      <c r="C114" s="71">
        <v>0</v>
      </c>
      <c r="D114" s="71"/>
      <c r="E114" s="71">
        <v>11</v>
      </c>
      <c r="F114" s="71"/>
      <c r="G114" s="71">
        <v>15</v>
      </c>
    </row>
    <row r="115" spans="1:7" x14ac:dyDescent="0.3">
      <c r="A115" s="84" t="s">
        <v>124</v>
      </c>
      <c r="B115" s="71">
        <v>2</v>
      </c>
      <c r="C115" s="71"/>
      <c r="D115" s="71">
        <v>3</v>
      </c>
      <c r="E115" s="71">
        <v>1</v>
      </c>
      <c r="F115" s="71"/>
      <c r="G115" s="71">
        <v>6</v>
      </c>
    </row>
    <row r="116" spans="1:7" x14ac:dyDescent="0.3">
      <c r="A116" s="84" t="s">
        <v>146</v>
      </c>
      <c r="B116" s="71"/>
      <c r="C116" s="71">
        <v>0</v>
      </c>
      <c r="D116" s="71"/>
      <c r="E116" s="71"/>
      <c r="F116" s="71">
        <v>2</v>
      </c>
      <c r="G116" s="71">
        <v>2</v>
      </c>
    </row>
    <row r="117" spans="1:7" x14ac:dyDescent="0.3">
      <c r="A117" s="84" t="s">
        <v>186</v>
      </c>
      <c r="B117" s="71"/>
      <c r="C117" s="71">
        <v>0</v>
      </c>
      <c r="D117" s="71"/>
      <c r="E117" s="71">
        <v>1</v>
      </c>
      <c r="F117" s="71"/>
      <c r="G117" s="71">
        <v>1</v>
      </c>
    </row>
    <row r="118" spans="1:7" x14ac:dyDescent="0.3">
      <c r="A118" s="84" t="s">
        <v>157</v>
      </c>
      <c r="B118" s="71"/>
      <c r="C118" s="71"/>
      <c r="D118" s="71"/>
      <c r="E118" s="71">
        <v>2</v>
      </c>
      <c r="F118" s="71"/>
      <c r="G118" s="71">
        <v>2</v>
      </c>
    </row>
    <row r="119" spans="1:7" x14ac:dyDescent="0.3">
      <c r="A119" s="84" t="s">
        <v>118</v>
      </c>
      <c r="B119" s="71"/>
      <c r="C119" s="71"/>
      <c r="D119" s="71">
        <v>0</v>
      </c>
      <c r="E119" s="71"/>
      <c r="F119" s="71"/>
      <c r="G119" s="71">
        <v>0</v>
      </c>
    </row>
    <row r="120" spans="1:7" x14ac:dyDescent="0.3">
      <c r="A120" s="84" t="s">
        <v>132</v>
      </c>
      <c r="B120" s="71"/>
      <c r="C120" s="71">
        <v>0</v>
      </c>
      <c r="D120" s="71">
        <v>2</v>
      </c>
      <c r="E120" s="71"/>
      <c r="F120" s="71"/>
      <c r="G120" s="71">
        <v>2</v>
      </c>
    </row>
    <row r="121" spans="1:7" x14ac:dyDescent="0.3">
      <c r="A121" s="84" t="s">
        <v>175</v>
      </c>
      <c r="B121" s="71"/>
      <c r="C121" s="71">
        <v>0</v>
      </c>
      <c r="D121" s="71"/>
      <c r="E121" s="71">
        <v>1</v>
      </c>
      <c r="F121" s="71"/>
      <c r="G121" s="71">
        <v>1</v>
      </c>
    </row>
    <row r="122" spans="1:7" x14ac:dyDescent="0.3">
      <c r="A122" s="84" t="s">
        <v>243</v>
      </c>
      <c r="B122" s="71">
        <v>6</v>
      </c>
      <c r="C122" s="71">
        <v>0</v>
      </c>
      <c r="D122" s="71">
        <v>5</v>
      </c>
      <c r="E122" s="71">
        <v>16</v>
      </c>
      <c r="F122" s="71">
        <v>2</v>
      </c>
      <c r="G122" s="71">
        <v>29</v>
      </c>
    </row>
    <row r="124" spans="1:7" ht="21" x14ac:dyDescent="0.4">
      <c r="A124" s="82" t="s">
        <v>259</v>
      </c>
    </row>
    <row r="126" spans="1:7" x14ac:dyDescent="0.3">
      <c r="A126" s="83" t="s">
        <v>241</v>
      </c>
      <c r="B126" s="109" t="s">
        <v>251</v>
      </c>
    </row>
    <row r="127" spans="1:7" x14ac:dyDescent="0.3">
      <c r="A127" s="84" t="s">
        <v>186</v>
      </c>
      <c r="B127" s="71">
        <v>0</v>
      </c>
    </row>
    <row r="128" spans="1:7" x14ac:dyDescent="0.3">
      <c r="A128" s="84" t="s">
        <v>157</v>
      </c>
      <c r="B128" s="71">
        <v>2</v>
      </c>
    </row>
    <row r="129" spans="1:2" x14ac:dyDescent="0.3">
      <c r="A129" s="84" t="s">
        <v>243</v>
      </c>
      <c r="B129" s="71">
        <v>2</v>
      </c>
    </row>
    <row r="138" spans="1:2" ht="21" x14ac:dyDescent="0.4">
      <c r="A138" s="82" t="s">
        <v>260</v>
      </c>
    </row>
    <row r="140" spans="1:2" x14ac:dyDescent="0.3">
      <c r="A140" s="83" t="s">
        <v>241</v>
      </c>
      <c r="B140" s="109" t="s">
        <v>251</v>
      </c>
    </row>
    <row r="141" spans="1:2" x14ac:dyDescent="0.3">
      <c r="A141" s="84" t="s">
        <v>77</v>
      </c>
      <c r="B141" s="71">
        <v>15</v>
      </c>
    </row>
    <row r="142" spans="1:2" x14ac:dyDescent="0.3">
      <c r="A142" s="84" t="s">
        <v>124</v>
      </c>
      <c r="B142" s="71">
        <v>6</v>
      </c>
    </row>
    <row r="143" spans="1:2" x14ac:dyDescent="0.3">
      <c r="A143" s="84" t="s">
        <v>146</v>
      </c>
      <c r="B143" s="71">
        <v>2</v>
      </c>
    </row>
    <row r="144" spans="1:2" x14ac:dyDescent="0.3">
      <c r="A144" s="84" t="s">
        <v>186</v>
      </c>
      <c r="B144" s="71">
        <v>1</v>
      </c>
    </row>
    <row r="145" spans="1:2" x14ac:dyDescent="0.3">
      <c r="A145" s="84" t="s">
        <v>118</v>
      </c>
      <c r="B145" s="71">
        <v>0</v>
      </c>
    </row>
    <row r="146" spans="1:2" x14ac:dyDescent="0.3">
      <c r="A146" s="84" t="s">
        <v>132</v>
      </c>
      <c r="B146" s="71">
        <v>2</v>
      </c>
    </row>
    <row r="147" spans="1:2" x14ac:dyDescent="0.3">
      <c r="A147" s="84" t="s">
        <v>175</v>
      </c>
      <c r="B147" s="71">
        <v>1</v>
      </c>
    </row>
    <row r="148" spans="1:2" x14ac:dyDescent="0.3">
      <c r="A148" s="84" t="s">
        <v>243</v>
      </c>
      <c r="B148" s="71">
        <v>27</v>
      </c>
    </row>
    <row r="152" spans="1:2" ht="21" x14ac:dyDescent="0.4">
      <c r="A152" s="82" t="s">
        <v>261</v>
      </c>
    </row>
    <row r="154" spans="1:2" x14ac:dyDescent="0.3">
      <c r="A154" s="83" t="s">
        <v>241</v>
      </c>
      <c r="B154" s="109" t="s">
        <v>242</v>
      </c>
    </row>
    <row r="166" spans="1:2" ht="21" x14ac:dyDescent="0.4">
      <c r="A166" s="82" t="s">
        <v>262</v>
      </c>
    </row>
    <row r="168" spans="1:2" x14ac:dyDescent="0.3">
      <c r="A168" s="83" t="s">
        <v>241</v>
      </c>
      <c r="B168" s="109" t="s">
        <v>242</v>
      </c>
    </row>
    <row r="169" spans="1:2" x14ac:dyDescent="0.3">
      <c r="A169" s="84" t="s">
        <v>77</v>
      </c>
      <c r="B169" s="71">
        <v>1</v>
      </c>
    </row>
    <row r="170" spans="1:2" x14ac:dyDescent="0.3">
      <c r="A170" s="84" t="s">
        <v>124</v>
      </c>
      <c r="B170" s="71">
        <v>1</v>
      </c>
    </row>
    <row r="171" spans="1:2" x14ac:dyDescent="0.3">
      <c r="A171" s="84" t="s">
        <v>243</v>
      </c>
      <c r="B171" s="71">
        <v>2</v>
      </c>
    </row>
  </sheetData>
  <pageMargins left="0.7" right="0.7" top="0.75" bottom="0.75" header="0.511811023622047" footer="0.511811023622047"/>
  <pageSetup paperSize="9" orientation="portrait" horizontalDpi="300" verticalDpi="30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696FF"/>
  </sheetPr>
  <dimension ref="A1:T546"/>
  <sheetViews>
    <sheetView zoomScaleNormal="100" workbookViewId="0">
      <selection activeCell="L3" sqref="L3"/>
    </sheetView>
  </sheetViews>
  <sheetFormatPr baseColWidth="10" defaultColWidth="10.44140625" defaultRowHeight="14.4" x14ac:dyDescent="0.3"/>
  <sheetData>
    <row r="1" spans="1:20" ht="57.6" x14ac:dyDescent="0.3">
      <c r="A1" s="26" t="s">
        <v>56</v>
      </c>
      <c r="B1" s="27" t="s">
        <v>57</v>
      </c>
      <c r="C1" s="27" t="s">
        <v>58</v>
      </c>
      <c r="D1" s="110" t="s">
        <v>59</v>
      </c>
      <c r="E1" s="110" t="s">
        <v>60</v>
      </c>
      <c r="F1" s="27" t="s">
        <v>61</v>
      </c>
      <c r="G1" s="28" t="s">
        <v>62</v>
      </c>
      <c r="H1" s="28" t="s">
        <v>63</v>
      </c>
      <c r="I1" s="28" t="s">
        <v>64</v>
      </c>
      <c r="J1" s="28" t="s">
        <v>65</v>
      </c>
      <c r="K1" s="111" t="s">
        <v>66</v>
      </c>
      <c r="L1" s="27" t="s">
        <v>67</v>
      </c>
      <c r="M1" s="27" t="s">
        <v>68</v>
      </c>
      <c r="N1" s="27" t="s">
        <v>69</v>
      </c>
      <c r="O1" s="27" t="s">
        <v>70</v>
      </c>
      <c r="P1" s="27" t="s">
        <v>71</v>
      </c>
      <c r="Q1" s="27" t="s">
        <v>72</v>
      </c>
      <c r="R1" s="27" t="s">
        <v>73</v>
      </c>
      <c r="S1" s="112" t="s">
        <v>74</v>
      </c>
      <c r="T1" s="113" t="s">
        <v>75</v>
      </c>
    </row>
    <row r="2" spans="1:20" ht="158.4" x14ac:dyDescent="0.3">
      <c r="A2" s="47" t="s">
        <v>263</v>
      </c>
      <c r="B2" s="48" t="s">
        <v>264</v>
      </c>
      <c r="C2" s="48" t="s">
        <v>265</v>
      </c>
      <c r="D2" s="114" t="s">
        <v>266</v>
      </c>
      <c r="E2" s="115" t="str">
        <f t="shared" ref="E2:E33" si="0">CONCATENATE(D2&amp; " ("&amp;B2&amp;")")</f>
        <v>International Finance (Master) (HEC Paris)</v>
      </c>
      <c r="F2" s="116" t="s">
        <v>267</v>
      </c>
      <c r="G2" s="37" t="s">
        <v>81</v>
      </c>
      <c r="H2" s="37" t="s">
        <v>82</v>
      </c>
      <c r="I2" s="37" t="s">
        <v>268</v>
      </c>
      <c r="J2" s="37">
        <v>120</v>
      </c>
      <c r="K2" s="117" t="s">
        <v>84</v>
      </c>
      <c r="L2" s="114">
        <v>1</v>
      </c>
      <c r="M2" s="48" t="s">
        <v>269</v>
      </c>
      <c r="N2" s="48" t="s">
        <v>270</v>
      </c>
      <c r="O2" s="48" t="s">
        <v>92</v>
      </c>
      <c r="P2" s="48" t="s">
        <v>86</v>
      </c>
      <c r="Q2" s="48" t="s">
        <v>86</v>
      </c>
      <c r="R2" s="48" t="s">
        <v>105</v>
      </c>
      <c r="S2" s="114" t="s">
        <v>89</v>
      </c>
      <c r="T2" s="35" t="s">
        <v>271</v>
      </c>
    </row>
    <row r="3" spans="1:20" ht="172.8" x14ac:dyDescent="0.3">
      <c r="A3" s="47" t="s">
        <v>263</v>
      </c>
      <c r="B3" s="41" t="s">
        <v>264</v>
      </c>
      <c r="C3" s="41" t="s">
        <v>265</v>
      </c>
      <c r="D3" s="41" t="s">
        <v>272</v>
      </c>
      <c r="E3" s="118" t="str">
        <f t="shared" si="0"/>
        <v>Economics and Finance (Master) (HEC Paris)</v>
      </c>
      <c r="F3" s="42" t="s">
        <v>273</v>
      </c>
      <c r="G3" s="43" t="s">
        <v>81</v>
      </c>
      <c r="H3" s="43" t="s">
        <v>82</v>
      </c>
      <c r="I3" s="43" t="s">
        <v>268</v>
      </c>
      <c r="J3" s="43">
        <v>120</v>
      </c>
      <c r="K3" s="43" t="s">
        <v>84</v>
      </c>
      <c r="L3" s="119">
        <v>1</v>
      </c>
      <c r="M3" s="36" t="s">
        <v>274</v>
      </c>
      <c r="N3" s="37" t="s">
        <v>275</v>
      </c>
      <c r="O3" s="37" t="s">
        <v>92</v>
      </c>
      <c r="P3" s="48" t="s">
        <v>86</v>
      </c>
      <c r="Q3" s="48" t="s">
        <v>86</v>
      </c>
      <c r="R3" s="43" t="s">
        <v>105</v>
      </c>
      <c r="S3" s="43" t="s">
        <v>89</v>
      </c>
      <c r="T3" s="35" t="s">
        <v>271</v>
      </c>
    </row>
    <row r="4" spans="1:20" ht="172.8" x14ac:dyDescent="0.3">
      <c r="A4" s="47" t="s">
        <v>263</v>
      </c>
      <c r="B4" s="41" t="s">
        <v>264</v>
      </c>
      <c r="C4" s="41" t="s">
        <v>265</v>
      </c>
      <c r="D4" s="41" t="s">
        <v>272</v>
      </c>
      <c r="E4" s="118" t="str">
        <f t="shared" si="0"/>
        <v>Economics and Finance (Master) (HEC Paris)</v>
      </c>
      <c r="F4" s="42" t="s">
        <v>273</v>
      </c>
      <c r="G4" s="43" t="s">
        <v>81</v>
      </c>
      <c r="H4" s="43" t="s">
        <v>82</v>
      </c>
      <c r="I4" s="43" t="s">
        <v>268</v>
      </c>
      <c r="J4" s="46">
        <v>120</v>
      </c>
      <c r="K4" s="43" t="s">
        <v>84</v>
      </c>
      <c r="L4" s="114">
        <v>1</v>
      </c>
      <c r="M4" s="36" t="s">
        <v>276</v>
      </c>
      <c r="N4" s="48" t="s">
        <v>270</v>
      </c>
      <c r="O4" s="37" t="s">
        <v>92</v>
      </c>
      <c r="P4" s="48" t="s">
        <v>86</v>
      </c>
      <c r="Q4" s="48" t="s">
        <v>86</v>
      </c>
      <c r="R4" s="43" t="s">
        <v>105</v>
      </c>
      <c r="S4" s="43" t="s">
        <v>89</v>
      </c>
      <c r="T4" s="35" t="s">
        <v>271</v>
      </c>
    </row>
    <row r="5" spans="1:20" ht="187.2" x14ac:dyDescent="0.3">
      <c r="A5" s="47" t="s">
        <v>263</v>
      </c>
      <c r="B5" s="36" t="s">
        <v>264</v>
      </c>
      <c r="C5" s="36" t="s">
        <v>265</v>
      </c>
      <c r="D5" s="48" t="s">
        <v>277</v>
      </c>
      <c r="E5" s="120" t="str">
        <f t="shared" si="0"/>
        <v>Accounting, Finance &amp; Management (Master) (HEC Paris)</v>
      </c>
      <c r="F5" s="116" t="s">
        <v>278</v>
      </c>
      <c r="G5" s="37" t="s">
        <v>81</v>
      </c>
      <c r="H5" s="37" t="s">
        <v>82</v>
      </c>
      <c r="I5" s="37" t="s">
        <v>279</v>
      </c>
      <c r="J5" s="44">
        <v>90</v>
      </c>
      <c r="K5" s="121" t="s">
        <v>84</v>
      </c>
      <c r="L5" s="37">
        <v>1</v>
      </c>
      <c r="M5" s="36" t="s">
        <v>280</v>
      </c>
      <c r="N5" s="37" t="s">
        <v>281</v>
      </c>
      <c r="O5" s="37" t="s">
        <v>87</v>
      </c>
      <c r="P5" s="48" t="s">
        <v>86</v>
      </c>
      <c r="Q5" s="48" t="s">
        <v>86</v>
      </c>
      <c r="R5" s="37" t="s">
        <v>105</v>
      </c>
      <c r="S5" s="37" t="s">
        <v>89</v>
      </c>
      <c r="T5" s="35" t="s">
        <v>271</v>
      </c>
    </row>
    <row r="6" spans="1:20" ht="331.2" x14ac:dyDescent="0.3">
      <c r="A6" s="47" t="s">
        <v>263</v>
      </c>
      <c r="B6" s="41" t="s">
        <v>264</v>
      </c>
      <c r="C6" s="41" t="s">
        <v>282</v>
      </c>
      <c r="D6" s="41" t="s">
        <v>283</v>
      </c>
      <c r="E6" s="118" t="str">
        <f t="shared" si="0"/>
        <v>Master in Management Grande Ecole - specialization International Finance (PGE) (HEC Paris)</v>
      </c>
      <c r="F6" s="122" t="s">
        <v>284</v>
      </c>
      <c r="G6" s="43" t="s">
        <v>160</v>
      </c>
      <c r="H6" s="43" t="s">
        <v>82</v>
      </c>
      <c r="I6" s="43" t="s">
        <v>161</v>
      </c>
      <c r="J6" s="43">
        <v>300</v>
      </c>
      <c r="K6" s="43" t="s">
        <v>84</v>
      </c>
      <c r="L6" s="119">
        <v>1</v>
      </c>
      <c r="M6" s="36" t="s">
        <v>285</v>
      </c>
      <c r="N6" s="37" t="s">
        <v>286</v>
      </c>
      <c r="O6" s="37" t="s">
        <v>92</v>
      </c>
      <c r="P6" s="48" t="s">
        <v>86</v>
      </c>
      <c r="Q6" s="48" t="s">
        <v>86</v>
      </c>
      <c r="R6" s="43" t="s">
        <v>105</v>
      </c>
      <c r="S6" s="43" t="s">
        <v>89</v>
      </c>
      <c r="T6" s="35" t="s">
        <v>271</v>
      </c>
    </row>
    <row r="7" spans="1:20" ht="331.2" x14ac:dyDescent="0.3">
      <c r="A7" s="47" t="s">
        <v>263</v>
      </c>
      <c r="B7" s="41" t="s">
        <v>264</v>
      </c>
      <c r="C7" s="41" t="s">
        <v>282</v>
      </c>
      <c r="D7" s="41" t="s">
        <v>283</v>
      </c>
      <c r="E7" s="118" t="str">
        <f t="shared" si="0"/>
        <v>Master in Management Grande Ecole - specialization International Finance (PGE) (HEC Paris)</v>
      </c>
      <c r="F7" s="122" t="s">
        <v>284</v>
      </c>
      <c r="G7" s="43" t="s">
        <v>160</v>
      </c>
      <c r="H7" s="43" t="s">
        <v>82</v>
      </c>
      <c r="I7" s="43" t="s">
        <v>161</v>
      </c>
      <c r="J7" s="43">
        <v>300</v>
      </c>
      <c r="K7" s="43" t="s">
        <v>84</v>
      </c>
      <c r="L7" s="114">
        <v>1</v>
      </c>
      <c r="M7" s="36" t="s">
        <v>287</v>
      </c>
      <c r="N7" s="36" t="s">
        <v>288</v>
      </c>
      <c r="O7" s="37" t="s">
        <v>92</v>
      </c>
      <c r="P7" s="48" t="s">
        <v>86</v>
      </c>
      <c r="Q7" s="48" t="s">
        <v>86</v>
      </c>
      <c r="R7" s="43" t="s">
        <v>105</v>
      </c>
      <c r="S7" s="43" t="s">
        <v>89</v>
      </c>
      <c r="T7" s="35" t="s">
        <v>271</v>
      </c>
    </row>
    <row r="8" spans="1:20" ht="216" x14ac:dyDescent="0.3">
      <c r="A8" s="47" t="s">
        <v>263</v>
      </c>
      <c r="B8" s="41" t="s">
        <v>264</v>
      </c>
      <c r="C8" s="41" t="s">
        <v>282</v>
      </c>
      <c r="D8" s="41" t="s">
        <v>289</v>
      </c>
      <c r="E8" s="118" t="str">
        <f t="shared" si="0"/>
        <v>Master in Management Grande Ecole - specialization Economics &amp; Finance (PGE) (HEC Paris)</v>
      </c>
      <c r="F8" s="42" t="s">
        <v>290</v>
      </c>
      <c r="G8" s="43" t="s">
        <v>160</v>
      </c>
      <c r="H8" s="43" t="s">
        <v>82</v>
      </c>
      <c r="I8" s="43" t="s">
        <v>161</v>
      </c>
      <c r="J8" s="43">
        <v>300</v>
      </c>
      <c r="K8" s="43" t="s">
        <v>84</v>
      </c>
      <c r="L8" s="119">
        <v>1</v>
      </c>
      <c r="M8" s="36" t="s">
        <v>285</v>
      </c>
      <c r="N8" s="37" t="s">
        <v>286</v>
      </c>
      <c r="O8" s="37" t="s">
        <v>92</v>
      </c>
      <c r="P8" s="48" t="s">
        <v>86</v>
      </c>
      <c r="Q8" s="48" t="s">
        <v>86</v>
      </c>
      <c r="R8" s="43" t="s">
        <v>105</v>
      </c>
      <c r="S8" s="43" t="s">
        <v>89</v>
      </c>
      <c r="T8" s="35" t="s">
        <v>271</v>
      </c>
    </row>
    <row r="9" spans="1:20" ht="216" x14ac:dyDescent="0.3">
      <c r="A9" s="47" t="s">
        <v>263</v>
      </c>
      <c r="B9" s="41" t="s">
        <v>264</v>
      </c>
      <c r="C9" s="41" t="s">
        <v>282</v>
      </c>
      <c r="D9" s="41" t="s">
        <v>289</v>
      </c>
      <c r="E9" s="118" t="str">
        <f t="shared" si="0"/>
        <v>Master in Management Grande Ecole - specialization Economics &amp; Finance (PGE) (HEC Paris)</v>
      </c>
      <c r="F9" s="42" t="s">
        <v>290</v>
      </c>
      <c r="G9" s="43" t="s">
        <v>160</v>
      </c>
      <c r="H9" s="43" t="s">
        <v>82</v>
      </c>
      <c r="I9" s="43" t="s">
        <v>161</v>
      </c>
      <c r="J9" s="43">
        <v>300</v>
      </c>
      <c r="K9" s="43" t="s">
        <v>84</v>
      </c>
      <c r="L9" s="114">
        <v>1</v>
      </c>
      <c r="M9" s="36" t="s">
        <v>287</v>
      </c>
      <c r="N9" s="36" t="s">
        <v>288</v>
      </c>
      <c r="O9" s="37" t="s">
        <v>92</v>
      </c>
      <c r="P9" s="48" t="s">
        <v>86</v>
      </c>
      <c r="Q9" s="48" t="s">
        <v>86</v>
      </c>
      <c r="R9" s="43" t="s">
        <v>105</v>
      </c>
      <c r="S9" s="43" t="s">
        <v>89</v>
      </c>
      <c r="T9" s="35" t="s">
        <v>271</v>
      </c>
    </row>
    <row r="10" spans="1:20" ht="273.60000000000002" x14ac:dyDescent="0.3">
      <c r="A10" s="47" t="s">
        <v>263</v>
      </c>
      <c r="B10" s="41" t="s">
        <v>264</v>
      </c>
      <c r="C10" s="41" t="s">
        <v>282</v>
      </c>
      <c r="D10" s="41" t="s">
        <v>291</v>
      </c>
      <c r="E10" s="118" t="str">
        <f t="shared" si="0"/>
        <v>Master in Management Grande Ecole - specialization Accounting, Finance &amp; Management (PGE) (HEC Paris)</v>
      </c>
      <c r="F10" s="42" t="s">
        <v>292</v>
      </c>
      <c r="G10" s="43" t="s">
        <v>160</v>
      </c>
      <c r="H10" s="43" t="s">
        <v>160</v>
      </c>
      <c r="I10" s="43" t="s">
        <v>161</v>
      </c>
      <c r="J10" s="43">
        <v>300</v>
      </c>
      <c r="K10" s="43" t="s">
        <v>84</v>
      </c>
      <c r="L10" s="119">
        <v>1</v>
      </c>
      <c r="M10" s="36" t="s">
        <v>285</v>
      </c>
      <c r="N10" s="37" t="s">
        <v>286</v>
      </c>
      <c r="O10" s="37" t="s">
        <v>92</v>
      </c>
      <c r="P10" s="48" t="s">
        <v>86</v>
      </c>
      <c r="Q10" s="48" t="s">
        <v>86</v>
      </c>
      <c r="R10" s="43" t="s">
        <v>105</v>
      </c>
      <c r="S10" s="43" t="s">
        <v>89</v>
      </c>
      <c r="T10" s="35" t="s">
        <v>271</v>
      </c>
    </row>
    <row r="11" spans="1:20" ht="273.60000000000002" x14ac:dyDescent="0.3">
      <c r="A11" s="47" t="s">
        <v>263</v>
      </c>
      <c r="B11" s="41" t="s">
        <v>264</v>
      </c>
      <c r="C11" s="41" t="s">
        <v>282</v>
      </c>
      <c r="D11" s="41" t="s">
        <v>291</v>
      </c>
      <c r="E11" s="118" t="str">
        <f t="shared" si="0"/>
        <v>Master in Management Grande Ecole - specialization Accounting, Finance &amp; Management (PGE) (HEC Paris)</v>
      </c>
      <c r="F11" s="42" t="s">
        <v>292</v>
      </c>
      <c r="G11" s="43" t="s">
        <v>160</v>
      </c>
      <c r="H11" s="43" t="s">
        <v>82</v>
      </c>
      <c r="I11" s="43" t="s">
        <v>161</v>
      </c>
      <c r="J11" s="43">
        <v>300</v>
      </c>
      <c r="K11" s="43" t="s">
        <v>84</v>
      </c>
      <c r="L11" s="114">
        <v>1</v>
      </c>
      <c r="M11" s="36" t="s">
        <v>287</v>
      </c>
      <c r="N11" s="36" t="s">
        <v>288</v>
      </c>
      <c r="O11" s="37" t="s">
        <v>92</v>
      </c>
      <c r="P11" s="48" t="s">
        <v>86</v>
      </c>
      <c r="Q11" s="48" t="s">
        <v>86</v>
      </c>
      <c r="R11" s="43" t="s">
        <v>105</v>
      </c>
      <c r="S11" s="43" t="s">
        <v>89</v>
      </c>
      <c r="T11" s="35" t="s">
        <v>271</v>
      </c>
    </row>
    <row r="12" spans="1:20" ht="216" x14ac:dyDescent="0.3">
      <c r="A12" s="47" t="s">
        <v>263</v>
      </c>
      <c r="B12" s="41" t="s">
        <v>264</v>
      </c>
      <c r="C12" s="41" t="s">
        <v>282</v>
      </c>
      <c r="D12" s="41" t="s">
        <v>293</v>
      </c>
      <c r="E12" s="118" t="str">
        <f t="shared" si="0"/>
        <v>Master in Management Grande Ecole - specialization Quantitative Economics &amp; Finance (PGE) (HEC Paris)</v>
      </c>
      <c r="F12" s="42" t="s">
        <v>294</v>
      </c>
      <c r="G12" s="43" t="s">
        <v>160</v>
      </c>
      <c r="H12" s="43" t="s">
        <v>82</v>
      </c>
      <c r="I12" s="43" t="s">
        <v>161</v>
      </c>
      <c r="J12" s="43">
        <v>300</v>
      </c>
      <c r="K12" s="43" t="s">
        <v>84</v>
      </c>
      <c r="L12" s="119">
        <v>1</v>
      </c>
      <c r="M12" s="36" t="s">
        <v>285</v>
      </c>
      <c r="N12" s="37" t="s">
        <v>286</v>
      </c>
      <c r="O12" s="37" t="s">
        <v>92</v>
      </c>
      <c r="P12" s="48" t="s">
        <v>86</v>
      </c>
      <c r="Q12" s="48" t="s">
        <v>86</v>
      </c>
      <c r="R12" s="43" t="s">
        <v>105</v>
      </c>
      <c r="S12" s="43" t="s">
        <v>89</v>
      </c>
      <c r="T12" s="35" t="s">
        <v>271</v>
      </c>
    </row>
    <row r="13" spans="1:20" ht="216" x14ac:dyDescent="0.3">
      <c r="A13" s="47" t="s">
        <v>263</v>
      </c>
      <c r="B13" s="41" t="s">
        <v>264</v>
      </c>
      <c r="C13" s="41" t="s">
        <v>282</v>
      </c>
      <c r="D13" s="41" t="s">
        <v>293</v>
      </c>
      <c r="E13" s="118" t="str">
        <f t="shared" si="0"/>
        <v>Master in Management Grande Ecole - specialization Quantitative Economics &amp; Finance (PGE) (HEC Paris)</v>
      </c>
      <c r="F13" s="42" t="s">
        <v>294</v>
      </c>
      <c r="G13" s="43" t="s">
        <v>160</v>
      </c>
      <c r="H13" s="43" t="s">
        <v>82</v>
      </c>
      <c r="I13" s="43" t="s">
        <v>161</v>
      </c>
      <c r="J13" s="43">
        <v>300</v>
      </c>
      <c r="K13" s="43" t="s">
        <v>84</v>
      </c>
      <c r="L13" s="114">
        <v>1</v>
      </c>
      <c r="M13" s="36" t="s">
        <v>287</v>
      </c>
      <c r="N13" s="36" t="s">
        <v>288</v>
      </c>
      <c r="O13" s="37" t="s">
        <v>92</v>
      </c>
      <c r="P13" s="48" t="s">
        <v>86</v>
      </c>
      <c r="Q13" s="48" t="s">
        <v>86</v>
      </c>
      <c r="R13" s="43" t="s">
        <v>105</v>
      </c>
      <c r="S13" s="43" t="s">
        <v>89</v>
      </c>
      <c r="T13" s="35" t="s">
        <v>271</v>
      </c>
    </row>
    <row r="14" spans="1:20" ht="129.6" x14ac:dyDescent="0.3">
      <c r="A14" s="47" t="s">
        <v>263</v>
      </c>
      <c r="B14" s="41" t="s">
        <v>264</v>
      </c>
      <c r="C14" s="41" t="s">
        <v>295</v>
      </c>
      <c r="D14" s="41" t="s">
        <v>296</v>
      </c>
      <c r="E14" s="118" t="str">
        <f t="shared" si="0"/>
        <v>Energy &amp; Finance (HEC Paris)</v>
      </c>
      <c r="F14" s="42" t="s">
        <v>297</v>
      </c>
      <c r="G14" s="41" t="s">
        <v>82</v>
      </c>
      <c r="H14" s="41" t="s">
        <v>82</v>
      </c>
      <c r="I14" s="41" t="s">
        <v>298</v>
      </c>
      <c r="J14" s="41" t="s">
        <v>112</v>
      </c>
      <c r="K14" s="43" t="s">
        <v>84</v>
      </c>
      <c r="L14" s="119">
        <v>1</v>
      </c>
      <c r="M14" s="36" t="s">
        <v>299</v>
      </c>
      <c r="N14" s="36" t="s">
        <v>288</v>
      </c>
      <c r="O14" s="37" t="s">
        <v>87</v>
      </c>
      <c r="P14" s="48" t="s">
        <v>86</v>
      </c>
      <c r="Q14" s="48" t="s">
        <v>86</v>
      </c>
      <c r="R14" s="43" t="s">
        <v>84</v>
      </c>
      <c r="S14" s="43" t="s">
        <v>89</v>
      </c>
      <c r="T14" s="35" t="s">
        <v>271</v>
      </c>
    </row>
    <row r="15" spans="1:20" ht="129.6" x14ac:dyDescent="0.3">
      <c r="A15" s="47" t="s">
        <v>263</v>
      </c>
      <c r="B15" s="41" t="s">
        <v>264</v>
      </c>
      <c r="C15" s="41" t="s">
        <v>295</v>
      </c>
      <c r="D15" s="41" t="s">
        <v>296</v>
      </c>
      <c r="E15" s="118" t="str">
        <f t="shared" si="0"/>
        <v>Energy &amp; Finance (HEC Paris)</v>
      </c>
      <c r="F15" s="42" t="s">
        <v>297</v>
      </c>
      <c r="G15" s="41" t="s">
        <v>82</v>
      </c>
      <c r="H15" s="41" t="s">
        <v>82</v>
      </c>
      <c r="I15" s="41" t="s">
        <v>298</v>
      </c>
      <c r="J15" s="41" t="s">
        <v>112</v>
      </c>
      <c r="K15" s="43" t="s">
        <v>84</v>
      </c>
      <c r="L15" s="123">
        <v>1</v>
      </c>
      <c r="M15" s="36" t="s">
        <v>300</v>
      </c>
      <c r="N15" s="37" t="s">
        <v>301</v>
      </c>
      <c r="O15" s="37" t="s">
        <v>87</v>
      </c>
      <c r="P15" s="48" t="s">
        <v>86</v>
      </c>
      <c r="Q15" s="48" t="s">
        <v>86</v>
      </c>
      <c r="R15" s="43" t="s">
        <v>84</v>
      </c>
      <c r="S15" s="43" t="s">
        <v>89</v>
      </c>
      <c r="T15" s="35" t="s">
        <v>271</v>
      </c>
    </row>
    <row r="16" spans="1:20" ht="129.6" x14ac:dyDescent="0.3">
      <c r="A16" s="47" t="s">
        <v>263</v>
      </c>
      <c r="B16" s="41" t="s">
        <v>264</v>
      </c>
      <c r="C16" s="41" t="s">
        <v>295</v>
      </c>
      <c r="D16" s="41" t="s">
        <v>296</v>
      </c>
      <c r="E16" s="118" t="str">
        <f t="shared" si="0"/>
        <v>Energy &amp; Finance (HEC Paris)</v>
      </c>
      <c r="F16" s="42" t="s">
        <v>297</v>
      </c>
      <c r="G16" s="41" t="s">
        <v>82</v>
      </c>
      <c r="H16" s="41" t="s">
        <v>82</v>
      </c>
      <c r="I16" s="41" t="s">
        <v>298</v>
      </c>
      <c r="J16" s="41" t="s">
        <v>112</v>
      </c>
      <c r="K16" s="43" t="s">
        <v>84</v>
      </c>
      <c r="L16" s="123">
        <v>1</v>
      </c>
      <c r="M16" s="36" t="s">
        <v>302</v>
      </c>
      <c r="N16" s="37" t="s">
        <v>275</v>
      </c>
      <c r="O16" s="37" t="s">
        <v>87</v>
      </c>
      <c r="P16" s="48" t="s">
        <v>86</v>
      </c>
      <c r="Q16" s="48" t="s">
        <v>86</v>
      </c>
      <c r="R16" s="43" t="s">
        <v>84</v>
      </c>
      <c r="S16" s="43" t="s">
        <v>89</v>
      </c>
      <c r="T16" s="35" t="s">
        <v>271</v>
      </c>
    </row>
    <row r="17" spans="1:20" ht="129.6" x14ac:dyDescent="0.3">
      <c r="A17" s="47" t="s">
        <v>263</v>
      </c>
      <c r="B17" s="41" t="s">
        <v>264</v>
      </c>
      <c r="C17" s="41" t="s">
        <v>295</v>
      </c>
      <c r="D17" s="41" t="s">
        <v>296</v>
      </c>
      <c r="E17" s="118" t="str">
        <f t="shared" si="0"/>
        <v>Energy &amp; Finance (HEC Paris)</v>
      </c>
      <c r="F17" s="42" t="s">
        <v>297</v>
      </c>
      <c r="G17" s="41" t="s">
        <v>82</v>
      </c>
      <c r="H17" s="41" t="s">
        <v>82</v>
      </c>
      <c r="I17" s="41" t="s">
        <v>298</v>
      </c>
      <c r="J17" s="41" t="s">
        <v>112</v>
      </c>
      <c r="K17" s="43" t="s">
        <v>84</v>
      </c>
      <c r="L17" s="114">
        <v>1</v>
      </c>
      <c r="M17" s="37" t="s">
        <v>303</v>
      </c>
      <c r="N17" s="37" t="s">
        <v>304</v>
      </c>
      <c r="O17" s="37" t="s">
        <v>87</v>
      </c>
      <c r="P17" s="48" t="s">
        <v>86</v>
      </c>
      <c r="Q17" s="48" t="s">
        <v>86</v>
      </c>
      <c r="R17" s="43" t="s">
        <v>84</v>
      </c>
      <c r="S17" s="43" t="s">
        <v>89</v>
      </c>
      <c r="T17" s="35" t="s">
        <v>271</v>
      </c>
    </row>
    <row r="18" spans="1:20" ht="115.2" x14ac:dyDescent="0.3">
      <c r="A18" s="47" t="s">
        <v>263</v>
      </c>
      <c r="B18" s="36" t="s">
        <v>264</v>
      </c>
      <c r="C18" s="48" t="s">
        <v>295</v>
      </c>
      <c r="D18" s="48" t="s">
        <v>305</v>
      </c>
      <c r="E18" s="120" t="str">
        <f t="shared" si="0"/>
        <v>Mergers and Acquisitions (HEC Paris)</v>
      </c>
      <c r="F18" s="116" t="s">
        <v>306</v>
      </c>
      <c r="G18" s="37" t="s">
        <v>82</v>
      </c>
      <c r="H18" s="37" t="s">
        <v>82</v>
      </c>
      <c r="I18" s="37" t="s">
        <v>298</v>
      </c>
      <c r="J18" s="37" t="s">
        <v>112</v>
      </c>
      <c r="K18" s="35" t="s">
        <v>105</v>
      </c>
      <c r="L18" s="37">
        <v>0</v>
      </c>
      <c r="M18" s="37" t="s">
        <v>112</v>
      </c>
      <c r="N18" s="37" t="s">
        <v>112</v>
      </c>
      <c r="O18" s="37" t="s">
        <v>112</v>
      </c>
      <c r="P18" s="37" t="s">
        <v>112</v>
      </c>
      <c r="Q18" s="37" t="s">
        <v>112</v>
      </c>
      <c r="R18" s="37" t="s">
        <v>105</v>
      </c>
      <c r="S18" s="43" t="s">
        <v>89</v>
      </c>
      <c r="T18" s="35" t="s">
        <v>271</v>
      </c>
    </row>
    <row r="19" spans="1:20" ht="129.6" x14ac:dyDescent="0.3">
      <c r="A19" s="47" t="s">
        <v>263</v>
      </c>
      <c r="B19" s="36" t="s">
        <v>264</v>
      </c>
      <c r="C19" s="48" t="s">
        <v>307</v>
      </c>
      <c r="D19" s="48" t="s">
        <v>308</v>
      </c>
      <c r="E19" s="120" t="str">
        <f t="shared" si="0"/>
        <v>Corporate Finance (HEC Paris)</v>
      </c>
      <c r="F19" s="116" t="s">
        <v>309</v>
      </c>
      <c r="G19" s="37" t="s">
        <v>82</v>
      </c>
      <c r="H19" s="37" t="s">
        <v>82</v>
      </c>
      <c r="I19" s="37" t="s">
        <v>310</v>
      </c>
      <c r="J19" s="37">
        <v>7</v>
      </c>
      <c r="K19" s="35" t="s">
        <v>105</v>
      </c>
      <c r="L19" s="37">
        <v>0</v>
      </c>
      <c r="M19" s="37" t="s">
        <v>112</v>
      </c>
      <c r="N19" s="37" t="s">
        <v>112</v>
      </c>
      <c r="O19" s="37" t="s">
        <v>112</v>
      </c>
      <c r="P19" s="37" t="s">
        <v>112</v>
      </c>
      <c r="Q19" s="37" t="s">
        <v>112</v>
      </c>
      <c r="R19" s="37" t="s">
        <v>105</v>
      </c>
      <c r="S19" s="43" t="s">
        <v>89</v>
      </c>
      <c r="T19" s="35" t="s">
        <v>271</v>
      </c>
    </row>
    <row r="20" spans="1:20" ht="172.8" x14ac:dyDescent="0.3">
      <c r="A20" s="47" t="s">
        <v>263</v>
      </c>
      <c r="B20" s="36" t="s">
        <v>264</v>
      </c>
      <c r="C20" s="48" t="s">
        <v>307</v>
      </c>
      <c r="D20" s="48" t="s">
        <v>311</v>
      </c>
      <c r="E20" s="120" t="str">
        <f t="shared" si="0"/>
        <v>Investment banking and international finance (HEC Paris)</v>
      </c>
      <c r="F20" s="116" t="s">
        <v>312</v>
      </c>
      <c r="G20" s="37" t="s">
        <v>82</v>
      </c>
      <c r="H20" s="37" t="s">
        <v>82</v>
      </c>
      <c r="I20" s="37" t="s">
        <v>310</v>
      </c>
      <c r="J20" s="37">
        <v>7</v>
      </c>
      <c r="K20" s="35" t="s">
        <v>105</v>
      </c>
      <c r="L20" s="37">
        <v>0</v>
      </c>
      <c r="M20" s="37" t="s">
        <v>112</v>
      </c>
      <c r="N20" s="37" t="s">
        <v>112</v>
      </c>
      <c r="O20" s="37" t="s">
        <v>112</v>
      </c>
      <c r="P20" s="37" t="s">
        <v>112</v>
      </c>
      <c r="Q20" s="37" t="s">
        <v>112</v>
      </c>
      <c r="R20" s="37" t="s">
        <v>105</v>
      </c>
      <c r="S20" s="43" t="s">
        <v>89</v>
      </c>
      <c r="T20" s="35" t="s">
        <v>271</v>
      </c>
    </row>
    <row r="21" spans="1:20" ht="115.2" x14ac:dyDescent="0.3">
      <c r="A21" s="47" t="s">
        <v>263</v>
      </c>
      <c r="B21" s="36" t="s">
        <v>264</v>
      </c>
      <c r="C21" s="48" t="s">
        <v>307</v>
      </c>
      <c r="D21" s="48" t="s">
        <v>313</v>
      </c>
      <c r="E21" s="120" t="str">
        <f t="shared" si="0"/>
        <v>Fintech (HEC Paris)</v>
      </c>
      <c r="F21" s="116" t="s">
        <v>314</v>
      </c>
      <c r="G21" s="37" t="s">
        <v>82</v>
      </c>
      <c r="H21" s="37" t="s">
        <v>82</v>
      </c>
      <c r="I21" s="37" t="s">
        <v>310</v>
      </c>
      <c r="J21" s="37">
        <v>7</v>
      </c>
      <c r="K21" s="35" t="s">
        <v>105</v>
      </c>
      <c r="L21" s="37">
        <v>0</v>
      </c>
      <c r="M21" s="37" t="s">
        <v>112</v>
      </c>
      <c r="N21" s="37" t="s">
        <v>112</v>
      </c>
      <c r="O21" s="37" t="s">
        <v>112</v>
      </c>
      <c r="P21" s="37" t="s">
        <v>112</v>
      </c>
      <c r="Q21" s="37" t="s">
        <v>112</v>
      </c>
      <c r="R21" s="37" t="s">
        <v>105</v>
      </c>
      <c r="S21" s="43" t="s">
        <v>89</v>
      </c>
      <c r="T21" s="35" t="s">
        <v>271</v>
      </c>
    </row>
    <row r="22" spans="1:20" ht="144" x14ac:dyDescent="0.3">
      <c r="A22" s="47" t="s">
        <v>263</v>
      </c>
      <c r="B22" s="36" t="s">
        <v>264</v>
      </c>
      <c r="C22" s="48" t="s">
        <v>307</v>
      </c>
      <c r="D22" s="48" t="s">
        <v>315</v>
      </c>
      <c r="E22" s="120" t="str">
        <f t="shared" si="0"/>
        <v>Mergers and Acquisitions (Summer) (HEC Paris)</v>
      </c>
      <c r="F22" s="116" t="s">
        <v>316</v>
      </c>
      <c r="G22" s="37" t="s">
        <v>82</v>
      </c>
      <c r="H22" s="37" t="s">
        <v>82</v>
      </c>
      <c r="I22" s="37" t="s">
        <v>310</v>
      </c>
      <c r="J22" s="37">
        <v>7</v>
      </c>
      <c r="K22" s="35" t="s">
        <v>105</v>
      </c>
      <c r="L22" s="37">
        <v>0</v>
      </c>
      <c r="M22" s="37" t="s">
        <v>112</v>
      </c>
      <c r="N22" s="37" t="s">
        <v>112</v>
      </c>
      <c r="O22" s="37" t="s">
        <v>112</v>
      </c>
      <c r="P22" s="37" t="s">
        <v>112</v>
      </c>
      <c r="Q22" s="37" t="s">
        <v>112</v>
      </c>
      <c r="R22" s="37" t="s">
        <v>105</v>
      </c>
      <c r="S22" s="43" t="s">
        <v>89</v>
      </c>
      <c r="T22" s="35" t="s">
        <v>271</v>
      </c>
    </row>
    <row r="23" spans="1:20" ht="172.8" x14ac:dyDescent="0.3">
      <c r="A23" s="47" t="s">
        <v>263</v>
      </c>
      <c r="B23" s="36" t="s">
        <v>317</v>
      </c>
      <c r="C23" s="48" t="s">
        <v>282</v>
      </c>
      <c r="D23" s="48" t="s">
        <v>318</v>
      </c>
      <c r="E23" s="120" t="str">
        <f t="shared" si="0"/>
        <v>Master in Management Grande Ecole - spécialisation Conseil Finance et Organisation (PGE) (ESSEC Business School)</v>
      </c>
      <c r="F23" s="116" t="s">
        <v>319</v>
      </c>
      <c r="G23" s="37" t="s">
        <v>160</v>
      </c>
      <c r="H23" s="37" t="s">
        <v>82</v>
      </c>
      <c r="I23" s="37" t="s">
        <v>161</v>
      </c>
      <c r="J23" s="37">
        <v>300</v>
      </c>
      <c r="K23" s="35" t="s">
        <v>105</v>
      </c>
      <c r="L23" s="37">
        <v>0</v>
      </c>
      <c r="M23" s="37" t="s">
        <v>112</v>
      </c>
      <c r="N23" s="37" t="s">
        <v>112</v>
      </c>
      <c r="O23" s="37" t="s">
        <v>112</v>
      </c>
      <c r="P23" s="37" t="s">
        <v>112</v>
      </c>
      <c r="Q23" s="37" t="s">
        <v>112</v>
      </c>
      <c r="R23" s="37" t="s">
        <v>105</v>
      </c>
      <c r="S23" s="43" t="s">
        <v>89</v>
      </c>
      <c r="T23" s="35" t="s">
        <v>271</v>
      </c>
    </row>
    <row r="24" spans="1:20" ht="172.8" x14ac:dyDescent="0.3">
      <c r="A24" s="47" t="s">
        <v>263</v>
      </c>
      <c r="B24" s="36" t="s">
        <v>317</v>
      </c>
      <c r="C24" s="48" t="s">
        <v>282</v>
      </c>
      <c r="D24" s="48" t="s">
        <v>320</v>
      </c>
      <c r="E24" s="120" t="str">
        <f t="shared" si="0"/>
        <v>Master in Management Grande Ecole - spécialisation Finance Cergy &amp; Singapour (PGE) (ESSEC Business School)</v>
      </c>
      <c r="F24" s="116" t="s">
        <v>319</v>
      </c>
      <c r="G24" s="37" t="s">
        <v>160</v>
      </c>
      <c r="H24" s="37" t="s">
        <v>82</v>
      </c>
      <c r="I24" s="37" t="s">
        <v>161</v>
      </c>
      <c r="J24" s="37">
        <v>300</v>
      </c>
      <c r="K24" s="35" t="s">
        <v>105</v>
      </c>
      <c r="L24" s="37">
        <v>0</v>
      </c>
      <c r="M24" s="37" t="s">
        <v>112</v>
      </c>
      <c r="N24" s="37" t="s">
        <v>112</v>
      </c>
      <c r="O24" s="37" t="s">
        <v>112</v>
      </c>
      <c r="P24" s="37" t="s">
        <v>112</v>
      </c>
      <c r="Q24" s="37" t="s">
        <v>112</v>
      </c>
      <c r="R24" s="37" t="s">
        <v>105</v>
      </c>
      <c r="S24" s="43" t="s">
        <v>89</v>
      </c>
      <c r="T24" s="35" t="s">
        <v>271</v>
      </c>
    </row>
    <row r="25" spans="1:20" ht="172.8" x14ac:dyDescent="0.3">
      <c r="A25" s="47" t="s">
        <v>263</v>
      </c>
      <c r="B25" s="36" t="s">
        <v>317</v>
      </c>
      <c r="C25" s="48" t="s">
        <v>282</v>
      </c>
      <c r="D25" s="48" t="s">
        <v>321</v>
      </c>
      <c r="E25" s="120" t="str">
        <f t="shared" si="0"/>
        <v>Master in Management Grande Ecole - spécialisation Actuariat avec l’ISUP (PGE) (ESSEC Business School)</v>
      </c>
      <c r="F25" s="116" t="s">
        <v>319</v>
      </c>
      <c r="G25" s="37" t="s">
        <v>160</v>
      </c>
      <c r="H25" s="37" t="s">
        <v>82</v>
      </c>
      <c r="I25" s="37" t="s">
        <v>161</v>
      </c>
      <c r="J25" s="37">
        <v>300</v>
      </c>
      <c r="K25" s="35" t="s">
        <v>105</v>
      </c>
      <c r="L25" s="37">
        <v>0</v>
      </c>
      <c r="M25" s="37" t="s">
        <v>112</v>
      </c>
      <c r="N25" s="37" t="s">
        <v>112</v>
      </c>
      <c r="O25" s="37" t="s">
        <v>112</v>
      </c>
      <c r="P25" s="37" t="s">
        <v>112</v>
      </c>
      <c r="Q25" s="37" t="s">
        <v>112</v>
      </c>
      <c r="R25" s="37" t="s">
        <v>105</v>
      </c>
      <c r="S25" s="43" t="s">
        <v>89</v>
      </c>
      <c r="T25" s="35" t="s">
        <v>271</v>
      </c>
    </row>
    <row r="26" spans="1:20" ht="86.4" x14ac:dyDescent="0.3">
      <c r="A26" s="47" t="s">
        <v>263</v>
      </c>
      <c r="B26" s="33" t="s">
        <v>317</v>
      </c>
      <c r="C26" s="33" t="s">
        <v>78</v>
      </c>
      <c r="D26" s="33" t="s">
        <v>322</v>
      </c>
      <c r="E26" s="124" t="str">
        <f t="shared" si="0"/>
        <v>Finance (Master) (ESSEC Business School)</v>
      </c>
      <c r="F26" s="68" t="s">
        <v>323</v>
      </c>
      <c r="G26" s="35" t="s">
        <v>81</v>
      </c>
      <c r="H26" s="43" t="s">
        <v>82</v>
      </c>
      <c r="I26" s="43" t="s">
        <v>83</v>
      </c>
      <c r="J26" s="43">
        <v>120</v>
      </c>
      <c r="K26" s="43" t="s">
        <v>84</v>
      </c>
      <c r="L26" s="37">
        <v>1</v>
      </c>
      <c r="M26" s="36" t="s">
        <v>324</v>
      </c>
      <c r="N26" s="37" t="s">
        <v>86</v>
      </c>
      <c r="O26" s="37" t="s">
        <v>92</v>
      </c>
      <c r="P26" s="48" t="s">
        <v>86</v>
      </c>
      <c r="Q26" s="48" t="s">
        <v>86</v>
      </c>
      <c r="R26" s="43" t="s">
        <v>105</v>
      </c>
      <c r="S26" s="43" t="s">
        <v>89</v>
      </c>
      <c r="T26" s="35" t="s">
        <v>271</v>
      </c>
    </row>
    <row r="27" spans="1:20" ht="86.4" x14ac:dyDescent="0.3">
      <c r="A27" s="47" t="s">
        <v>263</v>
      </c>
      <c r="B27" s="33" t="s">
        <v>317</v>
      </c>
      <c r="C27" s="33" t="s">
        <v>78</v>
      </c>
      <c r="D27" s="33" t="s">
        <v>322</v>
      </c>
      <c r="E27" s="124" t="str">
        <f t="shared" si="0"/>
        <v>Finance (Master) (ESSEC Business School)</v>
      </c>
      <c r="F27" s="68" t="s">
        <v>323</v>
      </c>
      <c r="G27" s="35" t="s">
        <v>81</v>
      </c>
      <c r="H27" s="43" t="s">
        <v>82</v>
      </c>
      <c r="I27" s="43" t="s">
        <v>83</v>
      </c>
      <c r="J27" s="43">
        <v>120</v>
      </c>
      <c r="K27" s="43" t="s">
        <v>84</v>
      </c>
      <c r="L27" s="37">
        <v>1</v>
      </c>
      <c r="M27" s="37" t="s">
        <v>325</v>
      </c>
      <c r="N27" s="37" t="s">
        <v>86</v>
      </c>
      <c r="O27" s="37" t="s">
        <v>92</v>
      </c>
      <c r="P27" s="48" t="s">
        <v>86</v>
      </c>
      <c r="Q27" s="48" t="s">
        <v>86</v>
      </c>
      <c r="R27" s="43" t="s">
        <v>105</v>
      </c>
      <c r="S27" s="43" t="s">
        <v>89</v>
      </c>
      <c r="T27" s="35" t="s">
        <v>271</v>
      </c>
    </row>
    <row r="28" spans="1:20" ht="100.8" x14ac:dyDescent="0.3">
      <c r="A28" s="47" t="s">
        <v>263</v>
      </c>
      <c r="B28" s="41" t="s">
        <v>317</v>
      </c>
      <c r="C28" s="41" t="s">
        <v>78</v>
      </c>
      <c r="D28" s="41" t="s">
        <v>326</v>
      </c>
      <c r="E28" s="118" t="str">
        <f t="shared" si="0"/>
        <v>Finance - Corporate finance track (M2) (ESSEC Business School)</v>
      </c>
      <c r="F28" s="42" t="s">
        <v>323</v>
      </c>
      <c r="G28" s="43" t="s">
        <v>110</v>
      </c>
      <c r="H28" s="43" t="s">
        <v>82</v>
      </c>
      <c r="I28" s="43" t="s">
        <v>111</v>
      </c>
      <c r="J28" s="43">
        <v>60</v>
      </c>
      <c r="K28" s="43" t="s">
        <v>84</v>
      </c>
      <c r="L28" s="119">
        <v>1</v>
      </c>
      <c r="M28" s="37" t="s">
        <v>325</v>
      </c>
      <c r="N28" s="37" t="s">
        <v>86</v>
      </c>
      <c r="O28" s="37" t="s">
        <v>92</v>
      </c>
      <c r="P28" s="48" t="s">
        <v>86</v>
      </c>
      <c r="Q28" s="48" t="s">
        <v>86</v>
      </c>
      <c r="R28" s="43" t="s">
        <v>105</v>
      </c>
      <c r="S28" s="43" t="s">
        <v>89</v>
      </c>
      <c r="T28" s="35" t="s">
        <v>271</v>
      </c>
    </row>
    <row r="29" spans="1:20" ht="100.8" x14ac:dyDescent="0.3">
      <c r="A29" s="47" t="s">
        <v>263</v>
      </c>
      <c r="B29" s="41" t="s">
        <v>317</v>
      </c>
      <c r="C29" s="41" t="s">
        <v>78</v>
      </c>
      <c r="D29" s="41" t="s">
        <v>326</v>
      </c>
      <c r="E29" s="118" t="str">
        <f t="shared" si="0"/>
        <v>Finance - Corporate finance track (M2) (ESSEC Business School)</v>
      </c>
      <c r="F29" s="42" t="s">
        <v>323</v>
      </c>
      <c r="G29" s="43" t="s">
        <v>110</v>
      </c>
      <c r="H29" s="43" t="s">
        <v>82</v>
      </c>
      <c r="I29" s="43" t="s">
        <v>111</v>
      </c>
      <c r="J29" s="43">
        <v>60</v>
      </c>
      <c r="K29" s="43" t="s">
        <v>84</v>
      </c>
      <c r="L29" s="114">
        <v>1</v>
      </c>
      <c r="M29" s="37" t="s">
        <v>327</v>
      </c>
      <c r="N29" s="37" t="s">
        <v>86</v>
      </c>
      <c r="O29" s="37" t="s">
        <v>92</v>
      </c>
      <c r="P29" s="48" t="s">
        <v>86</v>
      </c>
      <c r="Q29" s="48" t="s">
        <v>86</v>
      </c>
      <c r="R29" s="43" t="s">
        <v>105</v>
      </c>
      <c r="S29" s="43" t="s">
        <v>89</v>
      </c>
      <c r="T29" s="35" t="s">
        <v>271</v>
      </c>
    </row>
    <row r="30" spans="1:20" ht="100.8" x14ac:dyDescent="0.3">
      <c r="A30" s="47" t="s">
        <v>263</v>
      </c>
      <c r="B30" s="41" t="s">
        <v>317</v>
      </c>
      <c r="C30" s="41" t="s">
        <v>78</v>
      </c>
      <c r="D30" s="41" t="s">
        <v>328</v>
      </c>
      <c r="E30" s="118" t="str">
        <f t="shared" si="0"/>
        <v>Finance - Financial Markets track (M2) (ESSEC Business School)</v>
      </c>
      <c r="F30" s="42" t="s">
        <v>323</v>
      </c>
      <c r="G30" s="43" t="s">
        <v>110</v>
      </c>
      <c r="H30" s="43" t="s">
        <v>82</v>
      </c>
      <c r="I30" s="43" t="s">
        <v>111</v>
      </c>
      <c r="J30" s="43">
        <v>60</v>
      </c>
      <c r="K30" s="43" t="s">
        <v>84</v>
      </c>
      <c r="L30" s="119">
        <v>1</v>
      </c>
      <c r="M30" s="37" t="s">
        <v>325</v>
      </c>
      <c r="N30" s="37" t="s">
        <v>86</v>
      </c>
      <c r="O30" s="37" t="s">
        <v>92</v>
      </c>
      <c r="P30" s="48" t="s">
        <v>86</v>
      </c>
      <c r="Q30" s="48" t="s">
        <v>86</v>
      </c>
      <c r="R30" s="43" t="s">
        <v>105</v>
      </c>
      <c r="S30" s="43" t="s">
        <v>89</v>
      </c>
      <c r="T30" s="35" t="s">
        <v>271</v>
      </c>
    </row>
    <row r="31" spans="1:20" ht="100.8" x14ac:dyDescent="0.3">
      <c r="A31" s="47" t="s">
        <v>263</v>
      </c>
      <c r="B31" s="41" t="s">
        <v>317</v>
      </c>
      <c r="C31" s="41" t="s">
        <v>78</v>
      </c>
      <c r="D31" s="41" t="s">
        <v>328</v>
      </c>
      <c r="E31" s="118" t="str">
        <f t="shared" si="0"/>
        <v>Finance - Financial Markets track (M2) (ESSEC Business School)</v>
      </c>
      <c r="F31" s="42" t="s">
        <v>323</v>
      </c>
      <c r="G31" s="43" t="s">
        <v>110</v>
      </c>
      <c r="H31" s="43" t="s">
        <v>82</v>
      </c>
      <c r="I31" s="43" t="s">
        <v>111</v>
      </c>
      <c r="J31" s="43">
        <v>60</v>
      </c>
      <c r="K31" s="43" t="s">
        <v>84</v>
      </c>
      <c r="L31" s="114">
        <v>1</v>
      </c>
      <c r="M31" s="37" t="s">
        <v>327</v>
      </c>
      <c r="N31" s="37" t="s">
        <v>86</v>
      </c>
      <c r="O31" s="37" t="s">
        <v>92</v>
      </c>
      <c r="P31" s="48" t="s">
        <v>86</v>
      </c>
      <c r="Q31" s="48" t="s">
        <v>86</v>
      </c>
      <c r="R31" s="43" t="s">
        <v>105</v>
      </c>
      <c r="S31" s="43" t="s">
        <v>89</v>
      </c>
      <c r="T31" s="35" t="s">
        <v>271</v>
      </c>
    </row>
    <row r="32" spans="1:20" ht="100.8" x14ac:dyDescent="0.3">
      <c r="A32" s="47" t="s">
        <v>263</v>
      </c>
      <c r="B32" s="36" t="s">
        <v>317</v>
      </c>
      <c r="C32" s="36" t="s">
        <v>78</v>
      </c>
      <c r="D32" s="36" t="s">
        <v>329</v>
      </c>
      <c r="E32" s="124" t="str">
        <f t="shared" si="0"/>
        <v>Finance - Fintech &amp; Analytics track (ESSEC Business School)</v>
      </c>
      <c r="F32" s="67" t="s">
        <v>323</v>
      </c>
      <c r="G32" s="37" t="s">
        <v>110</v>
      </c>
      <c r="H32" s="37" t="s">
        <v>82</v>
      </c>
      <c r="I32" s="119" t="s">
        <v>111</v>
      </c>
      <c r="J32" s="119">
        <v>60</v>
      </c>
      <c r="K32" s="35" t="s">
        <v>84</v>
      </c>
      <c r="L32" s="37">
        <v>1</v>
      </c>
      <c r="M32" s="37" t="s">
        <v>325</v>
      </c>
      <c r="N32" s="37" t="s">
        <v>86</v>
      </c>
      <c r="O32" s="37" t="s">
        <v>92</v>
      </c>
      <c r="P32" s="48" t="s">
        <v>86</v>
      </c>
      <c r="Q32" s="48" t="s">
        <v>86</v>
      </c>
      <c r="R32" s="37" t="s">
        <v>105</v>
      </c>
      <c r="S32" s="37" t="s">
        <v>89</v>
      </c>
      <c r="T32" s="35" t="s">
        <v>271</v>
      </c>
    </row>
    <row r="33" spans="1:20" ht="144" x14ac:dyDescent="0.3">
      <c r="A33" s="47" t="s">
        <v>263</v>
      </c>
      <c r="B33" s="41" t="s">
        <v>317</v>
      </c>
      <c r="C33" s="41" t="s">
        <v>78</v>
      </c>
      <c r="D33" s="41" t="s">
        <v>330</v>
      </c>
      <c r="E33" s="118" t="str">
        <f t="shared" si="0"/>
        <v>Sustainability transformation - Sustainable Finance major (M2) (ESSEC Business School)</v>
      </c>
      <c r="F33" s="42" t="s">
        <v>331</v>
      </c>
      <c r="G33" s="43" t="s">
        <v>110</v>
      </c>
      <c r="H33" s="43" t="s">
        <v>82</v>
      </c>
      <c r="I33" s="43" t="s">
        <v>111</v>
      </c>
      <c r="J33" s="43">
        <v>60</v>
      </c>
      <c r="K33" s="43" t="s">
        <v>84</v>
      </c>
      <c r="L33" s="119">
        <v>1</v>
      </c>
      <c r="M33" s="36" t="s">
        <v>332</v>
      </c>
      <c r="N33" s="37" t="s">
        <v>270</v>
      </c>
      <c r="O33" s="37" t="s">
        <v>87</v>
      </c>
      <c r="P33" s="48" t="s">
        <v>333</v>
      </c>
      <c r="Q33" s="48">
        <v>2</v>
      </c>
      <c r="R33" s="119" t="s">
        <v>84</v>
      </c>
      <c r="S33" s="35" t="s">
        <v>89</v>
      </c>
    </row>
    <row r="34" spans="1:20" ht="409.6" x14ac:dyDescent="0.3">
      <c r="A34" s="47" t="s">
        <v>263</v>
      </c>
      <c r="B34" s="41" t="s">
        <v>317</v>
      </c>
      <c r="C34" s="41" t="s">
        <v>78</v>
      </c>
      <c r="D34" s="41" t="s">
        <v>330</v>
      </c>
      <c r="E34" s="118" t="str">
        <f t="shared" ref="E34:E65" si="1">CONCATENATE(D34&amp; " ("&amp;B34&amp;")")</f>
        <v>Sustainability transformation - Sustainable Finance major (M2) (ESSEC Business School)</v>
      </c>
      <c r="F34" s="42" t="s">
        <v>331</v>
      </c>
      <c r="G34" s="43" t="s">
        <v>110</v>
      </c>
      <c r="H34" s="43" t="s">
        <v>82</v>
      </c>
      <c r="I34" s="43" t="s">
        <v>111</v>
      </c>
      <c r="J34" s="43">
        <v>60</v>
      </c>
      <c r="K34" s="43" t="s">
        <v>84</v>
      </c>
      <c r="L34" s="119">
        <v>1</v>
      </c>
      <c r="M34" s="36" t="s">
        <v>334</v>
      </c>
      <c r="N34" s="48" t="s">
        <v>86</v>
      </c>
      <c r="O34" s="37" t="s">
        <v>87</v>
      </c>
      <c r="P34" s="48" t="s">
        <v>335</v>
      </c>
      <c r="Q34" s="48" t="s">
        <v>86</v>
      </c>
      <c r="R34" s="43" t="s">
        <v>84</v>
      </c>
      <c r="S34" s="43" t="s">
        <v>89</v>
      </c>
      <c r="T34" s="33" t="s">
        <v>336</v>
      </c>
    </row>
    <row r="35" spans="1:20" ht="409.6" x14ac:dyDescent="0.3">
      <c r="A35" s="47" t="s">
        <v>263</v>
      </c>
      <c r="B35" s="41" t="s">
        <v>317</v>
      </c>
      <c r="C35" s="41" t="s">
        <v>78</v>
      </c>
      <c r="D35" s="41" t="s">
        <v>330</v>
      </c>
      <c r="E35" s="118" t="str">
        <f t="shared" si="1"/>
        <v>Sustainability transformation - Sustainable Finance major (M2) (ESSEC Business School)</v>
      </c>
      <c r="F35" s="42" t="s">
        <v>331</v>
      </c>
      <c r="G35" s="43" t="s">
        <v>110</v>
      </c>
      <c r="H35" s="43" t="s">
        <v>82</v>
      </c>
      <c r="I35" s="43" t="s">
        <v>111</v>
      </c>
      <c r="J35" s="43">
        <v>60</v>
      </c>
      <c r="K35" s="43" t="s">
        <v>84</v>
      </c>
      <c r="L35" s="123">
        <v>1</v>
      </c>
      <c r="M35" s="36" t="s">
        <v>337</v>
      </c>
      <c r="N35" s="83" t="s">
        <v>338</v>
      </c>
      <c r="O35" s="37" t="s">
        <v>87</v>
      </c>
      <c r="P35" s="48" t="s">
        <v>86</v>
      </c>
      <c r="Q35" s="48" t="s">
        <v>86</v>
      </c>
      <c r="R35" s="43" t="s">
        <v>84</v>
      </c>
      <c r="S35" s="43" t="s">
        <v>89</v>
      </c>
      <c r="T35" s="33" t="s">
        <v>336</v>
      </c>
    </row>
    <row r="36" spans="1:20" ht="409.6" x14ac:dyDescent="0.3">
      <c r="A36" s="47" t="s">
        <v>263</v>
      </c>
      <c r="B36" s="41" t="s">
        <v>317</v>
      </c>
      <c r="C36" s="41" t="s">
        <v>78</v>
      </c>
      <c r="D36" s="41" t="s">
        <v>330</v>
      </c>
      <c r="E36" s="118" t="str">
        <f t="shared" si="1"/>
        <v>Sustainability transformation - Sustainable Finance major (M2) (ESSEC Business School)</v>
      </c>
      <c r="F36" s="42" t="s">
        <v>331</v>
      </c>
      <c r="G36" s="43" t="s">
        <v>110</v>
      </c>
      <c r="H36" s="43" t="s">
        <v>82</v>
      </c>
      <c r="I36" s="43" t="s">
        <v>111</v>
      </c>
      <c r="J36" s="43">
        <v>60</v>
      </c>
      <c r="K36" s="43" t="s">
        <v>84</v>
      </c>
      <c r="L36" s="123">
        <v>1</v>
      </c>
      <c r="M36" s="36" t="s">
        <v>339</v>
      </c>
      <c r="N36" s="48" t="s">
        <v>86</v>
      </c>
      <c r="O36" s="37" t="s">
        <v>87</v>
      </c>
      <c r="P36" s="48" t="s">
        <v>86</v>
      </c>
      <c r="Q36" s="48" t="s">
        <v>86</v>
      </c>
      <c r="R36" s="43" t="s">
        <v>84</v>
      </c>
      <c r="S36" s="43" t="s">
        <v>89</v>
      </c>
      <c r="T36" s="33" t="s">
        <v>336</v>
      </c>
    </row>
    <row r="37" spans="1:20" ht="172.8" x14ac:dyDescent="0.3">
      <c r="A37" s="47" t="s">
        <v>263</v>
      </c>
      <c r="B37" s="41" t="s">
        <v>340</v>
      </c>
      <c r="C37" s="41" t="s">
        <v>282</v>
      </c>
      <c r="D37" s="41" t="s">
        <v>341</v>
      </c>
      <c r="E37" s="118" t="str">
        <f t="shared" si="1"/>
        <v>Master in Management (Spé Finance durable &amp; Green CFO) (PGE) (ESCP Business School)</v>
      </c>
      <c r="F37" s="41" t="s">
        <v>342</v>
      </c>
      <c r="G37" s="43" t="s">
        <v>160</v>
      </c>
      <c r="H37" s="43" t="s">
        <v>82</v>
      </c>
      <c r="I37" s="43" t="s">
        <v>161</v>
      </c>
      <c r="J37" s="43">
        <v>300</v>
      </c>
      <c r="K37" s="125" t="s">
        <v>84</v>
      </c>
      <c r="L37" s="37">
        <v>1</v>
      </c>
      <c r="M37" s="36" t="s">
        <v>343</v>
      </c>
      <c r="N37" s="37" t="s">
        <v>86</v>
      </c>
      <c r="O37" s="37" t="s">
        <v>87</v>
      </c>
      <c r="P37" s="37" t="s">
        <v>86</v>
      </c>
      <c r="Q37" s="37" t="s">
        <v>86</v>
      </c>
      <c r="R37" s="43" t="s">
        <v>105</v>
      </c>
      <c r="S37" s="43" t="s">
        <v>89</v>
      </c>
      <c r="T37" s="44"/>
    </row>
    <row r="38" spans="1:20" ht="409.6" x14ac:dyDescent="0.3">
      <c r="A38" s="47" t="s">
        <v>263</v>
      </c>
      <c r="B38" s="41" t="s">
        <v>340</v>
      </c>
      <c r="C38" s="41" t="s">
        <v>282</v>
      </c>
      <c r="D38" s="41" t="s">
        <v>341</v>
      </c>
      <c r="E38" s="118" t="str">
        <f t="shared" si="1"/>
        <v>Master in Management (Spé Finance durable &amp; Green CFO) (PGE) (ESCP Business School)</v>
      </c>
      <c r="F38" s="41" t="s">
        <v>342</v>
      </c>
      <c r="G38" s="43" t="s">
        <v>160</v>
      </c>
      <c r="H38" s="43" t="s">
        <v>82</v>
      </c>
      <c r="I38" s="43" t="s">
        <v>161</v>
      </c>
      <c r="J38" s="43">
        <v>300</v>
      </c>
      <c r="K38" s="43" t="s">
        <v>84</v>
      </c>
      <c r="L38" s="37">
        <v>4</v>
      </c>
      <c r="M38" s="36" t="s">
        <v>344</v>
      </c>
      <c r="N38" s="126" t="s">
        <v>345</v>
      </c>
      <c r="O38" s="37" t="s">
        <v>92</v>
      </c>
      <c r="P38" s="37" t="s">
        <v>346</v>
      </c>
      <c r="Q38" s="37" t="s">
        <v>347</v>
      </c>
      <c r="R38" s="43" t="s">
        <v>105</v>
      </c>
      <c r="S38" s="43" t="s">
        <v>89</v>
      </c>
      <c r="T38" s="38" t="s">
        <v>348</v>
      </c>
    </row>
    <row r="39" spans="1:20" ht="244.8" x14ac:dyDescent="0.3">
      <c r="A39" s="47" t="s">
        <v>263</v>
      </c>
      <c r="B39" s="41" t="s">
        <v>340</v>
      </c>
      <c r="C39" s="41" t="s">
        <v>282</v>
      </c>
      <c r="D39" s="41" t="s">
        <v>341</v>
      </c>
      <c r="E39" s="118" t="str">
        <f t="shared" si="1"/>
        <v>Master in Management (Spé Finance durable &amp; Green CFO) (PGE) (ESCP Business School)</v>
      </c>
      <c r="F39" s="41" t="s">
        <v>342</v>
      </c>
      <c r="G39" s="43" t="s">
        <v>160</v>
      </c>
      <c r="H39" s="43" t="s">
        <v>82</v>
      </c>
      <c r="I39" s="43" t="s">
        <v>161</v>
      </c>
      <c r="J39" s="43">
        <v>300</v>
      </c>
      <c r="K39" s="43" t="s">
        <v>84</v>
      </c>
      <c r="L39" s="37">
        <v>6</v>
      </c>
      <c r="M39" s="37" t="s">
        <v>349</v>
      </c>
      <c r="N39" s="126" t="s">
        <v>350</v>
      </c>
      <c r="O39" s="37" t="s">
        <v>92</v>
      </c>
      <c r="P39" s="37" t="s">
        <v>86</v>
      </c>
      <c r="Q39" s="37" t="s">
        <v>347</v>
      </c>
      <c r="R39" s="43" t="s">
        <v>105</v>
      </c>
      <c r="S39" s="43" t="s">
        <v>89</v>
      </c>
      <c r="T39" s="44"/>
    </row>
    <row r="40" spans="1:20" ht="172.8" x14ac:dyDescent="0.3">
      <c r="A40" s="47" t="s">
        <v>263</v>
      </c>
      <c r="B40" s="41" t="s">
        <v>340</v>
      </c>
      <c r="C40" s="41" t="s">
        <v>78</v>
      </c>
      <c r="D40" s="41" t="s">
        <v>351</v>
      </c>
      <c r="E40" s="118" t="str">
        <f t="shared" si="1"/>
        <v>Master in Management (Spé Finance durable &amp; Green CFO) (Master) (ESCP Business School)</v>
      </c>
      <c r="F40" s="41" t="s">
        <v>342</v>
      </c>
      <c r="G40" s="43" t="s">
        <v>81</v>
      </c>
      <c r="H40" s="43" t="s">
        <v>82</v>
      </c>
      <c r="I40" s="43" t="s">
        <v>83</v>
      </c>
      <c r="J40" s="43">
        <v>120</v>
      </c>
      <c r="K40" s="43" t="s">
        <v>84</v>
      </c>
      <c r="L40" s="37">
        <v>1</v>
      </c>
      <c r="M40" s="36" t="s">
        <v>343</v>
      </c>
      <c r="N40" s="37" t="s">
        <v>86</v>
      </c>
      <c r="O40" s="37" t="s">
        <v>87</v>
      </c>
      <c r="P40" s="37" t="s">
        <v>86</v>
      </c>
      <c r="Q40" s="37" t="s">
        <v>86</v>
      </c>
      <c r="R40" s="127" t="s">
        <v>84</v>
      </c>
      <c r="S40" s="43" t="s">
        <v>89</v>
      </c>
      <c r="T40" s="44"/>
    </row>
    <row r="41" spans="1:20" ht="409.6" x14ac:dyDescent="0.3">
      <c r="A41" s="47" t="s">
        <v>263</v>
      </c>
      <c r="B41" s="41" t="s">
        <v>340</v>
      </c>
      <c r="C41" s="41" t="s">
        <v>78</v>
      </c>
      <c r="D41" s="41" t="s">
        <v>351</v>
      </c>
      <c r="E41" s="118" t="str">
        <f t="shared" si="1"/>
        <v>Master in Management (Spé Finance durable &amp; Green CFO) (Master) (ESCP Business School)</v>
      </c>
      <c r="F41" s="41" t="s">
        <v>342</v>
      </c>
      <c r="G41" s="43" t="s">
        <v>81</v>
      </c>
      <c r="H41" s="43" t="s">
        <v>82</v>
      </c>
      <c r="I41" s="43" t="s">
        <v>83</v>
      </c>
      <c r="J41" s="43">
        <v>120</v>
      </c>
      <c r="K41" s="43" t="s">
        <v>84</v>
      </c>
      <c r="L41" s="37">
        <v>4</v>
      </c>
      <c r="M41" s="36" t="s">
        <v>344</v>
      </c>
      <c r="N41" s="126" t="s">
        <v>345</v>
      </c>
      <c r="O41" s="37" t="s">
        <v>92</v>
      </c>
      <c r="P41" s="37" t="s">
        <v>346</v>
      </c>
      <c r="Q41" s="37" t="s">
        <v>352</v>
      </c>
      <c r="R41" s="127" t="s">
        <v>84</v>
      </c>
      <c r="S41" s="43" t="s">
        <v>89</v>
      </c>
      <c r="T41" s="38" t="s">
        <v>348</v>
      </c>
    </row>
    <row r="42" spans="1:20" ht="244.8" x14ac:dyDescent="0.3">
      <c r="A42" s="47" t="s">
        <v>263</v>
      </c>
      <c r="B42" s="41" t="s">
        <v>340</v>
      </c>
      <c r="C42" s="41" t="s">
        <v>78</v>
      </c>
      <c r="D42" s="41" t="s">
        <v>351</v>
      </c>
      <c r="E42" s="118" t="str">
        <f t="shared" si="1"/>
        <v>Master in Management (Spé Finance durable &amp; Green CFO) (Master) (ESCP Business School)</v>
      </c>
      <c r="F42" s="41" t="s">
        <v>342</v>
      </c>
      <c r="G42" s="43" t="s">
        <v>81</v>
      </c>
      <c r="H42" s="43" t="s">
        <v>82</v>
      </c>
      <c r="I42" s="43" t="s">
        <v>83</v>
      </c>
      <c r="J42" s="43">
        <v>120</v>
      </c>
      <c r="K42" s="43" t="s">
        <v>84</v>
      </c>
      <c r="L42" s="37">
        <v>6</v>
      </c>
      <c r="M42" s="37" t="s">
        <v>349</v>
      </c>
      <c r="N42" s="126" t="s">
        <v>350</v>
      </c>
      <c r="O42" s="37" t="s">
        <v>92</v>
      </c>
      <c r="P42" s="37" t="s">
        <v>86</v>
      </c>
      <c r="Q42" s="37" t="s">
        <v>352</v>
      </c>
      <c r="R42" s="127" t="s">
        <v>84</v>
      </c>
      <c r="S42" s="43" t="s">
        <v>89</v>
      </c>
      <c r="T42" s="44"/>
    </row>
    <row r="43" spans="1:20" ht="172.8" x14ac:dyDescent="0.3">
      <c r="A43" s="47" t="s">
        <v>263</v>
      </c>
      <c r="B43" s="41" t="s">
        <v>340</v>
      </c>
      <c r="C43" s="41" t="s">
        <v>282</v>
      </c>
      <c r="D43" s="41" t="s">
        <v>353</v>
      </c>
      <c r="E43" s="118" t="str">
        <f t="shared" si="1"/>
        <v>Master in Management (Spé Investment Banking &amp; Green CFO) (PGE) (ESCP Business School)</v>
      </c>
      <c r="F43" s="41" t="s">
        <v>342</v>
      </c>
      <c r="G43" s="43" t="s">
        <v>160</v>
      </c>
      <c r="H43" s="43" t="s">
        <v>82</v>
      </c>
      <c r="I43" s="43" t="s">
        <v>161</v>
      </c>
      <c r="J43" s="43">
        <v>300</v>
      </c>
      <c r="K43" s="43" t="s">
        <v>84</v>
      </c>
      <c r="L43" s="119">
        <v>1</v>
      </c>
      <c r="M43" s="36" t="s">
        <v>343</v>
      </c>
      <c r="N43" s="37" t="s">
        <v>86</v>
      </c>
      <c r="O43" s="37" t="s">
        <v>87</v>
      </c>
      <c r="P43" s="37" t="s">
        <v>86</v>
      </c>
      <c r="Q43" s="37" t="s">
        <v>86</v>
      </c>
      <c r="R43" s="43" t="s">
        <v>105</v>
      </c>
      <c r="S43" s="43" t="s">
        <v>89</v>
      </c>
    </row>
    <row r="44" spans="1:20" ht="244.8" x14ac:dyDescent="0.3">
      <c r="A44" s="47" t="s">
        <v>263</v>
      </c>
      <c r="B44" s="41" t="s">
        <v>340</v>
      </c>
      <c r="C44" s="41" t="s">
        <v>282</v>
      </c>
      <c r="D44" s="41" t="s">
        <v>353</v>
      </c>
      <c r="E44" s="118" t="str">
        <f t="shared" si="1"/>
        <v>Master in Management (Spé Investment Banking &amp; Green CFO) (PGE) (ESCP Business School)</v>
      </c>
      <c r="F44" s="41" t="s">
        <v>342</v>
      </c>
      <c r="G44" s="43" t="s">
        <v>160</v>
      </c>
      <c r="H44" s="43" t="s">
        <v>82</v>
      </c>
      <c r="I44" s="43" t="s">
        <v>161</v>
      </c>
      <c r="J44" s="43">
        <v>300</v>
      </c>
      <c r="K44" s="43" t="s">
        <v>84</v>
      </c>
      <c r="L44" s="114">
        <v>6</v>
      </c>
      <c r="M44" s="37" t="s">
        <v>349</v>
      </c>
      <c r="N44" s="126" t="s">
        <v>350</v>
      </c>
      <c r="O44" s="37" t="s">
        <v>92</v>
      </c>
      <c r="P44" s="37" t="s">
        <v>86</v>
      </c>
      <c r="Q44" s="37" t="s">
        <v>347</v>
      </c>
      <c r="R44" s="43" t="s">
        <v>105</v>
      </c>
      <c r="S44" s="43" t="s">
        <v>89</v>
      </c>
    </row>
    <row r="45" spans="1:20" ht="172.8" x14ac:dyDescent="0.3">
      <c r="A45" s="47" t="s">
        <v>263</v>
      </c>
      <c r="B45" s="41" t="s">
        <v>340</v>
      </c>
      <c r="C45" s="41" t="s">
        <v>78</v>
      </c>
      <c r="D45" s="41" t="s">
        <v>354</v>
      </c>
      <c r="E45" s="118" t="str">
        <f t="shared" si="1"/>
        <v>Master in Management (Spé Investment Banking &amp; Green CFO) (Master) (ESCP Business School)</v>
      </c>
      <c r="F45" s="41" t="s">
        <v>342</v>
      </c>
      <c r="G45" s="43" t="s">
        <v>81</v>
      </c>
      <c r="H45" s="43" t="s">
        <v>82</v>
      </c>
      <c r="I45" s="43" t="s">
        <v>83</v>
      </c>
      <c r="J45" s="43">
        <v>120</v>
      </c>
      <c r="K45" s="43" t="s">
        <v>84</v>
      </c>
      <c r="L45" s="119">
        <v>1</v>
      </c>
      <c r="M45" s="36" t="s">
        <v>343</v>
      </c>
      <c r="N45" s="37" t="s">
        <v>86</v>
      </c>
      <c r="O45" s="37" t="s">
        <v>87</v>
      </c>
      <c r="P45" s="37" t="s">
        <v>86</v>
      </c>
      <c r="Q45" s="37" t="s">
        <v>86</v>
      </c>
      <c r="R45" s="43" t="s">
        <v>105</v>
      </c>
      <c r="S45" s="43" t="s">
        <v>89</v>
      </c>
    </row>
    <row r="46" spans="1:20" ht="244.8" x14ac:dyDescent="0.3">
      <c r="A46" s="47" t="s">
        <v>263</v>
      </c>
      <c r="B46" s="41" t="s">
        <v>340</v>
      </c>
      <c r="C46" s="41" t="s">
        <v>78</v>
      </c>
      <c r="D46" s="41" t="s">
        <v>354</v>
      </c>
      <c r="E46" s="118" t="str">
        <f t="shared" si="1"/>
        <v>Master in Management (Spé Investment Banking &amp; Green CFO) (Master) (ESCP Business School)</v>
      </c>
      <c r="F46" s="41" t="s">
        <v>342</v>
      </c>
      <c r="G46" s="43" t="s">
        <v>81</v>
      </c>
      <c r="H46" s="43" t="s">
        <v>82</v>
      </c>
      <c r="I46" s="43" t="s">
        <v>83</v>
      </c>
      <c r="J46" s="43">
        <v>120</v>
      </c>
      <c r="K46" s="43" t="s">
        <v>84</v>
      </c>
      <c r="L46" s="114">
        <v>6</v>
      </c>
      <c r="M46" s="37" t="s">
        <v>349</v>
      </c>
      <c r="N46" s="126" t="s">
        <v>350</v>
      </c>
      <c r="O46" s="37" t="s">
        <v>92</v>
      </c>
      <c r="P46" s="37" t="s">
        <v>86</v>
      </c>
      <c r="Q46" s="37" t="s">
        <v>352</v>
      </c>
      <c r="R46" s="43" t="s">
        <v>105</v>
      </c>
      <c r="S46" s="43" t="s">
        <v>89</v>
      </c>
    </row>
    <row r="47" spans="1:20" ht="172.8" x14ac:dyDescent="0.3">
      <c r="A47" s="47" t="s">
        <v>263</v>
      </c>
      <c r="B47" s="41" t="s">
        <v>340</v>
      </c>
      <c r="C47" s="128" t="s">
        <v>282</v>
      </c>
      <c r="D47" s="128" t="s">
        <v>355</v>
      </c>
      <c r="E47" s="118" t="str">
        <f t="shared" si="1"/>
        <v>Master in Management (Spé Finance de marché &amp; finance d'entreprise) (PGE) (ESCP Business School)</v>
      </c>
      <c r="F47" s="128" t="s">
        <v>342</v>
      </c>
      <c r="G47" s="119" t="s">
        <v>160</v>
      </c>
      <c r="H47" s="119" t="s">
        <v>82</v>
      </c>
      <c r="I47" s="119" t="s">
        <v>161</v>
      </c>
      <c r="J47" s="119">
        <v>300</v>
      </c>
      <c r="K47" s="35" t="s">
        <v>84</v>
      </c>
      <c r="L47" s="119">
        <v>1</v>
      </c>
      <c r="M47" s="36" t="s">
        <v>343</v>
      </c>
      <c r="N47" s="37" t="s">
        <v>86</v>
      </c>
      <c r="O47" s="37" t="s">
        <v>87</v>
      </c>
      <c r="P47" s="37" t="s">
        <v>86</v>
      </c>
      <c r="Q47" s="37" t="s">
        <v>86</v>
      </c>
      <c r="R47" s="37" t="s">
        <v>105</v>
      </c>
      <c r="S47" s="119" t="s">
        <v>89</v>
      </c>
    </row>
    <row r="48" spans="1:20" ht="172.8" x14ac:dyDescent="0.3">
      <c r="A48" s="47" t="s">
        <v>263</v>
      </c>
      <c r="B48" s="41" t="s">
        <v>340</v>
      </c>
      <c r="C48" s="36" t="s">
        <v>78</v>
      </c>
      <c r="D48" s="36" t="s">
        <v>356</v>
      </c>
      <c r="E48" s="124" t="str">
        <f t="shared" si="1"/>
        <v>Master in Management (Spé Finance de marché &amp; finance d'entreprise) (Master) (ESCP Business School)</v>
      </c>
      <c r="F48" s="36" t="s">
        <v>342</v>
      </c>
      <c r="G48" s="37" t="s">
        <v>81</v>
      </c>
      <c r="H48" s="37" t="s">
        <v>82</v>
      </c>
      <c r="I48" s="37" t="s">
        <v>83</v>
      </c>
      <c r="J48" s="37">
        <v>120</v>
      </c>
      <c r="K48" s="35" t="s">
        <v>84</v>
      </c>
      <c r="L48" s="37">
        <v>1</v>
      </c>
      <c r="M48" s="36" t="s">
        <v>343</v>
      </c>
      <c r="N48" s="37" t="s">
        <v>86</v>
      </c>
      <c r="O48" s="37" t="s">
        <v>87</v>
      </c>
      <c r="P48" s="37" t="s">
        <v>86</v>
      </c>
      <c r="Q48" s="37" t="s">
        <v>86</v>
      </c>
      <c r="R48" s="37" t="s">
        <v>105</v>
      </c>
      <c r="S48" s="37" t="s">
        <v>89</v>
      </c>
    </row>
    <row r="49" spans="1:20" ht="115.2" x14ac:dyDescent="0.3">
      <c r="A49" s="47" t="s">
        <v>263</v>
      </c>
      <c r="B49" s="41" t="s">
        <v>340</v>
      </c>
      <c r="C49" s="48" t="s">
        <v>265</v>
      </c>
      <c r="D49" s="48" t="s">
        <v>357</v>
      </c>
      <c r="E49" s="120" t="str">
        <f t="shared" si="1"/>
        <v>Audit et conseil (Master) (ESCP Business School)</v>
      </c>
      <c r="F49" s="116" t="s">
        <v>358</v>
      </c>
      <c r="G49" s="37" t="s">
        <v>81</v>
      </c>
      <c r="H49" s="37" t="s">
        <v>82</v>
      </c>
      <c r="I49" s="37" t="s">
        <v>359</v>
      </c>
      <c r="J49" s="37">
        <v>120</v>
      </c>
      <c r="K49" s="35" t="s">
        <v>84</v>
      </c>
      <c r="L49" s="37">
        <v>1</v>
      </c>
      <c r="M49" s="36" t="s">
        <v>360</v>
      </c>
      <c r="N49" s="37" t="s">
        <v>86</v>
      </c>
      <c r="O49" s="37" t="s">
        <v>87</v>
      </c>
      <c r="P49" s="48" t="s">
        <v>86</v>
      </c>
      <c r="Q49" s="48" t="s">
        <v>86</v>
      </c>
      <c r="R49" s="37" t="s">
        <v>105</v>
      </c>
      <c r="S49" s="37" t="s">
        <v>89</v>
      </c>
      <c r="T49" s="35" t="s">
        <v>271</v>
      </c>
    </row>
    <row r="50" spans="1:20" ht="115.2" x14ac:dyDescent="0.3">
      <c r="A50" s="47" t="s">
        <v>263</v>
      </c>
      <c r="B50" s="41" t="s">
        <v>340</v>
      </c>
      <c r="C50" s="48" t="s">
        <v>265</v>
      </c>
      <c r="D50" s="48" t="s">
        <v>361</v>
      </c>
      <c r="E50" s="120" t="str">
        <f t="shared" si="1"/>
        <v>Direction Financière (CFO) (Master) (ESCP Business School)</v>
      </c>
      <c r="F50" s="116" t="s">
        <v>362</v>
      </c>
      <c r="G50" s="37" t="s">
        <v>81</v>
      </c>
      <c r="H50" s="37" t="s">
        <v>82</v>
      </c>
      <c r="I50" s="37" t="s">
        <v>268</v>
      </c>
      <c r="J50" s="37">
        <v>120</v>
      </c>
      <c r="K50" s="35" t="s">
        <v>84</v>
      </c>
      <c r="L50" s="37">
        <v>1</v>
      </c>
      <c r="M50" s="36" t="s">
        <v>360</v>
      </c>
      <c r="N50" s="37" t="s">
        <v>86</v>
      </c>
      <c r="O50" s="37" t="s">
        <v>87</v>
      </c>
      <c r="P50" s="48" t="s">
        <v>86</v>
      </c>
      <c r="Q50" s="48" t="s">
        <v>86</v>
      </c>
      <c r="R50" s="37" t="s">
        <v>105</v>
      </c>
      <c r="S50" s="37" t="s">
        <v>89</v>
      </c>
      <c r="T50" s="35" t="s">
        <v>271</v>
      </c>
    </row>
    <row r="51" spans="1:20" ht="144" x14ac:dyDescent="0.3">
      <c r="A51" s="47" t="s">
        <v>263</v>
      </c>
      <c r="B51" s="41" t="s">
        <v>340</v>
      </c>
      <c r="C51" s="48" t="s">
        <v>265</v>
      </c>
      <c r="D51" s="48" t="s">
        <v>363</v>
      </c>
      <c r="E51" s="120" t="str">
        <f t="shared" si="1"/>
        <v>Finance - track Corporate &amp; Investment Banking (Master) (ESCP Business School)</v>
      </c>
      <c r="F51" s="116" t="s">
        <v>364</v>
      </c>
      <c r="G51" s="37" t="s">
        <v>81</v>
      </c>
      <c r="H51" s="37" t="s">
        <v>82</v>
      </c>
      <c r="I51" s="37" t="s">
        <v>268</v>
      </c>
      <c r="J51" s="37">
        <v>120</v>
      </c>
      <c r="K51" s="35" t="s">
        <v>84</v>
      </c>
      <c r="L51" s="37">
        <v>1</v>
      </c>
      <c r="M51" s="37" t="s">
        <v>365</v>
      </c>
      <c r="N51" s="37" t="s">
        <v>86</v>
      </c>
      <c r="O51" s="37" t="s">
        <v>87</v>
      </c>
      <c r="P51" s="48" t="s">
        <v>86</v>
      </c>
      <c r="Q51" s="48" t="s">
        <v>86</v>
      </c>
      <c r="R51" s="37" t="s">
        <v>105</v>
      </c>
      <c r="S51" s="37" t="s">
        <v>89</v>
      </c>
      <c r="T51" s="35" t="s">
        <v>271</v>
      </c>
    </row>
    <row r="52" spans="1:20" ht="115.2" x14ac:dyDescent="0.3">
      <c r="A52" s="47" t="s">
        <v>263</v>
      </c>
      <c r="B52" s="41" t="s">
        <v>340</v>
      </c>
      <c r="C52" s="48" t="s">
        <v>265</v>
      </c>
      <c r="D52" s="48" t="s">
        <v>366</v>
      </c>
      <c r="E52" s="120" t="str">
        <f t="shared" si="1"/>
        <v>Finance - track Financial Markets (Master) (ESCP Business School)</v>
      </c>
      <c r="F52" s="116" t="s">
        <v>364</v>
      </c>
      <c r="G52" s="37" t="s">
        <v>81</v>
      </c>
      <c r="H52" s="37" t="s">
        <v>82</v>
      </c>
      <c r="I52" s="37" t="s">
        <v>268</v>
      </c>
      <c r="J52" s="37">
        <v>120</v>
      </c>
      <c r="K52" s="35" t="s">
        <v>84</v>
      </c>
      <c r="L52" s="37">
        <v>1</v>
      </c>
      <c r="M52" s="37" t="s">
        <v>365</v>
      </c>
      <c r="N52" s="37" t="s">
        <v>86</v>
      </c>
      <c r="O52" s="37" t="s">
        <v>87</v>
      </c>
      <c r="P52" s="48" t="s">
        <v>86</v>
      </c>
      <c r="Q52" s="48" t="s">
        <v>86</v>
      </c>
      <c r="R52" s="37" t="s">
        <v>105</v>
      </c>
      <c r="S52" s="37" t="s">
        <v>89</v>
      </c>
      <c r="T52" s="35" t="s">
        <v>271</v>
      </c>
    </row>
    <row r="53" spans="1:20" ht="115.2" x14ac:dyDescent="0.3">
      <c r="A53" s="47" t="s">
        <v>263</v>
      </c>
      <c r="B53" s="36" t="s">
        <v>367</v>
      </c>
      <c r="C53" s="48" t="s">
        <v>265</v>
      </c>
      <c r="D53" s="48" t="s">
        <v>368</v>
      </c>
      <c r="E53" s="120" t="str">
        <f t="shared" si="1"/>
        <v>Finance - Corporate Finance &amp; Innovation (Master) (emlyon business school)</v>
      </c>
      <c r="F53" s="129" t="s">
        <v>369</v>
      </c>
      <c r="G53" s="37" t="s">
        <v>81</v>
      </c>
      <c r="H53" s="37" t="s">
        <v>82</v>
      </c>
      <c r="I53" s="37" t="s">
        <v>268</v>
      </c>
      <c r="J53" s="37">
        <v>120</v>
      </c>
      <c r="K53" s="35" t="s">
        <v>105</v>
      </c>
      <c r="L53" s="37">
        <v>0</v>
      </c>
      <c r="M53" s="37" t="s">
        <v>112</v>
      </c>
      <c r="N53" s="37" t="s">
        <v>112</v>
      </c>
      <c r="O53" s="37" t="s">
        <v>112</v>
      </c>
      <c r="P53" s="37" t="s">
        <v>112</v>
      </c>
      <c r="Q53" s="37" t="s">
        <v>112</v>
      </c>
      <c r="R53" s="37" t="s">
        <v>105</v>
      </c>
      <c r="S53" s="37" t="s">
        <v>89</v>
      </c>
      <c r="T53" s="69"/>
    </row>
    <row r="54" spans="1:20" ht="115.2" x14ac:dyDescent="0.3">
      <c r="A54" s="47" t="s">
        <v>263</v>
      </c>
      <c r="B54" s="36" t="s">
        <v>367</v>
      </c>
      <c r="C54" s="48" t="s">
        <v>265</v>
      </c>
      <c r="D54" s="48" t="s">
        <v>370</v>
      </c>
      <c r="E54" s="120" t="str">
        <f t="shared" si="1"/>
        <v>Finance -  Market &amp; Quantitative Finance (Master) (emlyon business school)</v>
      </c>
      <c r="F54" s="129" t="s">
        <v>369</v>
      </c>
      <c r="G54" s="37" t="s">
        <v>81</v>
      </c>
      <c r="H54" s="37" t="s">
        <v>82</v>
      </c>
      <c r="I54" s="37" t="s">
        <v>268</v>
      </c>
      <c r="J54" s="37">
        <v>120</v>
      </c>
      <c r="K54" s="35" t="s">
        <v>105</v>
      </c>
      <c r="L54" s="37">
        <v>0</v>
      </c>
      <c r="M54" s="37" t="s">
        <v>112</v>
      </c>
      <c r="N54" s="37" t="s">
        <v>112</v>
      </c>
      <c r="O54" s="37" t="s">
        <v>112</v>
      </c>
      <c r="P54" s="37" t="s">
        <v>112</v>
      </c>
      <c r="Q54" s="37" t="s">
        <v>112</v>
      </c>
      <c r="R54" s="37" t="s">
        <v>105</v>
      </c>
      <c r="S54" s="37" t="s">
        <v>89</v>
      </c>
      <c r="T54" s="69"/>
    </row>
    <row r="55" spans="1:20" ht="409.6" x14ac:dyDescent="0.3">
      <c r="A55" s="47" t="s">
        <v>263</v>
      </c>
      <c r="B55" s="41" t="s">
        <v>371</v>
      </c>
      <c r="C55" s="41" t="s">
        <v>78</v>
      </c>
      <c r="D55" s="41" t="s">
        <v>372</v>
      </c>
      <c r="E55" s="118" t="str">
        <f t="shared" si="1"/>
        <v>Master in Management filière finance (Master) (EDHEC Business School)</v>
      </c>
      <c r="F55" s="42" t="s">
        <v>373</v>
      </c>
      <c r="G55" s="43" t="s">
        <v>81</v>
      </c>
      <c r="H55" s="43" t="s">
        <v>82</v>
      </c>
      <c r="I55" s="43" t="s">
        <v>83</v>
      </c>
      <c r="J55" s="43">
        <v>120</v>
      </c>
      <c r="K55" s="43" t="s">
        <v>84</v>
      </c>
      <c r="L55" s="119">
        <v>1</v>
      </c>
      <c r="M55" s="36" t="s">
        <v>374</v>
      </c>
      <c r="N55" s="36" t="s">
        <v>375</v>
      </c>
      <c r="O55" s="37" t="s">
        <v>87</v>
      </c>
      <c r="P55" s="37">
        <v>36</v>
      </c>
      <c r="Q55" s="37">
        <v>6</v>
      </c>
      <c r="R55" s="43" t="s">
        <v>105</v>
      </c>
      <c r="S55" s="43" t="s">
        <v>89</v>
      </c>
      <c r="T55" s="130" t="s">
        <v>376</v>
      </c>
    </row>
    <row r="56" spans="1:20" ht="86.4" x14ac:dyDescent="0.3">
      <c r="A56" s="47" t="s">
        <v>263</v>
      </c>
      <c r="B56" s="36" t="s">
        <v>371</v>
      </c>
      <c r="C56" s="48" t="s">
        <v>265</v>
      </c>
      <c r="D56" s="48" t="s">
        <v>266</v>
      </c>
      <c r="E56" s="120" t="str">
        <f t="shared" si="1"/>
        <v>International Finance (Master) (EDHEC Business School)</v>
      </c>
      <c r="F56" s="129" t="s">
        <v>377</v>
      </c>
      <c r="G56" s="37" t="s">
        <v>81</v>
      </c>
      <c r="H56" s="37" t="s">
        <v>82</v>
      </c>
      <c r="I56" s="37" t="s">
        <v>268</v>
      </c>
      <c r="J56" s="37">
        <v>120</v>
      </c>
      <c r="K56" s="43" t="s">
        <v>84</v>
      </c>
      <c r="L56" s="37">
        <v>1</v>
      </c>
      <c r="M56" s="36" t="s">
        <v>378</v>
      </c>
      <c r="N56" s="37" t="s">
        <v>112</v>
      </c>
      <c r="O56" s="37" t="s">
        <v>86</v>
      </c>
      <c r="P56" s="37" t="s">
        <v>112</v>
      </c>
      <c r="Q56" s="37" t="s">
        <v>112</v>
      </c>
      <c r="R56" s="37" t="s">
        <v>105</v>
      </c>
      <c r="S56" s="37" t="s">
        <v>89</v>
      </c>
      <c r="T56" s="35" t="s">
        <v>271</v>
      </c>
    </row>
    <row r="57" spans="1:20" ht="86.4" x14ac:dyDescent="0.3">
      <c r="A57" s="47" t="s">
        <v>263</v>
      </c>
      <c r="B57" s="36" t="s">
        <v>371</v>
      </c>
      <c r="C57" s="48" t="s">
        <v>265</v>
      </c>
      <c r="D57" s="48" t="s">
        <v>266</v>
      </c>
      <c r="E57" s="120" t="str">
        <f t="shared" si="1"/>
        <v>International Finance (Master) (EDHEC Business School)</v>
      </c>
      <c r="F57" s="129" t="s">
        <v>377</v>
      </c>
      <c r="G57" s="37" t="s">
        <v>81</v>
      </c>
      <c r="H57" s="37" t="s">
        <v>82</v>
      </c>
      <c r="I57" s="37" t="s">
        <v>268</v>
      </c>
      <c r="J57" s="37">
        <v>120</v>
      </c>
      <c r="K57" s="43" t="s">
        <v>84</v>
      </c>
      <c r="L57" s="37">
        <v>1</v>
      </c>
      <c r="M57" s="37" t="s">
        <v>379</v>
      </c>
      <c r="N57" s="36" t="s">
        <v>380</v>
      </c>
      <c r="O57" s="37" t="s">
        <v>381</v>
      </c>
      <c r="P57" s="37">
        <v>18</v>
      </c>
      <c r="Q57" s="37">
        <v>3</v>
      </c>
      <c r="R57" s="37" t="s">
        <v>105</v>
      </c>
      <c r="S57" s="37" t="s">
        <v>89</v>
      </c>
      <c r="T57" s="35"/>
    </row>
    <row r="58" spans="1:20" ht="409.6" x14ac:dyDescent="0.3">
      <c r="A58" s="47" t="s">
        <v>263</v>
      </c>
      <c r="B58" s="36" t="s">
        <v>371</v>
      </c>
      <c r="C58" s="48" t="s">
        <v>265</v>
      </c>
      <c r="D58" s="48" t="s">
        <v>382</v>
      </c>
      <c r="E58" s="120" t="str">
        <f t="shared" si="1"/>
        <v>Accounting &amp; Finance (Master) (EDHEC Business School)</v>
      </c>
      <c r="F58" s="129" t="s">
        <v>383</v>
      </c>
      <c r="G58" s="37" t="s">
        <v>81</v>
      </c>
      <c r="H58" s="37" t="s">
        <v>82</v>
      </c>
      <c r="I58" s="37" t="s">
        <v>268</v>
      </c>
      <c r="J58" s="37">
        <v>120</v>
      </c>
      <c r="K58" s="35" t="s">
        <v>84</v>
      </c>
      <c r="L58" s="37">
        <v>1</v>
      </c>
      <c r="M58" s="35" t="s">
        <v>384</v>
      </c>
      <c r="N58" s="35" t="s">
        <v>375</v>
      </c>
      <c r="O58" s="35" t="s">
        <v>381</v>
      </c>
      <c r="P58" s="35">
        <v>18</v>
      </c>
      <c r="Q58" s="35">
        <v>3</v>
      </c>
      <c r="R58" s="37" t="s">
        <v>105</v>
      </c>
      <c r="S58" s="37" t="s">
        <v>89</v>
      </c>
      <c r="T58" s="130" t="s">
        <v>385</v>
      </c>
    </row>
    <row r="59" spans="1:20" ht="86.4" x14ac:dyDescent="0.3">
      <c r="A59" s="47" t="s">
        <v>263</v>
      </c>
      <c r="B59" s="36" t="s">
        <v>371</v>
      </c>
      <c r="C59" s="48" t="s">
        <v>265</v>
      </c>
      <c r="D59" s="48" t="s">
        <v>382</v>
      </c>
      <c r="E59" s="120" t="str">
        <f t="shared" si="1"/>
        <v>Accounting &amp; Finance (Master) (EDHEC Business School)</v>
      </c>
      <c r="F59" s="129" t="s">
        <v>383</v>
      </c>
      <c r="G59" s="37" t="s">
        <v>81</v>
      </c>
      <c r="H59" s="37" t="s">
        <v>82</v>
      </c>
      <c r="I59" s="37" t="s">
        <v>268</v>
      </c>
      <c r="J59" s="37">
        <v>120</v>
      </c>
      <c r="K59" s="35" t="s">
        <v>84</v>
      </c>
      <c r="L59" s="37">
        <v>1</v>
      </c>
      <c r="M59" s="35" t="s">
        <v>386</v>
      </c>
      <c r="N59" s="35" t="s">
        <v>375</v>
      </c>
      <c r="O59" s="121" t="s">
        <v>381</v>
      </c>
      <c r="P59" s="35">
        <v>18</v>
      </c>
      <c r="Q59" s="35">
        <v>3</v>
      </c>
      <c r="R59" s="37" t="s">
        <v>105</v>
      </c>
      <c r="S59" s="37" t="s">
        <v>89</v>
      </c>
      <c r="T59" s="130"/>
    </row>
    <row r="60" spans="1:20" ht="86.4" x14ac:dyDescent="0.3">
      <c r="A60" s="47" t="s">
        <v>263</v>
      </c>
      <c r="B60" s="36" t="s">
        <v>371</v>
      </c>
      <c r="C60" s="48" t="s">
        <v>265</v>
      </c>
      <c r="D60" s="48" t="s">
        <v>382</v>
      </c>
      <c r="E60" s="120" t="str">
        <f t="shared" si="1"/>
        <v>Accounting &amp; Finance (Master) (EDHEC Business School)</v>
      </c>
      <c r="F60" s="129" t="s">
        <v>383</v>
      </c>
      <c r="G60" s="37" t="s">
        <v>81</v>
      </c>
      <c r="H60" s="37" t="s">
        <v>82</v>
      </c>
      <c r="I60" s="37" t="s">
        <v>268</v>
      </c>
      <c r="J60" s="37">
        <v>120</v>
      </c>
      <c r="K60" s="35" t="s">
        <v>84</v>
      </c>
      <c r="L60" s="37">
        <v>1</v>
      </c>
      <c r="M60" s="35" t="s">
        <v>387</v>
      </c>
      <c r="N60" s="35" t="s">
        <v>380</v>
      </c>
      <c r="O60" s="121" t="s">
        <v>381</v>
      </c>
      <c r="P60" s="35">
        <v>18</v>
      </c>
      <c r="Q60" s="35">
        <v>3</v>
      </c>
      <c r="R60" s="37" t="s">
        <v>105</v>
      </c>
      <c r="S60" s="37" t="s">
        <v>89</v>
      </c>
      <c r="T60" s="130"/>
    </row>
    <row r="61" spans="1:20" ht="409.6" x14ac:dyDescent="0.3">
      <c r="A61" s="47" t="s">
        <v>263</v>
      </c>
      <c r="B61" s="36" t="s">
        <v>371</v>
      </c>
      <c r="C61" s="48" t="s">
        <v>265</v>
      </c>
      <c r="D61" s="48" t="s">
        <v>388</v>
      </c>
      <c r="E61" s="120" t="str">
        <f t="shared" si="1"/>
        <v>Corporate Finance &amp; Banking (Master) (EDHEC Business School)</v>
      </c>
      <c r="F61" s="129" t="s">
        <v>389</v>
      </c>
      <c r="G61" s="37" t="s">
        <v>81</v>
      </c>
      <c r="H61" s="37" t="s">
        <v>82</v>
      </c>
      <c r="I61" s="37" t="s">
        <v>268</v>
      </c>
      <c r="J61" s="37">
        <v>120</v>
      </c>
      <c r="K61" s="35" t="s">
        <v>84</v>
      </c>
      <c r="L61" s="37">
        <v>1</v>
      </c>
      <c r="M61" s="35" t="s">
        <v>384</v>
      </c>
      <c r="N61" s="35" t="s">
        <v>270</v>
      </c>
      <c r="O61" s="35" t="s">
        <v>87</v>
      </c>
      <c r="P61" s="35" t="s">
        <v>86</v>
      </c>
      <c r="Q61" s="35" t="s">
        <v>86</v>
      </c>
      <c r="R61" s="37" t="s">
        <v>105</v>
      </c>
      <c r="S61" s="37" t="s">
        <v>89</v>
      </c>
      <c r="T61" s="130" t="s">
        <v>385</v>
      </c>
    </row>
    <row r="62" spans="1:20" ht="100.8" x14ac:dyDescent="0.3">
      <c r="A62" s="47" t="s">
        <v>263</v>
      </c>
      <c r="B62" s="36" t="s">
        <v>371</v>
      </c>
      <c r="C62" s="48" t="s">
        <v>265</v>
      </c>
      <c r="D62" s="48" t="s">
        <v>388</v>
      </c>
      <c r="E62" s="120" t="str">
        <f t="shared" si="1"/>
        <v>Corporate Finance &amp; Banking (Master) (EDHEC Business School)</v>
      </c>
      <c r="F62" s="129" t="s">
        <v>389</v>
      </c>
      <c r="G62" s="37" t="s">
        <v>81</v>
      </c>
      <c r="H62" s="37" t="s">
        <v>82</v>
      </c>
      <c r="I62" s="37" t="s">
        <v>268</v>
      </c>
      <c r="J62" s="37">
        <v>120</v>
      </c>
      <c r="K62" s="35" t="s">
        <v>84</v>
      </c>
      <c r="L62" s="37">
        <v>1</v>
      </c>
      <c r="M62" s="35" t="s">
        <v>386</v>
      </c>
      <c r="N62" s="35" t="s">
        <v>375</v>
      </c>
      <c r="O62" s="121" t="s">
        <v>381</v>
      </c>
      <c r="P62" s="35">
        <v>18</v>
      </c>
      <c r="Q62" s="35">
        <v>3</v>
      </c>
      <c r="R62" s="37" t="s">
        <v>105</v>
      </c>
      <c r="S62" s="37" t="s">
        <v>89</v>
      </c>
      <c r="T62" s="130"/>
    </row>
    <row r="63" spans="1:20" ht="100.8" x14ac:dyDescent="0.3">
      <c r="A63" s="47" t="s">
        <v>263</v>
      </c>
      <c r="B63" s="36" t="s">
        <v>371</v>
      </c>
      <c r="C63" s="48" t="s">
        <v>265</v>
      </c>
      <c r="D63" s="48" t="s">
        <v>388</v>
      </c>
      <c r="E63" s="120" t="str">
        <f t="shared" si="1"/>
        <v>Corporate Finance &amp; Banking (Master) (EDHEC Business School)</v>
      </c>
      <c r="F63" s="129" t="s">
        <v>389</v>
      </c>
      <c r="G63" s="37" t="s">
        <v>81</v>
      </c>
      <c r="H63" s="37" t="s">
        <v>82</v>
      </c>
      <c r="I63" s="37" t="s">
        <v>268</v>
      </c>
      <c r="J63" s="37">
        <v>120</v>
      </c>
      <c r="K63" s="35" t="s">
        <v>84</v>
      </c>
      <c r="L63" s="37">
        <v>1</v>
      </c>
      <c r="M63" s="35" t="s">
        <v>387</v>
      </c>
      <c r="N63" s="35" t="s">
        <v>380</v>
      </c>
      <c r="O63" s="121" t="s">
        <v>381</v>
      </c>
      <c r="P63" s="35">
        <v>18</v>
      </c>
      <c r="Q63" s="35">
        <v>3</v>
      </c>
      <c r="R63" s="37" t="s">
        <v>105</v>
      </c>
      <c r="S63" s="37" t="s">
        <v>89</v>
      </c>
      <c r="T63" s="130"/>
    </row>
    <row r="64" spans="1:20" ht="86.4" x14ac:dyDescent="0.3">
      <c r="A64" s="47" t="s">
        <v>263</v>
      </c>
      <c r="B64" s="36" t="s">
        <v>371</v>
      </c>
      <c r="C64" s="48" t="s">
        <v>265</v>
      </c>
      <c r="D64" s="48" t="s">
        <v>390</v>
      </c>
      <c r="E64" s="120" t="str">
        <f t="shared" si="1"/>
        <v>Financial engineering (Master) (EDHEC Business School)</v>
      </c>
      <c r="F64" s="129" t="s">
        <v>391</v>
      </c>
      <c r="G64" s="37" t="s">
        <v>81</v>
      </c>
      <c r="H64" s="37" t="s">
        <v>82</v>
      </c>
      <c r="I64" s="37" t="s">
        <v>268</v>
      </c>
      <c r="J64" s="37">
        <v>120</v>
      </c>
      <c r="K64" s="35" t="s">
        <v>84</v>
      </c>
      <c r="L64" s="37">
        <v>1</v>
      </c>
      <c r="M64" s="35" t="s">
        <v>325</v>
      </c>
      <c r="N64" s="35" t="s">
        <v>86</v>
      </c>
      <c r="O64" s="121" t="s">
        <v>87</v>
      </c>
      <c r="P64" s="35">
        <v>18</v>
      </c>
      <c r="Q64" s="35">
        <v>3</v>
      </c>
      <c r="R64" s="37" t="s">
        <v>105</v>
      </c>
      <c r="S64" s="37" t="s">
        <v>89</v>
      </c>
      <c r="T64" s="130"/>
    </row>
    <row r="65" spans="1:20" ht="86.4" x14ac:dyDescent="0.3">
      <c r="A65" s="47" t="s">
        <v>263</v>
      </c>
      <c r="B65" s="36" t="s">
        <v>371</v>
      </c>
      <c r="C65" s="48" t="s">
        <v>265</v>
      </c>
      <c r="D65" s="48" t="s">
        <v>390</v>
      </c>
      <c r="E65" s="120" t="str">
        <f t="shared" si="1"/>
        <v>Financial engineering (Master) (EDHEC Business School)</v>
      </c>
      <c r="F65" s="129" t="s">
        <v>391</v>
      </c>
      <c r="G65" s="37" t="s">
        <v>81</v>
      </c>
      <c r="H65" s="37" t="s">
        <v>82</v>
      </c>
      <c r="I65" s="37" t="s">
        <v>268</v>
      </c>
      <c r="J65" s="37">
        <v>120</v>
      </c>
      <c r="K65" s="35" t="s">
        <v>84</v>
      </c>
      <c r="L65" s="37">
        <v>1</v>
      </c>
      <c r="M65" s="35" t="s">
        <v>386</v>
      </c>
      <c r="N65" s="35" t="s">
        <v>375</v>
      </c>
      <c r="O65" s="121" t="s">
        <v>381</v>
      </c>
      <c r="P65" s="35">
        <v>18</v>
      </c>
      <c r="Q65" s="35">
        <v>3</v>
      </c>
      <c r="R65" s="37" t="s">
        <v>105</v>
      </c>
      <c r="S65" s="37" t="s">
        <v>89</v>
      </c>
      <c r="T65" s="131"/>
    </row>
    <row r="66" spans="1:20" ht="86.4" x14ac:dyDescent="0.3">
      <c r="A66" s="47" t="s">
        <v>263</v>
      </c>
      <c r="B66" s="36" t="s">
        <v>371</v>
      </c>
      <c r="C66" s="48" t="s">
        <v>265</v>
      </c>
      <c r="D66" s="48" t="s">
        <v>390</v>
      </c>
      <c r="E66" s="120" t="str">
        <f t="shared" ref="E66:E97" si="2">CONCATENATE(D66&amp; " ("&amp;B66&amp;")")</f>
        <v>Financial engineering (Master) (EDHEC Business School)</v>
      </c>
      <c r="F66" s="129" t="s">
        <v>391</v>
      </c>
      <c r="G66" s="37" t="s">
        <v>81</v>
      </c>
      <c r="H66" s="37" t="s">
        <v>82</v>
      </c>
      <c r="I66" s="37" t="s">
        <v>268</v>
      </c>
      <c r="J66" s="37">
        <v>120</v>
      </c>
      <c r="K66" s="35" t="s">
        <v>84</v>
      </c>
      <c r="L66" s="37">
        <v>1</v>
      </c>
      <c r="M66" s="35" t="s">
        <v>387</v>
      </c>
      <c r="N66" s="35" t="s">
        <v>380</v>
      </c>
      <c r="O66" s="121" t="s">
        <v>381</v>
      </c>
      <c r="P66" s="35">
        <v>18</v>
      </c>
      <c r="Q66" s="35">
        <v>3</v>
      </c>
      <c r="R66" s="37" t="s">
        <v>105</v>
      </c>
      <c r="S66" s="37" t="s">
        <v>89</v>
      </c>
      <c r="T66" s="131"/>
    </row>
    <row r="67" spans="1:20" ht="409.6" x14ac:dyDescent="0.3">
      <c r="A67" s="47" t="s">
        <v>263</v>
      </c>
      <c r="B67" s="41" t="s">
        <v>392</v>
      </c>
      <c r="C67" s="41" t="s">
        <v>265</v>
      </c>
      <c r="D67" s="41" t="s">
        <v>393</v>
      </c>
      <c r="E67" s="118" t="str">
        <f t="shared" si="2"/>
        <v>MSc in Climate Change &amp; Sustainable Finance (Master) (EDHEC &amp; Mines ParisTech)</v>
      </c>
      <c r="F67" s="42" t="s">
        <v>394</v>
      </c>
      <c r="G67" s="43" t="s">
        <v>81</v>
      </c>
      <c r="H67" s="43" t="s">
        <v>82</v>
      </c>
      <c r="I67" s="43" t="s">
        <v>268</v>
      </c>
      <c r="J67" s="43">
        <v>120</v>
      </c>
      <c r="K67" s="43" t="s">
        <v>84</v>
      </c>
      <c r="L67" s="119">
        <v>1</v>
      </c>
      <c r="M67" s="35" t="s">
        <v>395</v>
      </c>
      <c r="N67" s="35" t="s">
        <v>375</v>
      </c>
      <c r="O67" s="35" t="s">
        <v>87</v>
      </c>
      <c r="P67" s="35" t="s">
        <v>86</v>
      </c>
      <c r="Q67" s="35" t="s">
        <v>86</v>
      </c>
      <c r="R67" s="43" t="s">
        <v>84</v>
      </c>
      <c r="S67" s="43" t="s">
        <v>89</v>
      </c>
      <c r="T67" s="131" t="s">
        <v>396</v>
      </c>
    </row>
    <row r="68" spans="1:20" ht="409.6" x14ac:dyDescent="0.3">
      <c r="A68" s="47" t="s">
        <v>263</v>
      </c>
      <c r="B68" s="41" t="s">
        <v>392</v>
      </c>
      <c r="C68" s="41" t="s">
        <v>265</v>
      </c>
      <c r="D68" s="41" t="s">
        <v>393</v>
      </c>
      <c r="E68" s="118" t="str">
        <f t="shared" si="2"/>
        <v>MSc in Climate Change &amp; Sustainable Finance (Master) (EDHEC &amp; Mines ParisTech)</v>
      </c>
      <c r="F68" s="42" t="s">
        <v>394</v>
      </c>
      <c r="G68" s="43" t="s">
        <v>81</v>
      </c>
      <c r="H68" s="43" t="s">
        <v>82</v>
      </c>
      <c r="I68" s="43" t="s">
        <v>268</v>
      </c>
      <c r="J68" s="43">
        <v>120</v>
      </c>
      <c r="K68" s="43" t="s">
        <v>84</v>
      </c>
      <c r="L68" s="123">
        <v>1</v>
      </c>
      <c r="M68" s="35" t="s">
        <v>274</v>
      </c>
      <c r="N68" s="35" t="s">
        <v>397</v>
      </c>
      <c r="O68" s="35" t="s">
        <v>87</v>
      </c>
      <c r="P68" s="35" t="s">
        <v>86</v>
      </c>
      <c r="Q68" s="35" t="s">
        <v>86</v>
      </c>
      <c r="R68" s="43" t="s">
        <v>84</v>
      </c>
      <c r="S68" s="43" t="s">
        <v>89</v>
      </c>
      <c r="T68" s="63" t="s">
        <v>398</v>
      </c>
    </row>
    <row r="69" spans="1:20" ht="409.6" x14ac:dyDescent="0.3">
      <c r="A69" s="47" t="s">
        <v>263</v>
      </c>
      <c r="B69" s="41" t="s">
        <v>392</v>
      </c>
      <c r="C69" s="41" t="s">
        <v>265</v>
      </c>
      <c r="D69" s="41" t="s">
        <v>393</v>
      </c>
      <c r="E69" s="118" t="str">
        <f t="shared" si="2"/>
        <v>MSc in Climate Change &amp; Sustainable Finance (Master) (EDHEC &amp; Mines ParisTech)</v>
      </c>
      <c r="F69" s="42" t="s">
        <v>394</v>
      </c>
      <c r="G69" s="43" t="s">
        <v>81</v>
      </c>
      <c r="H69" s="43" t="s">
        <v>82</v>
      </c>
      <c r="I69" s="43" t="s">
        <v>268</v>
      </c>
      <c r="J69" s="43">
        <v>120</v>
      </c>
      <c r="K69" s="43" t="s">
        <v>84</v>
      </c>
      <c r="L69" s="123">
        <v>1</v>
      </c>
      <c r="M69" s="35" t="s">
        <v>399</v>
      </c>
      <c r="N69" s="35" t="s">
        <v>400</v>
      </c>
      <c r="O69" s="35" t="s">
        <v>87</v>
      </c>
      <c r="P69" s="35" t="s">
        <v>86</v>
      </c>
      <c r="Q69" s="35" t="s">
        <v>86</v>
      </c>
      <c r="R69" s="43" t="s">
        <v>84</v>
      </c>
      <c r="S69" s="43" t="s">
        <v>89</v>
      </c>
      <c r="T69" s="63" t="s">
        <v>401</v>
      </c>
    </row>
    <row r="70" spans="1:20" ht="409.6" x14ac:dyDescent="0.3">
      <c r="A70" s="47" t="s">
        <v>263</v>
      </c>
      <c r="B70" s="41" t="s">
        <v>392</v>
      </c>
      <c r="C70" s="41" t="s">
        <v>265</v>
      </c>
      <c r="D70" s="41" t="s">
        <v>393</v>
      </c>
      <c r="E70" s="118" t="str">
        <f t="shared" si="2"/>
        <v>MSc in Climate Change &amp; Sustainable Finance (Master) (EDHEC &amp; Mines ParisTech)</v>
      </c>
      <c r="F70" s="42" t="s">
        <v>394</v>
      </c>
      <c r="G70" s="43" t="s">
        <v>81</v>
      </c>
      <c r="H70" s="43" t="s">
        <v>82</v>
      </c>
      <c r="I70" s="43" t="s">
        <v>268</v>
      </c>
      <c r="J70" s="43">
        <v>120</v>
      </c>
      <c r="K70" s="43" t="s">
        <v>84</v>
      </c>
      <c r="L70" s="123">
        <v>1</v>
      </c>
      <c r="M70" s="35" t="s">
        <v>402</v>
      </c>
      <c r="N70" s="35" t="s">
        <v>402</v>
      </c>
      <c r="O70" s="35" t="s">
        <v>87</v>
      </c>
      <c r="P70" s="35" t="s">
        <v>86</v>
      </c>
      <c r="Q70" s="35" t="s">
        <v>86</v>
      </c>
      <c r="R70" s="43" t="s">
        <v>84</v>
      </c>
      <c r="S70" s="43" t="s">
        <v>89</v>
      </c>
      <c r="T70" s="63" t="s">
        <v>403</v>
      </c>
    </row>
    <row r="71" spans="1:20" ht="409.6" x14ac:dyDescent="0.3">
      <c r="A71" s="47" t="s">
        <v>263</v>
      </c>
      <c r="B71" s="41" t="s">
        <v>392</v>
      </c>
      <c r="C71" s="41" t="s">
        <v>265</v>
      </c>
      <c r="D71" s="41" t="s">
        <v>393</v>
      </c>
      <c r="E71" s="118" t="str">
        <f t="shared" si="2"/>
        <v>MSc in Climate Change &amp; Sustainable Finance (Master) (EDHEC &amp; Mines ParisTech)</v>
      </c>
      <c r="F71" s="42" t="s">
        <v>394</v>
      </c>
      <c r="G71" s="43" t="s">
        <v>81</v>
      </c>
      <c r="H71" s="43" t="s">
        <v>82</v>
      </c>
      <c r="I71" s="43" t="s">
        <v>268</v>
      </c>
      <c r="J71" s="43">
        <v>120</v>
      </c>
      <c r="K71" s="43" t="s">
        <v>84</v>
      </c>
      <c r="L71" s="123">
        <v>1</v>
      </c>
      <c r="M71" s="35" t="s">
        <v>404</v>
      </c>
      <c r="N71" s="35" t="s">
        <v>404</v>
      </c>
      <c r="O71" s="35" t="s">
        <v>87</v>
      </c>
      <c r="P71" s="35" t="s">
        <v>86</v>
      </c>
      <c r="Q71" s="35" t="s">
        <v>86</v>
      </c>
      <c r="R71" s="43" t="s">
        <v>84</v>
      </c>
      <c r="S71" s="43" t="s">
        <v>89</v>
      </c>
      <c r="T71" s="63" t="s">
        <v>405</v>
      </c>
    </row>
    <row r="72" spans="1:20" ht="409.6" x14ac:dyDescent="0.3">
      <c r="A72" s="47" t="s">
        <v>263</v>
      </c>
      <c r="B72" s="41" t="s">
        <v>392</v>
      </c>
      <c r="C72" s="41" t="s">
        <v>265</v>
      </c>
      <c r="D72" s="41" t="s">
        <v>393</v>
      </c>
      <c r="E72" s="118" t="str">
        <f t="shared" si="2"/>
        <v>MSc in Climate Change &amp; Sustainable Finance (Master) (EDHEC &amp; Mines ParisTech)</v>
      </c>
      <c r="F72" s="42" t="s">
        <v>394</v>
      </c>
      <c r="G72" s="43" t="s">
        <v>81</v>
      </c>
      <c r="H72" s="43" t="s">
        <v>82</v>
      </c>
      <c r="I72" s="43" t="s">
        <v>268</v>
      </c>
      <c r="J72" s="43">
        <v>120</v>
      </c>
      <c r="K72" s="43" t="s">
        <v>84</v>
      </c>
      <c r="L72" s="123">
        <v>1</v>
      </c>
      <c r="M72" s="35" t="s">
        <v>406</v>
      </c>
      <c r="N72" s="35" t="s">
        <v>406</v>
      </c>
      <c r="O72" s="35" t="s">
        <v>87</v>
      </c>
      <c r="P72" s="35" t="s">
        <v>86</v>
      </c>
      <c r="Q72" s="35" t="s">
        <v>86</v>
      </c>
      <c r="R72" s="43" t="s">
        <v>84</v>
      </c>
      <c r="S72" s="43" t="s">
        <v>89</v>
      </c>
      <c r="T72" s="63" t="s">
        <v>407</v>
      </c>
    </row>
    <row r="73" spans="1:20" ht="409.6" x14ac:dyDescent="0.3">
      <c r="A73" s="47" t="s">
        <v>263</v>
      </c>
      <c r="B73" s="41" t="s">
        <v>392</v>
      </c>
      <c r="C73" s="41" t="s">
        <v>265</v>
      </c>
      <c r="D73" s="41" t="s">
        <v>393</v>
      </c>
      <c r="E73" s="118" t="str">
        <f t="shared" si="2"/>
        <v>MSc in Climate Change &amp; Sustainable Finance (Master) (EDHEC &amp; Mines ParisTech)</v>
      </c>
      <c r="F73" s="42" t="s">
        <v>394</v>
      </c>
      <c r="G73" s="43" t="s">
        <v>81</v>
      </c>
      <c r="H73" s="43" t="s">
        <v>82</v>
      </c>
      <c r="I73" s="43" t="s">
        <v>268</v>
      </c>
      <c r="J73" s="43">
        <v>120</v>
      </c>
      <c r="K73" s="43" t="s">
        <v>84</v>
      </c>
      <c r="L73" s="123">
        <v>1</v>
      </c>
      <c r="M73" s="35" t="s">
        <v>408</v>
      </c>
      <c r="N73" s="35" t="s">
        <v>408</v>
      </c>
      <c r="O73" s="35" t="s">
        <v>87</v>
      </c>
      <c r="P73" s="35" t="s">
        <v>86</v>
      </c>
      <c r="Q73" s="35" t="s">
        <v>86</v>
      </c>
      <c r="R73" s="43" t="s">
        <v>84</v>
      </c>
      <c r="S73" s="43" t="s">
        <v>89</v>
      </c>
      <c r="T73" s="63" t="s">
        <v>409</v>
      </c>
    </row>
    <row r="74" spans="1:20" ht="409.6" x14ac:dyDescent="0.3">
      <c r="A74" s="47" t="s">
        <v>263</v>
      </c>
      <c r="B74" s="41" t="s">
        <v>392</v>
      </c>
      <c r="C74" s="41" t="s">
        <v>265</v>
      </c>
      <c r="D74" s="41" t="s">
        <v>393</v>
      </c>
      <c r="E74" s="118" t="str">
        <f t="shared" si="2"/>
        <v>MSc in Climate Change &amp; Sustainable Finance (Master) (EDHEC &amp; Mines ParisTech)</v>
      </c>
      <c r="F74" s="42" t="s">
        <v>394</v>
      </c>
      <c r="G74" s="43" t="s">
        <v>81</v>
      </c>
      <c r="H74" s="43" t="s">
        <v>82</v>
      </c>
      <c r="I74" s="43" t="s">
        <v>268</v>
      </c>
      <c r="J74" s="43">
        <v>120</v>
      </c>
      <c r="K74" s="43" t="s">
        <v>84</v>
      </c>
      <c r="L74" s="123">
        <v>1</v>
      </c>
      <c r="M74" s="35" t="s">
        <v>410</v>
      </c>
      <c r="N74" s="35" t="s">
        <v>410</v>
      </c>
      <c r="O74" s="35" t="s">
        <v>87</v>
      </c>
      <c r="P74" s="35" t="s">
        <v>86</v>
      </c>
      <c r="Q74" s="35" t="s">
        <v>86</v>
      </c>
      <c r="R74" s="43" t="s">
        <v>84</v>
      </c>
      <c r="S74" s="43" t="s">
        <v>89</v>
      </c>
      <c r="T74" s="63" t="s">
        <v>411</v>
      </c>
    </row>
    <row r="75" spans="1:20" ht="409.6" x14ac:dyDescent="0.3">
      <c r="A75" s="47" t="s">
        <v>263</v>
      </c>
      <c r="B75" s="41" t="s">
        <v>392</v>
      </c>
      <c r="C75" s="41" t="s">
        <v>265</v>
      </c>
      <c r="D75" s="41" t="s">
        <v>393</v>
      </c>
      <c r="E75" s="118" t="str">
        <f t="shared" si="2"/>
        <v>MSc in Climate Change &amp; Sustainable Finance (Master) (EDHEC &amp; Mines ParisTech)</v>
      </c>
      <c r="F75" s="42" t="s">
        <v>394</v>
      </c>
      <c r="G75" s="43" t="s">
        <v>81</v>
      </c>
      <c r="H75" s="43" t="s">
        <v>82</v>
      </c>
      <c r="I75" s="43" t="s">
        <v>268</v>
      </c>
      <c r="J75" s="43">
        <v>120</v>
      </c>
      <c r="K75" s="43" t="s">
        <v>84</v>
      </c>
      <c r="L75" s="123">
        <v>1</v>
      </c>
      <c r="M75" s="35" t="s">
        <v>412</v>
      </c>
      <c r="N75" s="35" t="s">
        <v>412</v>
      </c>
      <c r="O75" s="35" t="s">
        <v>87</v>
      </c>
      <c r="P75" s="35" t="s">
        <v>86</v>
      </c>
      <c r="Q75" s="35" t="s">
        <v>86</v>
      </c>
      <c r="R75" s="43" t="s">
        <v>84</v>
      </c>
      <c r="S75" s="43" t="s">
        <v>89</v>
      </c>
      <c r="T75" s="63" t="s">
        <v>413</v>
      </c>
    </row>
    <row r="76" spans="1:20" ht="409.6" x14ac:dyDescent="0.3">
      <c r="A76" s="47" t="s">
        <v>263</v>
      </c>
      <c r="B76" s="41" t="s">
        <v>392</v>
      </c>
      <c r="C76" s="41" t="s">
        <v>265</v>
      </c>
      <c r="D76" s="41" t="s">
        <v>393</v>
      </c>
      <c r="E76" s="118" t="str">
        <f t="shared" si="2"/>
        <v>MSc in Climate Change &amp; Sustainable Finance (Master) (EDHEC &amp; Mines ParisTech)</v>
      </c>
      <c r="F76" s="42" t="s">
        <v>394</v>
      </c>
      <c r="G76" s="43" t="s">
        <v>81</v>
      </c>
      <c r="H76" s="43" t="s">
        <v>82</v>
      </c>
      <c r="I76" s="43" t="s">
        <v>268</v>
      </c>
      <c r="J76" s="43">
        <v>120</v>
      </c>
      <c r="K76" s="43" t="s">
        <v>84</v>
      </c>
      <c r="L76" s="123">
        <v>1</v>
      </c>
      <c r="M76" s="35" t="s">
        <v>414</v>
      </c>
      <c r="N76" s="35" t="s">
        <v>414</v>
      </c>
      <c r="O76" s="35" t="s">
        <v>87</v>
      </c>
      <c r="P76" s="35" t="s">
        <v>86</v>
      </c>
      <c r="Q76" s="35" t="s">
        <v>86</v>
      </c>
      <c r="R76" s="43" t="s">
        <v>84</v>
      </c>
      <c r="S76" s="43" t="s">
        <v>89</v>
      </c>
      <c r="T76" s="63" t="s">
        <v>415</v>
      </c>
    </row>
    <row r="77" spans="1:20" ht="409.6" x14ac:dyDescent="0.3">
      <c r="A77" s="47" t="s">
        <v>263</v>
      </c>
      <c r="B77" s="41" t="s">
        <v>392</v>
      </c>
      <c r="C77" s="41" t="s">
        <v>265</v>
      </c>
      <c r="D77" s="41" t="s">
        <v>393</v>
      </c>
      <c r="E77" s="118" t="str">
        <f t="shared" si="2"/>
        <v>MSc in Climate Change &amp; Sustainable Finance (Master) (EDHEC &amp; Mines ParisTech)</v>
      </c>
      <c r="F77" s="42" t="s">
        <v>394</v>
      </c>
      <c r="G77" s="43" t="s">
        <v>81</v>
      </c>
      <c r="H77" s="43" t="s">
        <v>82</v>
      </c>
      <c r="I77" s="43" t="s">
        <v>268</v>
      </c>
      <c r="J77" s="43">
        <v>120</v>
      </c>
      <c r="K77" s="43" t="s">
        <v>84</v>
      </c>
      <c r="L77" s="123">
        <v>1</v>
      </c>
      <c r="M77" s="35" t="s">
        <v>416</v>
      </c>
      <c r="N77" s="35" t="s">
        <v>416</v>
      </c>
      <c r="O77" s="35" t="s">
        <v>87</v>
      </c>
      <c r="P77" s="35" t="s">
        <v>86</v>
      </c>
      <c r="Q77" s="35" t="s">
        <v>86</v>
      </c>
      <c r="R77" s="43" t="s">
        <v>84</v>
      </c>
      <c r="S77" s="43" t="s">
        <v>89</v>
      </c>
      <c r="T77" s="63" t="s">
        <v>417</v>
      </c>
    </row>
    <row r="78" spans="1:20" ht="409.6" x14ac:dyDescent="0.3">
      <c r="A78" s="47" t="s">
        <v>263</v>
      </c>
      <c r="B78" s="41" t="s">
        <v>392</v>
      </c>
      <c r="C78" s="41" t="s">
        <v>265</v>
      </c>
      <c r="D78" s="41" t="s">
        <v>393</v>
      </c>
      <c r="E78" s="118" t="str">
        <f t="shared" si="2"/>
        <v>MSc in Climate Change &amp; Sustainable Finance (Master) (EDHEC &amp; Mines ParisTech)</v>
      </c>
      <c r="F78" s="42" t="s">
        <v>394</v>
      </c>
      <c r="G78" s="43" t="s">
        <v>81</v>
      </c>
      <c r="H78" s="43" t="s">
        <v>82</v>
      </c>
      <c r="I78" s="43" t="s">
        <v>268</v>
      </c>
      <c r="J78" s="43">
        <v>120</v>
      </c>
      <c r="K78" s="43" t="s">
        <v>84</v>
      </c>
      <c r="L78" s="123">
        <v>1</v>
      </c>
      <c r="M78" s="35" t="s">
        <v>418</v>
      </c>
      <c r="N78" s="35" t="s">
        <v>418</v>
      </c>
      <c r="O78" s="35" t="s">
        <v>87</v>
      </c>
      <c r="P78" s="35" t="s">
        <v>86</v>
      </c>
      <c r="Q78" s="35" t="s">
        <v>86</v>
      </c>
      <c r="R78" s="43" t="s">
        <v>84</v>
      </c>
      <c r="S78" s="43" t="s">
        <v>89</v>
      </c>
      <c r="T78" s="63" t="s">
        <v>419</v>
      </c>
    </row>
    <row r="79" spans="1:20" ht="409.6" x14ac:dyDescent="0.3">
      <c r="A79" s="47" t="s">
        <v>263</v>
      </c>
      <c r="B79" s="41" t="s">
        <v>392</v>
      </c>
      <c r="C79" s="41" t="s">
        <v>265</v>
      </c>
      <c r="D79" s="41" t="s">
        <v>393</v>
      </c>
      <c r="E79" s="118" t="str">
        <f t="shared" si="2"/>
        <v>MSc in Climate Change &amp; Sustainable Finance (Master) (EDHEC &amp; Mines ParisTech)</v>
      </c>
      <c r="F79" s="42" t="s">
        <v>394</v>
      </c>
      <c r="G79" s="43" t="s">
        <v>81</v>
      </c>
      <c r="H79" s="43" t="s">
        <v>82</v>
      </c>
      <c r="I79" s="43" t="s">
        <v>268</v>
      </c>
      <c r="J79" s="43">
        <v>120</v>
      </c>
      <c r="K79" s="43" t="s">
        <v>84</v>
      </c>
      <c r="L79" s="123">
        <v>1</v>
      </c>
      <c r="M79" s="35" t="s">
        <v>420</v>
      </c>
      <c r="N79" s="35" t="s">
        <v>420</v>
      </c>
      <c r="O79" s="35" t="s">
        <v>87</v>
      </c>
      <c r="P79" s="35" t="s">
        <v>86</v>
      </c>
      <c r="Q79" s="35" t="s">
        <v>86</v>
      </c>
      <c r="R79" s="43" t="s">
        <v>84</v>
      </c>
      <c r="S79" s="43" t="s">
        <v>89</v>
      </c>
      <c r="T79" s="63" t="s">
        <v>421</v>
      </c>
    </row>
    <row r="80" spans="1:20" ht="409.6" x14ac:dyDescent="0.3">
      <c r="A80" s="47" t="s">
        <v>263</v>
      </c>
      <c r="B80" s="41" t="s">
        <v>392</v>
      </c>
      <c r="C80" s="41" t="s">
        <v>265</v>
      </c>
      <c r="D80" s="41" t="s">
        <v>422</v>
      </c>
      <c r="E80" s="118" t="str">
        <f t="shared" si="2"/>
        <v>MSc in Climate Change &amp; Sustainable Finance (EDHEC &amp; Mines ParisTech)</v>
      </c>
      <c r="F80" s="42" t="s">
        <v>394</v>
      </c>
      <c r="G80" s="43" t="s">
        <v>81</v>
      </c>
      <c r="H80" s="43" t="s">
        <v>82</v>
      </c>
      <c r="I80" s="43" t="s">
        <v>268</v>
      </c>
      <c r="J80" s="43">
        <v>120</v>
      </c>
      <c r="K80" s="43" t="s">
        <v>84</v>
      </c>
      <c r="L80" s="123">
        <v>1</v>
      </c>
      <c r="M80" s="35" t="s">
        <v>423</v>
      </c>
      <c r="N80" s="35" t="s">
        <v>423</v>
      </c>
      <c r="O80" s="35" t="s">
        <v>87</v>
      </c>
      <c r="P80" s="35" t="s">
        <v>86</v>
      </c>
      <c r="Q80" s="35" t="s">
        <v>86</v>
      </c>
      <c r="R80" s="43" t="s">
        <v>84</v>
      </c>
      <c r="S80" s="43" t="s">
        <v>89</v>
      </c>
      <c r="T80" s="63" t="s">
        <v>424</v>
      </c>
    </row>
    <row r="81" spans="1:20" ht="409.6" x14ac:dyDescent="0.3">
      <c r="A81" s="47" t="s">
        <v>263</v>
      </c>
      <c r="B81" s="41" t="s">
        <v>392</v>
      </c>
      <c r="C81" s="41" t="s">
        <v>265</v>
      </c>
      <c r="D81" s="41" t="s">
        <v>393</v>
      </c>
      <c r="E81" s="118" t="str">
        <f t="shared" si="2"/>
        <v>MSc in Climate Change &amp; Sustainable Finance (Master) (EDHEC &amp; Mines ParisTech)</v>
      </c>
      <c r="F81" s="42" t="s">
        <v>394</v>
      </c>
      <c r="G81" s="43" t="s">
        <v>81</v>
      </c>
      <c r="H81" s="43" t="s">
        <v>82</v>
      </c>
      <c r="I81" s="43" t="s">
        <v>268</v>
      </c>
      <c r="J81" s="43">
        <v>120</v>
      </c>
      <c r="K81" s="43" t="s">
        <v>84</v>
      </c>
      <c r="L81" s="123">
        <v>1</v>
      </c>
      <c r="M81" s="35" t="s">
        <v>425</v>
      </c>
      <c r="N81" s="35" t="s">
        <v>425</v>
      </c>
      <c r="O81" s="35" t="s">
        <v>87</v>
      </c>
      <c r="P81" s="35" t="s">
        <v>86</v>
      </c>
      <c r="Q81" s="35" t="s">
        <v>86</v>
      </c>
      <c r="R81" s="43" t="s">
        <v>84</v>
      </c>
      <c r="S81" s="43" t="s">
        <v>89</v>
      </c>
      <c r="T81" s="63" t="s">
        <v>426</v>
      </c>
    </row>
    <row r="82" spans="1:20" ht="409.6" x14ac:dyDescent="0.3">
      <c r="A82" s="47" t="s">
        <v>263</v>
      </c>
      <c r="B82" s="41" t="s">
        <v>392</v>
      </c>
      <c r="C82" s="41" t="s">
        <v>265</v>
      </c>
      <c r="D82" s="41" t="s">
        <v>393</v>
      </c>
      <c r="E82" s="118" t="str">
        <f t="shared" si="2"/>
        <v>MSc in Climate Change &amp; Sustainable Finance (Master) (EDHEC &amp; Mines ParisTech)</v>
      </c>
      <c r="F82" s="42" t="s">
        <v>394</v>
      </c>
      <c r="G82" s="43" t="s">
        <v>81</v>
      </c>
      <c r="H82" s="43" t="s">
        <v>82</v>
      </c>
      <c r="I82" s="43" t="s">
        <v>268</v>
      </c>
      <c r="J82" s="43">
        <v>120</v>
      </c>
      <c r="K82" s="43" t="s">
        <v>84</v>
      </c>
      <c r="L82" s="114">
        <v>1</v>
      </c>
      <c r="M82" s="35" t="s">
        <v>427</v>
      </c>
      <c r="N82" s="35" t="s">
        <v>427</v>
      </c>
      <c r="O82" s="35" t="s">
        <v>87</v>
      </c>
      <c r="P82" s="35" t="s">
        <v>86</v>
      </c>
      <c r="Q82" s="35" t="s">
        <v>86</v>
      </c>
      <c r="R82" s="43" t="s">
        <v>84</v>
      </c>
      <c r="S82" s="43" t="s">
        <v>89</v>
      </c>
      <c r="T82" s="63" t="s">
        <v>428</v>
      </c>
    </row>
    <row r="83" spans="1:20" ht="187.2" x14ac:dyDescent="0.3">
      <c r="A83" s="47" t="s">
        <v>263</v>
      </c>
      <c r="B83" s="36" t="s">
        <v>429</v>
      </c>
      <c r="C83" s="36" t="s">
        <v>265</v>
      </c>
      <c r="D83" s="48" t="s">
        <v>430</v>
      </c>
      <c r="E83" s="120" t="str">
        <f t="shared" si="2"/>
        <v>Auditing, Management Accounting &amp; Information Systems (M2) (SKEMA Business School)</v>
      </c>
      <c r="F83" s="116" t="s">
        <v>431</v>
      </c>
      <c r="G83" s="37" t="s">
        <v>110</v>
      </c>
      <c r="H83" s="37" t="s">
        <v>82</v>
      </c>
      <c r="I83" s="37" t="s">
        <v>111</v>
      </c>
      <c r="J83" s="37">
        <v>90</v>
      </c>
      <c r="K83" s="35" t="s">
        <v>84</v>
      </c>
      <c r="L83" s="37">
        <v>1</v>
      </c>
      <c r="M83" s="35" t="s">
        <v>432</v>
      </c>
      <c r="N83" s="35" t="s">
        <v>86</v>
      </c>
      <c r="O83" s="35" t="s">
        <v>87</v>
      </c>
      <c r="P83" s="35" t="s">
        <v>86</v>
      </c>
      <c r="Q83" s="35" t="s">
        <v>433</v>
      </c>
      <c r="R83" s="37" t="s">
        <v>105</v>
      </c>
      <c r="S83" s="37" t="s">
        <v>89</v>
      </c>
    </row>
    <row r="84" spans="1:20" ht="172.8" x14ac:dyDescent="0.3">
      <c r="A84" s="47" t="s">
        <v>263</v>
      </c>
      <c r="B84" s="36" t="s">
        <v>429</v>
      </c>
      <c r="C84" s="36" t="s">
        <v>265</v>
      </c>
      <c r="D84" s="48" t="s">
        <v>434</v>
      </c>
      <c r="E84" s="120" t="str">
        <f t="shared" si="2"/>
        <v>Corporate Financial Management - Fundraising and innovative investment track (M2) (SKEMA Business School)</v>
      </c>
      <c r="F84" s="116" t="s">
        <v>435</v>
      </c>
      <c r="G84" s="37" t="s">
        <v>110</v>
      </c>
      <c r="H84" s="37" t="s">
        <v>82</v>
      </c>
      <c r="I84" s="37" t="s">
        <v>111</v>
      </c>
      <c r="J84" s="37">
        <v>90</v>
      </c>
      <c r="K84" s="35" t="s">
        <v>84</v>
      </c>
      <c r="L84" s="37">
        <v>1</v>
      </c>
      <c r="M84" s="35" t="s">
        <v>436</v>
      </c>
      <c r="N84" s="35" t="s">
        <v>86</v>
      </c>
      <c r="O84" s="35" t="s">
        <v>87</v>
      </c>
      <c r="P84" s="35" t="s">
        <v>86</v>
      </c>
      <c r="Q84" s="35" t="s">
        <v>437</v>
      </c>
      <c r="R84" s="37" t="s">
        <v>105</v>
      </c>
      <c r="S84" s="37" t="s">
        <v>89</v>
      </c>
    </row>
    <row r="85" spans="1:20" ht="144" x14ac:dyDescent="0.3">
      <c r="A85" s="47" t="s">
        <v>263</v>
      </c>
      <c r="B85" s="36" t="s">
        <v>429</v>
      </c>
      <c r="C85" s="36" t="s">
        <v>265</v>
      </c>
      <c r="D85" s="48" t="s">
        <v>438</v>
      </c>
      <c r="E85" s="120" t="str">
        <f t="shared" si="2"/>
        <v>Corporate Financial Management - Financial advisory track (M2) (SKEMA Business School)</v>
      </c>
      <c r="F85" s="116" t="s">
        <v>435</v>
      </c>
      <c r="G85" s="37" t="s">
        <v>110</v>
      </c>
      <c r="H85" s="37" t="s">
        <v>82</v>
      </c>
      <c r="I85" s="37" t="s">
        <v>111</v>
      </c>
      <c r="J85" s="37">
        <v>90</v>
      </c>
      <c r="K85" s="35" t="s">
        <v>84</v>
      </c>
      <c r="L85" s="37">
        <v>1</v>
      </c>
      <c r="M85" s="35" t="s">
        <v>436</v>
      </c>
      <c r="N85" s="35" t="s">
        <v>86</v>
      </c>
      <c r="O85" s="35" t="s">
        <v>87</v>
      </c>
      <c r="P85" s="35" t="s">
        <v>86</v>
      </c>
      <c r="Q85" s="35" t="s">
        <v>437</v>
      </c>
      <c r="R85" s="37" t="s">
        <v>105</v>
      </c>
      <c r="S85" s="37" t="s">
        <v>89</v>
      </c>
    </row>
    <row r="86" spans="1:20" ht="158.4" x14ac:dyDescent="0.3">
      <c r="A86" s="47" t="s">
        <v>263</v>
      </c>
      <c r="B86" s="36" t="s">
        <v>429</v>
      </c>
      <c r="C86" s="36" t="s">
        <v>265</v>
      </c>
      <c r="D86" s="48" t="s">
        <v>439</v>
      </c>
      <c r="E86" s="120" t="str">
        <f t="shared" si="2"/>
        <v>Corporate Financial Management - private equity and alternative investment track (M2) (SKEMA Business School)</v>
      </c>
      <c r="F86" s="116" t="s">
        <v>435</v>
      </c>
      <c r="G86" s="37" t="s">
        <v>110</v>
      </c>
      <c r="H86" s="37" t="s">
        <v>82</v>
      </c>
      <c r="I86" s="37" t="s">
        <v>111</v>
      </c>
      <c r="J86" s="37">
        <v>90</v>
      </c>
      <c r="K86" s="35" t="s">
        <v>84</v>
      </c>
      <c r="L86" s="37">
        <v>1</v>
      </c>
      <c r="M86" s="35" t="s">
        <v>440</v>
      </c>
      <c r="N86" s="35" t="s">
        <v>86</v>
      </c>
      <c r="O86" s="35" t="s">
        <v>87</v>
      </c>
      <c r="P86" s="35" t="s">
        <v>86</v>
      </c>
      <c r="Q86" s="35" t="s">
        <v>441</v>
      </c>
      <c r="R86" s="37" t="s">
        <v>105</v>
      </c>
      <c r="S86" s="37" t="s">
        <v>89</v>
      </c>
    </row>
    <row r="87" spans="1:20" ht="172.8" x14ac:dyDescent="0.3">
      <c r="A87" s="47" t="s">
        <v>263</v>
      </c>
      <c r="B87" s="41" t="s">
        <v>429</v>
      </c>
      <c r="C87" s="41" t="s">
        <v>265</v>
      </c>
      <c r="D87" s="41" t="s">
        <v>442</v>
      </c>
      <c r="E87" s="118" t="str">
        <f t="shared" si="2"/>
        <v>Corporate Financial Management - Financial risk management track (M2) (SKEMA Business School)</v>
      </c>
      <c r="F87" s="42" t="s">
        <v>435</v>
      </c>
      <c r="G87" s="43" t="s">
        <v>110</v>
      </c>
      <c r="H87" s="43" t="s">
        <v>82</v>
      </c>
      <c r="I87" s="43" t="s">
        <v>111</v>
      </c>
      <c r="J87" s="43">
        <v>90</v>
      </c>
      <c r="K87" s="43" t="s">
        <v>84</v>
      </c>
      <c r="L87" s="119">
        <v>1</v>
      </c>
      <c r="M87" s="35" t="s">
        <v>443</v>
      </c>
      <c r="N87" s="35" t="s">
        <v>86</v>
      </c>
      <c r="O87" s="35" t="s">
        <v>87</v>
      </c>
      <c r="P87" s="35" t="s">
        <v>86</v>
      </c>
      <c r="Q87" s="35" t="s">
        <v>437</v>
      </c>
      <c r="R87" s="37" t="s">
        <v>105</v>
      </c>
      <c r="S87" s="37" t="s">
        <v>89</v>
      </c>
    </row>
    <row r="88" spans="1:20" ht="172.8" x14ac:dyDescent="0.3">
      <c r="A88" s="47" t="s">
        <v>263</v>
      </c>
      <c r="B88" s="41" t="s">
        <v>429</v>
      </c>
      <c r="C88" s="41" t="s">
        <v>265</v>
      </c>
      <c r="D88" s="41" t="s">
        <v>442</v>
      </c>
      <c r="E88" s="118" t="str">
        <f t="shared" si="2"/>
        <v>Corporate Financial Management - Financial risk management track (M2) (SKEMA Business School)</v>
      </c>
      <c r="F88" s="42" t="s">
        <v>435</v>
      </c>
      <c r="G88" s="43" t="s">
        <v>110</v>
      </c>
      <c r="H88" s="43" t="s">
        <v>82</v>
      </c>
      <c r="I88" s="43" t="s">
        <v>111</v>
      </c>
      <c r="J88" s="43">
        <v>90</v>
      </c>
      <c r="K88" s="43" t="s">
        <v>84</v>
      </c>
      <c r="L88" s="114">
        <v>1</v>
      </c>
      <c r="M88" s="35" t="s">
        <v>440</v>
      </c>
      <c r="N88" s="35" t="s">
        <v>86</v>
      </c>
      <c r="O88" s="35" t="s">
        <v>87</v>
      </c>
      <c r="P88" s="35" t="s">
        <v>86</v>
      </c>
      <c r="Q88" s="35" t="s">
        <v>437</v>
      </c>
      <c r="R88" s="37" t="s">
        <v>105</v>
      </c>
      <c r="S88" s="37" t="s">
        <v>89</v>
      </c>
    </row>
    <row r="89" spans="1:20" ht="144" x14ac:dyDescent="0.3">
      <c r="A89" s="47" t="s">
        <v>263</v>
      </c>
      <c r="B89" s="36" t="s">
        <v>429</v>
      </c>
      <c r="C89" s="36" t="s">
        <v>265</v>
      </c>
      <c r="D89" s="48" t="s">
        <v>444</v>
      </c>
      <c r="E89" s="120" t="str">
        <f t="shared" si="2"/>
        <v>Corporate Financial Management - Digital Finance &amp; Fintech (M2) (SKEMA Business School)</v>
      </c>
      <c r="F89" s="116" t="s">
        <v>435</v>
      </c>
      <c r="G89" s="37" t="s">
        <v>110</v>
      </c>
      <c r="H89" s="37" t="s">
        <v>82</v>
      </c>
      <c r="I89" s="37" t="s">
        <v>111</v>
      </c>
      <c r="J89" s="37">
        <v>90</v>
      </c>
      <c r="K89" s="35" t="s">
        <v>84</v>
      </c>
      <c r="L89" s="37">
        <v>1</v>
      </c>
      <c r="M89" s="35" t="s">
        <v>440</v>
      </c>
      <c r="N89" s="35" t="s">
        <v>86</v>
      </c>
      <c r="O89" s="35" t="s">
        <v>87</v>
      </c>
      <c r="P89" s="35" t="s">
        <v>86</v>
      </c>
      <c r="Q89" s="35" t="s">
        <v>437</v>
      </c>
      <c r="R89" s="37" t="s">
        <v>105</v>
      </c>
      <c r="S89" s="37" t="s">
        <v>89</v>
      </c>
    </row>
    <row r="90" spans="1:20" ht="244.8" x14ac:dyDescent="0.3">
      <c r="A90" s="47" t="s">
        <v>263</v>
      </c>
      <c r="B90" s="41" t="s">
        <v>429</v>
      </c>
      <c r="C90" s="41" t="s">
        <v>265</v>
      </c>
      <c r="D90" s="41" t="s">
        <v>445</v>
      </c>
      <c r="E90" s="118" t="str">
        <f t="shared" si="2"/>
        <v>Sustainable Finance &amp; Fintech (M2) (SKEMA Business School)</v>
      </c>
      <c r="F90" s="42" t="s">
        <v>446</v>
      </c>
      <c r="G90" s="43" t="s">
        <v>110</v>
      </c>
      <c r="H90" s="43" t="s">
        <v>82</v>
      </c>
      <c r="I90" s="43" t="s">
        <v>111</v>
      </c>
      <c r="J90" s="43">
        <v>90</v>
      </c>
      <c r="K90" s="43" t="s">
        <v>84</v>
      </c>
      <c r="L90" s="119">
        <v>1</v>
      </c>
      <c r="M90" s="35" t="s">
        <v>447</v>
      </c>
      <c r="N90" s="35" t="s">
        <v>86</v>
      </c>
      <c r="O90" s="35" t="s">
        <v>87</v>
      </c>
      <c r="P90" s="35" t="s">
        <v>448</v>
      </c>
      <c r="Q90" s="35" t="s">
        <v>449</v>
      </c>
      <c r="R90" s="43" t="s">
        <v>84</v>
      </c>
      <c r="S90" s="43" t="s">
        <v>89</v>
      </c>
    </row>
    <row r="91" spans="1:20" ht="244.8" x14ac:dyDescent="0.3">
      <c r="A91" s="47" t="s">
        <v>263</v>
      </c>
      <c r="B91" s="41" t="s">
        <v>429</v>
      </c>
      <c r="C91" s="41" t="s">
        <v>265</v>
      </c>
      <c r="D91" s="41" t="s">
        <v>445</v>
      </c>
      <c r="E91" s="118" t="str">
        <f t="shared" si="2"/>
        <v>Sustainable Finance &amp; Fintech (M2) (SKEMA Business School)</v>
      </c>
      <c r="F91" s="42" t="s">
        <v>446</v>
      </c>
      <c r="G91" s="43" t="s">
        <v>110</v>
      </c>
      <c r="H91" s="43" t="s">
        <v>82</v>
      </c>
      <c r="I91" s="43" t="s">
        <v>111</v>
      </c>
      <c r="J91" s="43">
        <v>90</v>
      </c>
      <c r="K91" s="43" t="s">
        <v>84</v>
      </c>
      <c r="L91" s="123">
        <v>1</v>
      </c>
      <c r="M91" s="35" t="s">
        <v>450</v>
      </c>
      <c r="N91" s="35" t="s">
        <v>86</v>
      </c>
      <c r="O91" s="35" t="s">
        <v>87</v>
      </c>
      <c r="P91" s="35" t="s">
        <v>451</v>
      </c>
      <c r="Q91" s="35" t="s">
        <v>437</v>
      </c>
      <c r="R91" s="43" t="s">
        <v>84</v>
      </c>
      <c r="S91" s="43" t="s">
        <v>89</v>
      </c>
    </row>
    <row r="92" spans="1:20" ht="244.8" x14ac:dyDescent="0.3">
      <c r="A92" s="47" t="s">
        <v>263</v>
      </c>
      <c r="B92" s="41" t="s">
        <v>429</v>
      </c>
      <c r="C92" s="41" t="s">
        <v>265</v>
      </c>
      <c r="D92" s="41" t="s">
        <v>445</v>
      </c>
      <c r="E92" s="118" t="str">
        <f t="shared" si="2"/>
        <v>Sustainable Finance &amp; Fintech (M2) (SKEMA Business School)</v>
      </c>
      <c r="F92" s="42" t="s">
        <v>446</v>
      </c>
      <c r="G92" s="43" t="s">
        <v>110</v>
      </c>
      <c r="H92" s="43" t="s">
        <v>82</v>
      </c>
      <c r="I92" s="43" t="s">
        <v>111</v>
      </c>
      <c r="J92" s="43">
        <v>90</v>
      </c>
      <c r="K92" s="43" t="s">
        <v>84</v>
      </c>
      <c r="L92" s="123">
        <v>1</v>
      </c>
      <c r="M92" s="35" t="s">
        <v>452</v>
      </c>
      <c r="N92" s="35" t="s">
        <v>86</v>
      </c>
      <c r="O92" s="35" t="s">
        <v>87</v>
      </c>
      <c r="P92" s="35" t="s">
        <v>451</v>
      </c>
      <c r="Q92" s="35" t="s">
        <v>437</v>
      </c>
      <c r="R92" s="43" t="s">
        <v>84</v>
      </c>
      <c r="S92" s="43" t="s">
        <v>89</v>
      </c>
    </row>
    <row r="93" spans="1:20" ht="244.8" x14ac:dyDescent="0.3">
      <c r="A93" s="47" t="s">
        <v>263</v>
      </c>
      <c r="B93" s="41" t="s">
        <v>429</v>
      </c>
      <c r="C93" s="41" t="s">
        <v>265</v>
      </c>
      <c r="D93" s="41" t="s">
        <v>445</v>
      </c>
      <c r="E93" s="118" t="str">
        <f t="shared" si="2"/>
        <v>Sustainable Finance &amp; Fintech (M2) (SKEMA Business School)</v>
      </c>
      <c r="F93" s="42" t="s">
        <v>446</v>
      </c>
      <c r="G93" s="43" t="s">
        <v>110</v>
      </c>
      <c r="H93" s="43" t="s">
        <v>82</v>
      </c>
      <c r="I93" s="43" t="s">
        <v>111</v>
      </c>
      <c r="J93" s="43">
        <v>90</v>
      </c>
      <c r="K93" s="43" t="s">
        <v>84</v>
      </c>
      <c r="L93" s="123">
        <v>1</v>
      </c>
      <c r="M93" s="35" t="s">
        <v>453</v>
      </c>
      <c r="N93" s="35" t="s">
        <v>86</v>
      </c>
      <c r="O93" s="35" t="s">
        <v>87</v>
      </c>
      <c r="P93" s="35" t="s">
        <v>451</v>
      </c>
      <c r="Q93" s="35" t="s">
        <v>437</v>
      </c>
      <c r="R93" s="43" t="s">
        <v>84</v>
      </c>
      <c r="S93" s="43" t="s">
        <v>89</v>
      </c>
    </row>
    <row r="94" spans="1:20" ht="244.8" x14ac:dyDescent="0.3">
      <c r="A94" s="47" t="s">
        <v>263</v>
      </c>
      <c r="B94" s="41" t="s">
        <v>429</v>
      </c>
      <c r="C94" s="41" t="s">
        <v>265</v>
      </c>
      <c r="D94" s="41" t="s">
        <v>445</v>
      </c>
      <c r="E94" s="118" t="str">
        <f t="shared" si="2"/>
        <v>Sustainable Finance &amp; Fintech (M2) (SKEMA Business School)</v>
      </c>
      <c r="F94" s="42" t="s">
        <v>446</v>
      </c>
      <c r="G94" s="43" t="s">
        <v>110</v>
      </c>
      <c r="H94" s="43" t="s">
        <v>82</v>
      </c>
      <c r="I94" s="43" t="s">
        <v>111</v>
      </c>
      <c r="J94" s="43">
        <v>90</v>
      </c>
      <c r="K94" s="43" t="s">
        <v>84</v>
      </c>
      <c r="L94" s="123">
        <v>1</v>
      </c>
      <c r="M94" s="35" t="s">
        <v>454</v>
      </c>
      <c r="N94" s="35" t="s">
        <v>86</v>
      </c>
      <c r="O94" s="35" t="s">
        <v>87</v>
      </c>
      <c r="P94" s="35" t="s">
        <v>448</v>
      </c>
      <c r="Q94" s="35" t="s">
        <v>449</v>
      </c>
      <c r="R94" s="43" t="s">
        <v>84</v>
      </c>
      <c r="S94" s="43" t="s">
        <v>89</v>
      </c>
    </row>
    <row r="95" spans="1:20" ht="244.8" x14ac:dyDescent="0.3">
      <c r="A95" s="47" t="s">
        <v>263</v>
      </c>
      <c r="B95" s="41" t="s">
        <v>429</v>
      </c>
      <c r="C95" s="41" t="s">
        <v>265</v>
      </c>
      <c r="D95" s="41" t="s">
        <v>445</v>
      </c>
      <c r="E95" s="118" t="str">
        <f t="shared" si="2"/>
        <v>Sustainable Finance &amp; Fintech (M2) (SKEMA Business School)</v>
      </c>
      <c r="F95" s="42" t="s">
        <v>446</v>
      </c>
      <c r="G95" s="43" t="s">
        <v>110</v>
      </c>
      <c r="H95" s="43" t="s">
        <v>82</v>
      </c>
      <c r="I95" s="43" t="s">
        <v>111</v>
      </c>
      <c r="J95" s="43">
        <v>90</v>
      </c>
      <c r="K95" s="43" t="s">
        <v>84</v>
      </c>
      <c r="L95" s="114">
        <v>1</v>
      </c>
      <c r="M95" s="35" t="s">
        <v>455</v>
      </c>
      <c r="N95" s="35" t="s">
        <v>86</v>
      </c>
      <c r="O95" s="35" t="s">
        <v>87</v>
      </c>
      <c r="P95" s="35" t="s">
        <v>451</v>
      </c>
      <c r="Q95" s="35" t="s">
        <v>437</v>
      </c>
      <c r="R95" s="43" t="s">
        <v>84</v>
      </c>
      <c r="S95" s="43" t="s">
        <v>89</v>
      </c>
    </row>
    <row r="96" spans="1:20" ht="158.4" x14ac:dyDescent="0.3">
      <c r="A96" s="47" t="s">
        <v>263</v>
      </c>
      <c r="B96" s="36" t="s">
        <v>429</v>
      </c>
      <c r="C96" s="36" t="s">
        <v>265</v>
      </c>
      <c r="D96" s="48" t="s">
        <v>456</v>
      </c>
      <c r="E96" s="120" t="str">
        <f t="shared" si="2"/>
        <v>Financial Markets &amp; Investments - Asset Management Track (M2) (SKEMA Business School)</v>
      </c>
      <c r="F96" s="116" t="s">
        <v>457</v>
      </c>
      <c r="G96" s="37" t="s">
        <v>110</v>
      </c>
      <c r="H96" s="37" t="s">
        <v>82</v>
      </c>
      <c r="I96" s="37" t="s">
        <v>111</v>
      </c>
      <c r="J96" s="37">
        <v>90</v>
      </c>
      <c r="K96" s="35" t="s">
        <v>84</v>
      </c>
      <c r="L96" s="37">
        <v>1</v>
      </c>
      <c r="M96" s="35" t="s">
        <v>458</v>
      </c>
      <c r="N96" s="35" t="s">
        <v>86</v>
      </c>
      <c r="O96" s="35" t="s">
        <v>87</v>
      </c>
      <c r="P96" s="35" t="s">
        <v>86</v>
      </c>
      <c r="Q96" s="35" t="s">
        <v>459</v>
      </c>
      <c r="R96" s="37" t="s">
        <v>105</v>
      </c>
      <c r="S96" s="37" t="s">
        <v>89</v>
      </c>
    </row>
    <row r="97" spans="1:20" ht="158.4" x14ac:dyDescent="0.3">
      <c r="A97" s="47" t="s">
        <v>263</v>
      </c>
      <c r="B97" s="36" t="s">
        <v>429</v>
      </c>
      <c r="C97" s="36" t="s">
        <v>265</v>
      </c>
      <c r="D97" s="48" t="s">
        <v>460</v>
      </c>
      <c r="E97" s="120" t="str">
        <f t="shared" si="2"/>
        <v>Financial Markets &amp; Investments - Investment banking (M2) (SKEMA Business School)</v>
      </c>
      <c r="F97" s="116" t="s">
        <v>457</v>
      </c>
      <c r="G97" s="37" t="s">
        <v>110</v>
      </c>
      <c r="H97" s="37" t="s">
        <v>82</v>
      </c>
      <c r="I97" s="37" t="s">
        <v>111</v>
      </c>
      <c r="J97" s="37">
        <v>90</v>
      </c>
      <c r="K97" s="35" t="s">
        <v>84</v>
      </c>
      <c r="L97" s="37">
        <v>1</v>
      </c>
      <c r="M97" s="35" t="s">
        <v>458</v>
      </c>
      <c r="N97" s="35" t="s">
        <v>86</v>
      </c>
      <c r="O97" s="35" t="s">
        <v>87</v>
      </c>
      <c r="P97" s="35" t="s">
        <v>86</v>
      </c>
      <c r="Q97" s="35" t="s">
        <v>459</v>
      </c>
      <c r="R97" s="37" t="s">
        <v>105</v>
      </c>
      <c r="S97" s="37" t="s">
        <v>89</v>
      </c>
    </row>
    <row r="98" spans="1:20" ht="158.4" x14ac:dyDescent="0.3">
      <c r="A98" s="47" t="s">
        <v>263</v>
      </c>
      <c r="B98" s="36" t="s">
        <v>429</v>
      </c>
      <c r="C98" s="36" t="s">
        <v>265</v>
      </c>
      <c r="D98" s="48" t="s">
        <v>461</v>
      </c>
      <c r="E98" s="120" t="str">
        <f t="shared" ref="E98:E129" si="3">CONCATENATE(D98&amp; " ("&amp;B98&amp;")")</f>
        <v>Financial Markets &amp; Investments - Analysis Track (M2) (SKEMA Business School)</v>
      </c>
      <c r="F98" s="116" t="s">
        <v>457</v>
      </c>
      <c r="G98" s="37" t="s">
        <v>110</v>
      </c>
      <c r="H98" s="37" t="s">
        <v>82</v>
      </c>
      <c r="I98" s="37" t="s">
        <v>111</v>
      </c>
      <c r="J98" s="37">
        <v>90</v>
      </c>
      <c r="K98" s="35" t="s">
        <v>84</v>
      </c>
      <c r="L98" s="37">
        <v>1</v>
      </c>
      <c r="M98" s="35" t="s">
        <v>462</v>
      </c>
      <c r="N98" s="35" t="s">
        <v>86</v>
      </c>
      <c r="O98" s="35" t="s">
        <v>87</v>
      </c>
      <c r="P98" s="35" t="s">
        <v>86</v>
      </c>
      <c r="Q98" s="35" t="s">
        <v>441</v>
      </c>
      <c r="R98" s="37" t="s">
        <v>105</v>
      </c>
      <c r="S98" s="37" t="s">
        <v>89</v>
      </c>
    </row>
    <row r="99" spans="1:20" ht="172.8" x14ac:dyDescent="0.3">
      <c r="A99" s="47" t="s">
        <v>263</v>
      </c>
      <c r="B99" s="36" t="s">
        <v>429</v>
      </c>
      <c r="C99" s="36" t="s">
        <v>265</v>
      </c>
      <c r="D99" s="48" t="s">
        <v>463</v>
      </c>
      <c r="E99" s="120" t="str">
        <f t="shared" si="3"/>
        <v>Financial Markets &amp; Investments - Trading, structuring and portfolio management (M2) (SKEMA Business School)</v>
      </c>
      <c r="F99" s="116" t="s">
        <v>457</v>
      </c>
      <c r="G99" s="37" t="s">
        <v>110</v>
      </c>
      <c r="H99" s="37" t="s">
        <v>82</v>
      </c>
      <c r="I99" s="37" t="s">
        <v>111</v>
      </c>
      <c r="J99" s="37">
        <v>90</v>
      </c>
      <c r="K99" s="35" t="s">
        <v>84</v>
      </c>
      <c r="L99" s="37">
        <v>1</v>
      </c>
      <c r="M99" s="35" t="s">
        <v>464</v>
      </c>
      <c r="N99" s="35" t="s">
        <v>86</v>
      </c>
      <c r="O99" s="35" t="s">
        <v>87</v>
      </c>
      <c r="P99" s="35" t="s">
        <v>86</v>
      </c>
      <c r="Q99" s="35" t="s">
        <v>437</v>
      </c>
      <c r="R99" s="37" t="s">
        <v>105</v>
      </c>
      <c r="S99" s="37" t="s">
        <v>89</v>
      </c>
    </row>
    <row r="100" spans="1:20" ht="158.4" x14ac:dyDescent="0.3">
      <c r="A100" s="47" t="s">
        <v>263</v>
      </c>
      <c r="B100" s="36" t="s">
        <v>429</v>
      </c>
      <c r="C100" s="36" t="s">
        <v>113</v>
      </c>
      <c r="D100" s="48" t="s">
        <v>465</v>
      </c>
      <c r="E100" s="120" t="str">
        <f t="shared" si="3"/>
        <v>Manager en Gestion de Patrimoine Financier (M2) (SKEMA Business School)</v>
      </c>
      <c r="F100" s="116" t="s">
        <v>466</v>
      </c>
      <c r="G100" s="37" t="s">
        <v>110</v>
      </c>
      <c r="H100" s="37" t="s">
        <v>82</v>
      </c>
      <c r="I100" s="37" t="s">
        <v>111</v>
      </c>
      <c r="J100" s="37">
        <v>75</v>
      </c>
      <c r="K100" s="35" t="s">
        <v>84</v>
      </c>
      <c r="L100" s="37">
        <v>1</v>
      </c>
      <c r="M100" s="35" t="s">
        <v>467</v>
      </c>
      <c r="N100" s="35" t="s">
        <v>86</v>
      </c>
      <c r="O100" s="35" t="s">
        <v>86</v>
      </c>
      <c r="P100" s="35" t="s">
        <v>86</v>
      </c>
      <c r="Q100" s="35" t="s">
        <v>86</v>
      </c>
      <c r="R100" s="37" t="s">
        <v>105</v>
      </c>
      <c r="S100" s="37" t="s">
        <v>89</v>
      </c>
    </row>
    <row r="101" spans="1:20" ht="201.6" x14ac:dyDescent="0.3">
      <c r="A101" s="47" t="s">
        <v>263</v>
      </c>
      <c r="B101" s="36" t="s">
        <v>429</v>
      </c>
      <c r="C101" s="36" t="s">
        <v>113</v>
      </c>
      <c r="D101" s="48" t="s">
        <v>468</v>
      </c>
      <c r="E101" s="120" t="str">
        <f t="shared" si="3"/>
        <v>Expert en Contrôle de Gestion, Audit et Gestion de Systèmes d’Information (M2) (SKEMA Business School)</v>
      </c>
      <c r="F101" s="116" t="s">
        <v>469</v>
      </c>
      <c r="G101" s="37" t="s">
        <v>110</v>
      </c>
      <c r="H101" s="37" t="s">
        <v>82</v>
      </c>
      <c r="I101" s="37" t="s">
        <v>111</v>
      </c>
      <c r="J101" s="37">
        <v>75</v>
      </c>
      <c r="K101" s="35" t="s">
        <v>84</v>
      </c>
      <c r="L101" s="37">
        <v>1</v>
      </c>
      <c r="M101" s="35" t="s">
        <v>470</v>
      </c>
      <c r="N101" s="35" t="s">
        <v>86</v>
      </c>
      <c r="O101" s="35" t="s">
        <v>86</v>
      </c>
      <c r="P101" s="35" t="s">
        <v>86</v>
      </c>
      <c r="Q101" s="35" t="s">
        <v>86</v>
      </c>
      <c r="R101" s="37" t="s">
        <v>105</v>
      </c>
      <c r="S101" s="37" t="s">
        <v>89</v>
      </c>
    </row>
    <row r="102" spans="1:20" ht="144" x14ac:dyDescent="0.3">
      <c r="A102" s="47" t="s">
        <v>263</v>
      </c>
      <c r="B102" s="36" t="s">
        <v>429</v>
      </c>
      <c r="C102" s="48" t="s">
        <v>307</v>
      </c>
      <c r="D102" s="48" t="s">
        <v>471</v>
      </c>
      <c r="E102" s="120" t="str">
        <f t="shared" si="3"/>
        <v>Finance &amp; Banking module (SKEMA Business School)</v>
      </c>
      <c r="F102" s="116" t="s">
        <v>472</v>
      </c>
      <c r="G102" s="132" t="s">
        <v>81</v>
      </c>
      <c r="H102" s="132" t="s">
        <v>86</v>
      </c>
      <c r="I102" s="132" t="s">
        <v>86</v>
      </c>
      <c r="J102" s="132" t="s">
        <v>86</v>
      </c>
      <c r="K102" s="133" t="s">
        <v>105</v>
      </c>
      <c r="L102" s="132" t="s">
        <v>86</v>
      </c>
      <c r="M102" s="35" t="s">
        <v>86</v>
      </c>
      <c r="N102" s="35" t="s">
        <v>86</v>
      </c>
      <c r="O102" s="35" t="s">
        <v>86</v>
      </c>
      <c r="P102" s="35" t="s">
        <v>86</v>
      </c>
      <c r="Q102" s="35" t="s">
        <v>86</v>
      </c>
      <c r="R102" s="132" t="s">
        <v>105</v>
      </c>
      <c r="S102" s="132" t="s">
        <v>89</v>
      </c>
      <c r="T102" s="134"/>
    </row>
    <row r="103" spans="1:20" ht="201.6" x14ac:dyDescent="0.3">
      <c r="A103" s="47" t="s">
        <v>263</v>
      </c>
      <c r="B103" s="41" t="s">
        <v>473</v>
      </c>
      <c r="C103" s="41" t="s">
        <v>265</v>
      </c>
      <c r="D103" s="41" t="s">
        <v>474</v>
      </c>
      <c r="E103" s="118" t="str">
        <f t="shared" si="3"/>
        <v>Analyse financière et gestion d'investissement (Master) (Audencia)</v>
      </c>
      <c r="F103" s="42" t="s">
        <v>475</v>
      </c>
      <c r="G103" s="43" t="s">
        <v>81</v>
      </c>
      <c r="H103" s="43" t="s">
        <v>82</v>
      </c>
      <c r="I103" s="43" t="s">
        <v>83</v>
      </c>
      <c r="J103" s="43">
        <v>120</v>
      </c>
      <c r="K103" s="43" t="s">
        <v>84</v>
      </c>
      <c r="L103" s="119">
        <v>1</v>
      </c>
      <c r="M103" s="35" t="s">
        <v>476</v>
      </c>
      <c r="N103" s="35" t="s">
        <v>86</v>
      </c>
      <c r="O103" s="35" t="s">
        <v>86</v>
      </c>
      <c r="P103" s="35" t="s">
        <v>86</v>
      </c>
      <c r="Q103" s="35" t="s">
        <v>86</v>
      </c>
      <c r="R103" s="37" t="s">
        <v>105</v>
      </c>
      <c r="S103" s="37" t="s">
        <v>89</v>
      </c>
    </row>
    <row r="104" spans="1:20" ht="201.6" x14ac:dyDescent="0.3">
      <c r="A104" s="47" t="s">
        <v>263</v>
      </c>
      <c r="B104" s="41" t="s">
        <v>473</v>
      </c>
      <c r="C104" s="41" t="s">
        <v>265</v>
      </c>
      <c r="D104" s="41" t="s">
        <v>474</v>
      </c>
      <c r="E104" s="118" t="str">
        <f t="shared" si="3"/>
        <v>Analyse financière et gestion d'investissement (Master) (Audencia)</v>
      </c>
      <c r="F104" s="42" t="s">
        <v>475</v>
      </c>
      <c r="G104" s="43" t="s">
        <v>81</v>
      </c>
      <c r="H104" s="43" t="s">
        <v>82</v>
      </c>
      <c r="I104" s="43" t="s">
        <v>83</v>
      </c>
      <c r="J104" s="43">
        <v>120</v>
      </c>
      <c r="K104" s="43" t="s">
        <v>84</v>
      </c>
      <c r="L104" s="114">
        <v>1</v>
      </c>
      <c r="M104" s="35" t="s">
        <v>477</v>
      </c>
      <c r="N104" s="35" t="s">
        <v>86</v>
      </c>
      <c r="O104" s="35" t="s">
        <v>86</v>
      </c>
      <c r="P104" s="35" t="s">
        <v>86</v>
      </c>
      <c r="Q104" s="35" t="s">
        <v>86</v>
      </c>
      <c r="R104" s="37" t="s">
        <v>105</v>
      </c>
      <c r="S104" s="37" t="s">
        <v>89</v>
      </c>
    </row>
    <row r="105" spans="1:20" ht="302.39999999999998" x14ac:dyDescent="0.3">
      <c r="A105" s="47" t="s">
        <v>263</v>
      </c>
      <c r="B105" s="36" t="s">
        <v>473</v>
      </c>
      <c r="C105" s="48" t="s">
        <v>265</v>
      </c>
      <c r="D105" s="48" t="s">
        <v>478</v>
      </c>
      <c r="E105" s="120" t="str">
        <f t="shared" si="3"/>
        <v>Finance d'entreprise et banque d'investissement (M2) (Audencia)</v>
      </c>
      <c r="F105" s="116" t="s">
        <v>479</v>
      </c>
      <c r="G105" s="37" t="s">
        <v>81</v>
      </c>
      <c r="H105" s="37" t="s">
        <v>82</v>
      </c>
      <c r="I105" s="37" t="s">
        <v>83</v>
      </c>
      <c r="J105" s="37">
        <v>120</v>
      </c>
      <c r="K105" s="35" t="s">
        <v>84</v>
      </c>
      <c r="L105" s="37">
        <v>1</v>
      </c>
      <c r="M105" s="35" t="s">
        <v>480</v>
      </c>
      <c r="N105" s="35" t="s">
        <v>86</v>
      </c>
      <c r="O105" s="35" t="s">
        <v>86</v>
      </c>
      <c r="P105" s="35" t="s">
        <v>86</v>
      </c>
      <c r="Q105" s="35" t="s">
        <v>86</v>
      </c>
      <c r="R105" s="37" t="s">
        <v>105</v>
      </c>
      <c r="S105" s="37" t="s">
        <v>89</v>
      </c>
    </row>
    <row r="106" spans="1:20" ht="230.4" x14ac:dyDescent="0.3">
      <c r="A106" s="47" t="s">
        <v>263</v>
      </c>
      <c r="B106" s="36" t="s">
        <v>473</v>
      </c>
      <c r="C106" s="48" t="s">
        <v>265</v>
      </c>
      <c r="D106" s="48" t="s">
        <v>481</v>
      </c>
      <c r="E106" s="120" t="str">
        <f t="shared" si="3"/>
        <v>Marchés financiers et investissements responsables (M2) (Audencia)</v>
      </c>
      <c r="F106" s="116" t="s">
        <v>482</v>
      </c>
      <c r="G106" s="37" t="s">
        <v>81</v>
      </c>
      <c r="H106" s="37" t="s">
        <v>82</v>
      </c>
      <c r="I106" s="37" t="s">
        <v>83</v>
      </c>
      <c r="J106" s="37">
        <v>120</v>
      </c>
      <c r="K106" s="35" t="s">
        <v>84</v>
      </c>
      <c r="L106" s="37">
        <v>1</v>
      </c>
      <c r="M106" s="35" t="s">
        <v>483</v>
      </c>
      <c r="N106" s="35" t="s">
        <v>484</v>
      </c>
      <c r="O106" s="35" t="s">
        <v>86</v>
      </c>
      <c r="P106" s="35" t="s">
        <v>86</v>
      </c>
      <c r="Q106" s="35" t="s">
        <v>86</v>
      </c>
      <c r="R106" s="37" t="s">
        <v>105</v>
      </c>
      <c r="S106" s="37" t="s">
        <v>89</v>
      </c>
      <c r="T106" s="134" t="s">
        <v>484</v>
      </c>
    </row>
    <row r="107" spans="1:20" ht="129.6" x14ac:dyDescent="0.3">
      <c r="A107" s="47" t="s">
        <v>263</v>
      </c>
      <c r="B107" s="36" t="s">
        <v>473</v>
      </c>
      <c r="C107" s="48" t="s">
        <v>265</v>
      </c>
      <c r="D107" s="48" t="s">
        <v>485</v>
      </c>
      <c r="E107" s="120" t="str">
        <f t="shared" si="3"/>
        <v>Data management for Finance - option market finance (M2) (Audencia)</v>
      </c>
      <c r="F107" s="116" t="s">
        <v>486</v>
      </c>
      <c r="G107" s="37" t="s">
        <v>81</v>
      </c>
      <c r="H107" s="37" t="s">
        <v>82</v>
      </c>
      <c r="I107" s="36" t="s">
        <v>487</v>
      </c>
      <c r="J107" s="132">
        <v>120</v>
      </c>
      <c r="K107" s="35" t="s">
        <v>84</v>
      </c>
      <c r="L107" s="37">
        <v>1</v>
      </c>
      <c r="M107" s="35" t="s">
        <v>488</v>
      </c>
      <c r="N107" s="35" t="s">
        <v>86</v>
      </c>
      <c r="O107" s="35" t="s">
        <v>86</v>
      </c>
      <c r="P107" s="35" t="s">
        <v>86</v>
      </c>
      <c r="Q107" s="35" t="s">
        <v>86</v>
      </c>
      <c r="R107" s="37" t="s">
        <v>105</v>
      </c>
      <c r="S107" s="37" t="s">
        <v>89</v>
      </c>
    </row>
    <row r="108" spans="1:20" ht="129.6" x14ac:dyDescent="0.3">
      <c r="A108" s="47" t="s">
        <v>263</v>
      </c>
      <c r="B108" s="36" t="s">
        <v>473</v>
      </c>
      <c r="C108" s="48" t="s">
        <v>265</v>
      </c>
      <c r="D108" s="48" t="s">
        <v>489</v>
      </c>
      <c r="E108" s="120" t="str">
        <f t="shared" si="3"/>
        <v>Data management for Finance - option corporate finance (M2) (Audencia)</v>
      </c>
      <c r="F108" s="116" t="s">
        <v>486</v>
      </c>
      <c r="G108" s="37" t="s">
        <v>81</v>
      </c>
      <c r="H108" s="37" t="s">
        <v>82</v>
      </c>
      <c r="I108" s="36" t="s">
        <v>487</v>
      </c>
      <c r="J108" s="132">
        <v>120</v>
      </c>
      <c r="K108" s="35" t="s">
        <v>105</v>
      </c>
      <c r="L108" s="37">
        <v>0</v>
      </c>
      <c r="M108" s="35" t="s">
        <v>112</v>
      </c>
      <c r="N108" s="35" t="s">
        <v>112</v>
      </c>
      <c r="O108" s="35" t="s">
        <v>112</v>
      </c>
      <c r="P108" s="35" t="s">
        <v>112</v>
      </c>
      <c r="Q108" s="35" t="s">
        <v>112</v>
      </c>
      <c r="R108" s="37" t="s">
        <v>105</v>
      </c>
      <c r="S108" s="37" t="s">
        <v>89</v>
      </c>
    </row>
    <row r="109" spans="1:20" ht="187.2" x14ac:dyDescent="0.3">
      <c r="A109" s="47" t="s">
        <v>263</v>
      </c>
      <c r="B109" s="41" t="s">
        <v>473</v>
      </c>
      <c r="C109" s="41" t="s">
        <v>113</v>
      </c>
      <c r="D109" s="41" t="s">
        <v>490</v>
      </c>
      <c r="E109" s="118" t="str">
        <f t="shared" si="3"/>
        <v>Stratégies Financières et Investissements Responsables (MS SFIR) (Mastère) (Audencia)</v>
      </c>
      <c r="F109" s="42" t="s">
        <v>491</v>
      </c>
      <c r="G109" s="43" t="s">
        <v>82</v>
      </c>
      <c r="H109" s="43" t="s">
        <v>492</v>
      </c>
      <c r="I109" s="41" t="s">
        <v>493</v>
      </c>
      <c r="J109" s="43">
        <v>75</v>
      </c>
      <c r="K109" s="43" t="s">
        <v>84</v>
      </c>
      <c r="L109" s="119">
        <v>1</v>
      </c>
      <c r="M109" s="35" t="s">
        <v>494</v>
      </c>
      <c r="N109" s="35" t="s">
        <v>86</v>
      </c>
      <c r="O109" s="35" t="s">
        <v>86</v>
      </c>
      <c r="P109" s="35" t="s">
        <v>86</v>
      </c>
      <c r="Q109" s="35" t="s">
        <v>86</v>
      </c>
      <c r="R109" s="135" t="s">
        <v>84</v>
      </c>
      <c r="S109" s="43" t="s">
        <v>89</v>
      </c>
    </row>
    <row r="110" spans="1:20" ht="187.2" x14ac:dyDescent="0.3">
      <c r="A110" s="47" t="s">
        <v>263</v>
      </c>
      <c r="B110" s="41" t="s">
        <v>473</v>
      </c>
      <c r="C110" s="41" t="s">
        <v>113</v>
      </c>
      <c r="D110" s="41" t="s">
        <v>490</v>
      </c>
      <c r="E110" s="118" t="str">
        <f t="shared" si="3"/>
        <v>Stratégies Financières et Investissements Responsables (MS SFIR) (Mastère) (Audencia)</v>
      </c>
      <c r="F110" s="42" t="s">
        <v>491</v>
      </c>
      <c r="G110" s="43" t="s">
        <v>82</v>
      </c>
      <c r="H110" s="43" t="s">
        <v>492</v>
      </c>
      <c r="I110" s="41" t="s">
        <v>493</v>
      </c>
      <c r="J110" s="43">
        <v>75</v>
      </c>
      <c r="K110" s="43" t="s">
        <v>84</v>
      </c>
      <c r="L110" s="123">
        <v>1</v>
      </c>
      <c r="M110" s="35" t="s">
        <v>495</v>
      </c>
      <c r="N110" s="35" t="s">
        <v>86</v>
      </c>
      <c r="O110" s="35" t="s">
        <v>86</v>
      </c>
      <c r="P110" s="35" t="s">
        <v>86</v>
      </c>
      <c r="Q110" s="35" t="s">
        <v>86</v>
      </c>
      <c r="R110" s="135" t="s">
        <v>84</v>
      </c>
      <c r="S110" s="43" t="s">
        <v>89</v>
      </c>
    </row>
    <row r="111" spans="1:20" ht="187.2" x14ac:dyDescent="0.3">
      <c r="A111" s="47" t="s">
        <v>263</v>
      </c>
      <c r="B111" s="41" t="s">
        <v>473</v>
      </c>
      <c r="C111" s="41" t="s">
        <v>113</v>
      </c>
      <c r="D111" s="41" t="s">
        <v>490</v>
      </c>
      <c r="E111" s="118" t="str">
        <f t="shared" si="3"/>
        <v>Stratégies Financières et Investissements Responsables (MS SFIR) (Mastère) (Audencia)</v>
      </c>
      <c r="F111" s="42" t="s">
        <v>491</v>
      </c>
      <c r="G111" s="43" t="s">
        <v>82</v>
      </c>
      <c r="H111" s="43" t="s">
        <v>492</v>
      </c>
      <c r="I111" s="41" t="s">
        <v>493</v>
      </c>
      <c r="J111" s="43">
        <v>75</v>
      </c>
      <c r="K111" s="43" t="s">
        <v>84</v>
      </c>
      <c r="L111" s="123">
        <v>1</v>
      </c>
      <c r="M111" s="35" t="s">
        <v>496</v>
      </c>
      <c r="N111" s="35" t="s">
        <v>86</v>
      </c>
      <c r="O111" s="35" t="s">
        <v>86</v>
      </c>
      <c r="P111" s="35" t="s">
        <v>86</v>
      </c>
      <c r="Q111" s="35" t="s">
        <v>86</v>
      </c>
      <c r="R111" s="135" t="s">
        <v>84</v>
      </c>
      <c r="S111" s="43" t="s">
        <v>89</v>
      </c>
    </row>
    <row r="112" spans="1:20" ht="187.2" x14ac:dyDescent="0.3">
      <c r="A112" s="47" t="s">
        <v>263</v>
      </c>
      <c r="B112" s="41" t="s">
        <v>473</v>
      </c>
      <c r="C112" s="41" t="s">
        <v>113</v>
      </c>
      <c r="D112" s="41" t="s">
        <v>490</v>
      </c>
      <c r="E112" s="118" t="str">
        <f t="shared" si="3"/>
        <v>Stratégies Financières et Investissements Responsables (MS SFIR) (Mastère) (Audencia)</v>
      </c>
      <c r="F112" s="42" t="s">
        <v>491</v>
      </c>
      <c r="G112" s="43" t="s">
        <v>82</v>
      </c>
      <c r="H112" s="43" t="s">
        <v>492</v>
      </c>
      <c r="I112" s="41" t="s">
        <v>493</v>
      </c>
      <c r="J112" s="43">
        <v>75</v>
      </c>
      <c r="K112" s="43" t="s">
        <v>84</v>
      </c>
      <c r="L112" s="114">
        <v>1</v>
      </c>
      <c r="M112" s="35" t="s">
        <v>281</v>
      </c>
      <c r="N112" s="35" t="s">
        <v>86</v>
      </c>
      <c r="O112" s="35" t="s">
        <v>86</v>
      </c>
      <c r="P112" s="35" t="s">
        <v>86</v>
      </c>
      <c r="Q112" s="35" t="s">
        <v>86</v>
      </c>
      <c r="R112" s="135" t="s">
        <v>84</v>
      </c>
      <c r="S112" s="43" t="s">
        <v>89</v>
      </c>
    </row>
    <row r="113" spans="1:19" ht="216" x14ac:dyDescent="0.3">
      <c r="A113" s="47" t="s">
        <v>263</v>
      </c>
      <c r="B113" s="36" t="s">
        <v>497</v>
      </c>
      <c r="C113" s="48" t="s">
        <v>78</v>
      </c>
      <c r="D113" s="48" t="s">
        <v>498</v>
      </c>
      <c r="E113" s="120" t="str">
        <f t="shared" si="3"/>
        <v>Programme EBP parcours International, spécialisation Investment Banking Track (EN) (Licence + Master) (KEDGE Business School)</v>
      </c>
      <c r="F113" s="116" t="s">
        <v>499</v>
      </c>
      <c r="G113" s="37" t="s">
        <v>500</v>
      </c>
      <c r="H113" s="37" t="s">
        <v>82</v>
      </c>
      <c r="I113" s="37" t="s">
        <v>501</v>
      </c>
      <c r="J113" s="37">
        <v>300</v>
      </c>
      <c r="K113" s="35" t="s">
        <v>105</v>
      </c>
      <c r="L113" s="37">
        <v>0</v>
      </c>
      <c r="M113" s="35" t="s">
        <v>112</v>
      </c>
      <c r="N113" s="35" t="s">
        <v>112</v>
      </c>
      <c r="O113" s="35" t="s">
        <v>112</v>
      </c>
      <c r="P113" s="35" t="s">
        <v>112</v>
      </c>
      <c r="Q113" s="35" t="s">
        <v>112</v>
      </c>
      <c r="R113" s="37" t="s">
        <v>105</v>
      </c>
      <c r="S113" s="37" t="s">
        <v>89</v>
      </c>
    </row>
    <row r="114" spans="1:19" ht="115.2" x14ac:dyDescent="0.3">
      <c r="A114" s="47" t="s">
        <v>263</v>
      </c>
      <c r="B114" s="36" t="s">
        <v>497</v>
      </c>
      <c r="C114" s="48" t="s">
        <v>265</v>
      </c>
      <c r="D114" s="48" t="s">
        <v>502</v>
      </c>
      <c r="E114" s="120" t="str">
        <f t="shared" si="3"/>
        <v>Master Banking and Finance (Master) (KEDGE Business School)</v>
      </c>
      <c r="F114" s="116" t="s">
        <v>503</v>
      </c>
      <c r="G114" s="37" t="s">
        <v>81</v>
      </c>
      <c r="H114" s="37" t="s">
        <v>82</v>
      </c>
      <c r="I114" s="37" t="s">
        <v>83</v>
      </c>
      <c r="J114" s="37">
        <v>120</v>
      </c>
      <c r="K114" s="35" t="s">
        <v>84</v>
      </c>
      <c r="L114" s="37">
        <v>1</v>
      </c>
      <c r="M114" s="35" t="s">
        <v>504</v>
      </c>
      <c r="N114" s="35" t="s">
        <v>86</v>
      </c>
      <c r="O114" s="35" t="s">
        <v>86</v>
      </c>
      <c r="P114" s="35" t="s">
        <v>86</v>
      </c>
      <c r="Q114" s="35" t="s">
        <v>86</v>
      </c>
      <c r="R114" s="37" t="s">
        <v>105</v>
      </c>
      <c r="S114" s="37" t="s">
        <v>89</v>
      </c>
    </row>
    <row r="115" spans="1:19" ht="100.8" x14ac:dyDescent="0.3">
      <c r="A115" s="47" t="s">
        <v>263</v>
      </c>
      <c r="B115" s="36" t="s">
        <v>497</v>
      </c>
      <c r="C115" s="48" t="s">
        <v>265</v>
      </c>
      <c r="D115" s="48" t="s">
        <v>505</v>
      </c>
      <c r="E115" s="120" t="str">
        <f t="shared" si="3"/>
        <v>Banking and Finance (M2) (KEDGE Business School)</v>
      </c>
      <c r="F115" s="116" t="s">
        <v>503</v>
      </c>
      <c r="G115" s="37" t="s">
        <v>110</v>
      </c>
      <c r="H115" s="37" t="s">
        <v>82</v>
      </c>
      <c r="I115" s="37" t="s">
        <v>111</v>
      </c>
      <c r="J115" s="37">
        <v>60</v>
      </c>
      <c r="K115" s="35" t="s">
        <v>105</v>
      </c>
      <c r="L115" s="37">
        <v>0</v>
      </c>
      <c r="M115" s="35" t="s">
        <v>112</v>
      </c>
      <c r="N115" s="35" t="s">
        <v>112</v>
      </c>
      <c r="O115" s="35" t="s">
        <v>112</v>
      </c>
      <c r="P115" s="35" t="s">
        <v>112</v>
      </c>
      <c r="Q115" s="35" t="s">
        <v>112</v>
      </c>
      <c r="R115" s="37" t="s">
        <v>105</v>
      </c>
      <c r="S115" s="37" t="s">
        <v>89</v>
      </c>
    </row>
    <row r="116" spans="1:19" ht="86.4" x14ac:dyDescent="0.3">
      <c r="A116" s="47" t="s">
        <v>263</v>
      </c>
      <c r="B116" s="41" t="s">
        <v>497</v>
      </c>
      <c r="C116" s="41" t="s">
        <v>265</v>
      </c>
      <c r="D116" s="41" t="s">
        <v>506</v>
      </c>
      <c r="E116" s="118" t="str">
        <f t="shared" si="3"/>
        <v>Corporate Finance (Master) (KEDGE Business School)</v>
      </c>
      <c r="F116" s="42" t="s">
        <v>507</v>
      </c>
      <c r="G116" s="43" t="s">
        <v>81</v>
      </c>
      <c r="H116" s="43" t="s">
        <v>82</v>
      </c>
      <c r="I116" s="43" t="s">
        <v>83</v>
      </c>
      <c r="J116" s="43">
        <v>120</v>
      </c>
      <c r="K116" s="43" t="s">
        <v>84</v>
      </c>
      <c r="L116" s="119">
        <v>1</v>
      </c>
      <c r="M116" s="35" t="s">
        <v>504</v>
      </c>
      <c r="N116" s="35" t="s">
        <v>86</v>
      </c>
      <c r="O116" s="35" t="s">
        <v>86</v>
      </c>
      <c r="P116" s="35" t="s">
        <v>86</v>
      </c>
      <c r="Q116" s="35" t="s">
        <v>86</v>
      </c>
      <c r="R116" s="43" t="s">
        <v>105</v>
      </c>
      <c r="S116" s="43" t="s">
        <v>89</v>
      </c>
    </row>
    <row r="117" spans="1:19" ht="86.4" x14ac:dyDescent="0.3">
      <c r="A117" s="47" t="s">
        <v>263</v>
      </c>
      <c r="B117" s="41" t="s">
        <v>497</v>
      </c>
      <c r="C117" s="41" t="s">
        <v>265</v>
      </c>
      <c r="D117" s="41" t="s">
        <v>506</v>
      </c>
      <c r="E117" s="118" t="str">
        <f t="shared" si="3"/>
        <v>Corporate Finance (Master) (KEDGE Business School)</v>
      </c>
      <c r="F117" s="42" t="s">
        <v>507</v>
      </c>
      <c r="G117" s="43" t="s">
        <v>81</v>
      </c>
      <c r="H117" s="43" t="s">
        <v>82</v>
      </c>
      <c r="I117" s="43" t="s">
        <v>83</v>
      </c>
      <c r="J117" s="43">
        <v>120</v>
      </c>
      <c r="K117" s="43" t="s">
        <v>84</v>
      </c>
      <c r="L117" s="114">
        <v>1</v>
      </c>
      <c r="M117" s="35" t="s">
        <v>508</v>
      </c>
      <c r="N117" s="35" t="s">
        <v>86</v>
      </c>
      <c r="O117" s="35" t="s">
        <v>86</v>
      </c>
      <c r="P117" s="35" t="s">
        <v>86</v>
      </c>
      <c r="Q117" s="35" t="s">
        <v>86</v>
      </c>
      <c r="R117" s="43" t="s">
        <v>105</v>
      </c>
      <c r="S117" s="45" t="s">
        <v>89</v>
      </c>
    </row>
    <row r="118" spans="1:19" ht="86.4" x14ac:dyDescent="0.3">
      <c r="A118" s="47" t="s">
        <v>263</v>
      </c>
      <c r="B118" s="36" t="s">
        <v>497</v>
      </c>
      <c r="C118" s="48" t="s">
        <v>265</v>
      </c>
      <c r="D118" s="48" t="s">
        <v>509</v>
      </c>
      <c r="E118" s="120" t="str">
        <f t="shared" si="3"/>
        <v>Corporate Finance (M2) (KEDGE Business School)</v>
      </c>
      <c r="F118" s="116" t="s">
        <v>507</v>
      </c>
      <c r="G118" s="37" t="s">
        <v>110</v>
      </c>
      <c r="H118" s="37" t="s">
        <v>82</v>
      </c>
      <c r="I118" s="37" t="s">
        <v>111</v>
      </c>
      <c r="J118" s="37">
        <v>60</v>
      </c>
      <c r="K118" s="35" t="s">
        <v>84</v>
      </c>
      <c r="L118" s="37">
        <v>1</v>
      </c>
      <c r="M118" s="35" t="s">
        <v>508</v>
      </c>
      <c r="N118" s="35" t="s">
        <v>86</v>
      </c>
      <c r="O118" s="35" t="s">
        <v>86</v>
      </c>
      <c r="P118" s="35" t="s">
        <v>86</v>
      </c>
      <c r="Q118" s="35" t="s">
        <v>86</v>
      </c>
      <c r="R118" s="37" t="s">
        <v>105</v>
      </c>
      <c r="S118" s="37" t="s">
        <v>89</v>
      </c>
    </row>
    <row r="119" spans="1:19" ht="115.2" x14ac:dyDescent="0.3">
      <c r="A119" s="47" t="s">
        <v>263</v>
      </c>
      <c r="B119" s="41" t="s">
        <v>497</v>
      </c>
      <c r="C119" s="41" t="s">
        <v>265</v>
      </c>
      <c r="D119" s="41" t="s">
        <v>510</v>
      </c>
      <c r="E119" s="118" t="str">
        <f t="shared" si="3"/>
        <v>Finance Durable - Sustainable Finance (Master) (KEDGE Business School)</v>
      </c>
      <c r="F119" s="42" t="s">
        <v>511</v>
      </c>
      <c r="G119" s="43" t="s">
        <v>81</v>
      </c>
      <c r="H119" s="43" t="s">
        <v>82</v>
      </c>
      <c r="I119" s="43" t="s">
        <v>83</v>
      </c>
      <c r="J119" s="43">
        <v>120</v>
      </c>
      <c r="K119" s="43" t="s">
        <v>84</v>
      </c>
      <c r="L119" s="119">
        <v>1</v>
      </c>
      <c r="M119" s="35" t="s">
        <v>504</v>
      </c>
      <c r="N119" s="35" t="s">
        <v>86</v>
      </c>
      <c r="O119" s="35" t="s">
        <v>86</v>
      </c>
      <c r="P119" s="35" t="s">
        <v>86</v>
      </c>
      <c r="Q119" s="35" t="s">
        <v>86</v>
      </c>
      <c r="R119" s="43" t="s">
        <v>84</v>
      </c>
      <c r="S119" s="43" t="s">
        <v>89</v>
      </c>
    </row>
    <row r="120" spans="1:19" ht="115.2" x14ac:dyDescent="0.3">
      <c r="A120" s="47" t="s">
        <v>263</v>
      </c>
      <c r="B120" s="41" t="s">
        <v>497</v>
      </c>
      <c r="C120" s="41" t="s">
        <v>265</v>
      </c>
      <c r="D120" s="41" t="s">
        <v>510</v>
      </c>
      <c r="E120" s="118" t="str">
        <f t="shared" si="3"/>
        <v>Finance Durable - Sustainable Finance (Master) (KEDGE Business School)</v>
      </c>
      <c r="F120" s="42" t="s">
        <v>511</v>
      </c>
      <c r="G120" s="43" t="s">
        <v>81</v>
      </c>
      <c r="H120" s="43" t="s">
        <v>82</v>
      </c>
      <c r="I120" s="43" t="s">
        <v>83</v>
      </c>
      <c r="J120" s="43">
        <v>120</v>
      </c>
      <c r="K120" s="43" t="s">
        <v>84</v>
      </c>
      <c r="L120" s="123">
        <v>1</v>
      </c>
      <c r="M120" s="35" t="s">
        <v>384</v>
      </c>
      <c r="N120" s="35" t="s">
        <v>86</v>
      </c>
      <c r="O120" s="35" t="s">
        <v>86</v>
      </c>
      <c r="P120" s="35" t="s">
        <v>86</v>
      </c>
      <c r="Q120" s="35" t="s">
        <v>86</v>
      </c>
      <c r="R120" s="43" t="s">
        <v>84</v>
      </c>
      <c r="S120" s="43" t="s">
        <v>89</v>
      </c>
    </row>
    <row r="121" spans="1:19" ht="115.2" x14ac:dyDescent="0.3">
      <c r="A121" s="47" t="s">
        <v>263</v>
      </c>
      <c r="B121" s="41" t="s">
        <v>497</v>
      </c>
      <c r="C121" s="41" t="s">
        <v>265</v>
      </c>
      <c r="D121" s="41" t="s">
        <v>510</v>
      </c>
      <c r="E121" s="118" t="str">
        <f t="shared" si="3"/>
        <v>Finance Durable - Sustainable Finance (Master) (KEDGE Business School)</v>
      </c>
      <c r="F121" s="42" t="s">
        <v>511</v>
      </c>
      <c r="G121" s="43" t="s">
        <v>81</v>
      </c>
      <c r="H121" s="43" t="s">
        <v>82</v>
      </c>
      <c r="I121" s="43" t="s">
        <v>83</v>
      </c>
      <c r="J121" s="43">
        <v>120</v>
      </c>
      <c r="K121" s="43" t="s">
        <v>84</v>
      </c>
      <c r="L121" s="123">
        <v>1</v>
      </c>
      <c r="M121" s="35" t="s">
        <v>512</v>
      </c>
      <c r="N121" s="35" t="s">
        <v>86</v>
      </c>
      <c r="O121" s="35" t="s">
        <v>86</v>
      </c>
      <c r="P121" s="35" t="s">
        <v>86</v>
      </c>
      <c r="Q121" s="35" t="s">
        <v>86</v>
      </c>
      <c r="R121" s="43" t="s">
        <v>84</v>
      </c>
      <c r="S121" s="43" t="s">
        <v>89</v>
      </c>
    </row>
    <row r="122" spans="1:19" ht="115.2" x14ac:dyDescent="0.3">
      <c r="A122" s="47" t="s">
        <v>263</v>
      </c>
      <c r="B122" s="41" t="s">
        <v>497</v>
      </c>
      <c r="C122" s="41" t="s">
        <v>265</v>
      </c>
      <c r="D122" s="41" t="s">
        <v>510</v>
      </c>
      <c r="E122" s="118" t="str">
        <f t="shared" si="3"/>
        <v>Finance Durable - Sustainable Finance (Master) (KEDGE Business School)</v>
      </c>
      <c r="F122" s="42" t="s">
        <v>511</v>
      </c>
      <c r="G122" s="43" t="s">
        <v>81</v>
      </c>
      <c r="H122" s="43" t="s">
        <v>82</v>
      </c>
      <c r="I122" s="43" t="s">
        <v>83</v>
      </c>
      <c r="J122" s="43">
        <v>120</v>
      </c>
      <c r="K122" s="43" t="s">
        <v>84</v>
      </c>
      <c r="L122" s="123">
        <v>1</v>
      </c>
      <c r="M122" s="35" t="s">
        <v>513</v>
      </c>
      <c r="N122" s="35" t="s">
        <v>86</v>
      </c>
      <c r="O122" s="35" t="s">
        <v>86</v>
      </c>
      <c r="P122" s="35" t="s">
        <v>86</v>
      </c>
      <c r="Q122" s="35" t="s">
        <v>86</v>
      </c>
      <c r="R122" s="43" t="s">
        <v>84</v>
      </c>
      <c r="S122" s="43" t="s">
        <v>89</v>
      </c>
    </row>
    <row r="123" spans="1:19" ht="115.2" x14ac:dyDescent="0.3">
      <c r="A123" s="47" t="s">
        <v>263</v>
      </c>
      <c r="B123" s="41" t="s">
        <v>497</v>
      </c>
      <c r="C123" s="41" t="s">
        <v>265</v>
      </c>
      <c r="D123" s="41" t="s">
        <v>510</v>
      </c>
      <c r="E123" s="118" t="str">
        <f t="shared" si="3"/>
        <v>Finance Durable - Sustainable Finance (Master) (KEDGE Business School)</v>
      </c>
      <c r="F123" s="42" t="s">
        <v>511</v>
      </c>
      <c r="G123" s="43" t="s">
        <v>81</v>
      </c>
      <c r="H123" s="43" t="s">
        <v>82</v>
      </c>
      <c r="I123" s="43" t="s">
        <v>83</v>
      </c>
      <c r="J123" s="43">
        <v>120</v>
      </c>
      <c r="K123" s="43" t="s">
        <v>84</v>
      </c>
      <c r="L123" s="123">
        <v>1</v>
      </c>
      <c r="M123" s="35" t="s">
        <v>514</v>
      </c>
      <c r="N123" s="35" t="s">
        <v>86</v>
      </c>
      <c r="O123" s="35" t="s">
        <v>86</v>
      </c>
      <c r="P123" s="35" t="s">
        <v>86</v>
      </c>
      <c r="Q123" s="35" t="s">
        <v>86</v>
      </c>
      <c r="R123" s="43" t="s">
        <v>84</v>
      </c>
      <c r="S123" s="43" t="s">
        <v>89</v>
      </c>
    </row>
    <row r="124" spans="1:19" ht="115.2" x14ac:dyDescent="0.3">
      <c r="A124" s="47" t="s">
        <v>263</v>
      </c>
      <c r="B124" s="41" t="s">
        <v>497</v>
      </c>
      <c r="C124" s="41" t="s">
        <v>265</v>
      </c>
      <c r="D124" s="41" t="s">
        <v>510</v>
      </c>
      <c r="E124" s="118" t="str">
        <f t="shared" si="3"/>
        <v>Finance Durable - Sustainable Finance (Master) (KEDGE Business School)</v>
      </c>
      <c r="F124" s="42" t="s">
        <v>511</v>
      </c>
      <c r="G124" s="43" t="s">
        <v>81</v>
      </c>
      <c r="H124" s="43" t="s">
        <v>82</v>
      </c>
      <c r="I124" s="43" t="s">
        <v>83</v>
      </c>
      <c r="J124" s="43">
        <v>120</v>
      </c>
      <c r="K124" s="43" t="s">
        <v>84</v>
      </c>
      <c r="L124" s="123">
        <v>1</v>
      </c>
      <c r="M124" s="35" t="s">
        <v>515</v>
      </c>
      <c r="N124" s="35" t="s">
        <v>86</v>
      </c>
      <c r="O124" s="35" t="s">
        <v>86</v>
      </c>
      <c r="P124" s="35" t="s">
        <v>86</v>
      </c>
      <c r="Q124" s="35" t="s">
        <v>86</v>
      </c>
      <c r="R124" s="43" t="s">
        <v>84</v>
      </c>
      <c r="S124" s="43" t="s">
        <v>89</v>
      </c>
    </row>
    <row r="125" spans="1:19" ht="115.2" x14ac:dyDescent="0.3">
      <c r="A125" s="47" t="s">
        <v>263</v>
      </c>
      <c r="B125" s="41" t="s">
        <v>497</v>
      </c>
      <c r="C125" s="41" t="s">
        <v>265</v>
      </c>
      <c r="D125" s="41" t="s">
        <v>510</v>
      </c>
      <c r="E125" s="118" t="str">
        <f t="shared" si="3"/>
        <v>Finance Durable - Sustainable Finance (Master) (KEDGE Business School)</v>
      </c>
      <c r="F125" s="42" t="s">
        <v>511</v>
      </c>
      <c r="G125" s="43" t="s">
        <v>81</v>
      </c>
      <c r="H125" s="43" t="s">
        <v>82</v>
      </c>
      <c r="I125" s="43" t="s">
        <v>83</v>
      </c>
      <c r="J125" s="43">
        <v>120</v>
      </c>
      <c r="K125" s="43" t="s">
        <v>84</v>
      </c>
      <c r="L125" s="123">
        <v>1</v>
      </c>
      <c r="M125" s="35" t="s">
        <v>516</v>
      </c>
      <c r="N125" s="35" t="s">
        <v>86</v>
      </c>
      <c r="O125" s="35" t="s">
        <v>86</v>
      </c>
      <c r="P125" s="35" t="s">
        <v>86</v>
      </c>
      <c r="Q125" s="35" t="s">
        <v>86</v>
      </c>
      <c r="R125" s="43" t="s">
        <v>84</v>
      </c>
      <c r="S125" s="43" t="s">
        <v>89</v>
      </c>
    </row>
    <row r="126" spans="1:19" ht="115.2" x14ac:dyDescent="0.3">
      <c r="A126" s="47" t="s">
        <v>263</v>
      </c>
      <c r="B126" s="41" t="s">
        <v>497</v>
      </c>
      <c r="C126" s="41" t="s">
        <v>265</v>
      </c>
      <c r="D126" s="41" t="s">
        <v>510</v>
      </c>
      <c r="E126" s="118" t="str">
        <f t="shared" si="3"/>
        <v>Finance Durable - Sustainable Finance (Master) (KEDGE Business School)</v>
      </c>
      <c r="F126" s="42" t="s">
        <v>511</v>
      </c>
      <c r="G126" s="43" t="s">
        <v>81</v>
      </c>
      <c r="H126" s="43" t="s">
        <v>82</v>
      </c>
      <c r="I126" s="43" t="s">
        <v>83</v>
      </c>
      <c r="J126" s="43">
        <v>120</v>
      </c>
      <c r="K126" s="43" t="s">
        <v>84</v>
      </c>
      <c r="L126" s="123">
        <v>1</v>
      </c>
      <c r="M126" s="35" t="s">
        <v>517</v>
      </c>
      <c r="N126" s="35" t="s">
        <v>86</v>
      </c>
      <c r="O126" s="35" t="s">
        <v>86</v>
      </c>
      <c r="P126" s="35" t="s">
        <v>86</v>
      </c>
      <c r="Q126" s="35" t="s">
        <v>86</v>
      </c>
      <c r="R126" s="43" t="s">
        <v>84</v>
      </c>
      <c r="S126" s="43" t="s">
        <v>89</v>
      </c>
    </row>
    <row r="127" spans="1:19" ht="115.2" x14ac:dyDescent="0.3">
      <c r="A127" s="47" t="s">
        <v>263</v>
      </c>
      <c r="B127" s="41" t="s">
        <v>497</v>
      </c>
      <c r="C127" s="41" t="s">
        <v>265</v>
      </c>
      <c r="D127" s="41" t="s">
        <v>510</v>
      </c>
      <c r="E127" s="118" t="str">
        <f t="shared" si="3"/>
        <v>Finance Durable - Sustainable Finance (Master) (KEDGE Business School)</v>
      </c>
      <c r="F127" s="42" t="s">
        <v>511</v>
      </c>
      <c r="G127" s="43" t="s">
        <v>81</v>
      </c>
      <c r="H127" s="43" t="s">
        <v>82</v>
      </c>
      <c r="I127" s="43" t="s">
        <v>83</v>
      </c>
      <c r="J127" s="43">
        <v>120</v>
      </c>
      <c r="K127" s="43" t="s">
        <v>84</v>
      </c>
      <c r="L127" s="123">
        <v>1</v>
      </c>
      <c r="M127" s="35" t="s">
        <v>518</v>
      </c>
      <c r="N127" s="35" t="s">
        <v>86</v>
      </c>
      <c r="O127" s="35" t="s">
        <v>86</v>
      </c>
      <c r="P127" s="35" t="s">
        <v>86</v>
      </c>
      <c r="Q127" s="35" t="s">
        <v>86</v>
      </c>
      <c r="R127" s="43" t="s">
        <v>84</v>
      </c>
      <c r="S127" s="43" t="s">
        <v>89</v>
      </c>
    </row>
    <row r="128" spans="1:19" ht="115.2" x14ac:dyDescent="0.3">
      <c r="A128" s="47" t="s">
        <v>263</v>
      </c>
      <c r="B128" s="41" t="s">
        <v>497</v>
      </c>
      <c r="C128" s="41" t="s">
        <v>265</v>
      </c>
      <c r="D128" s="41" t="s">
        <v>510</v>
      </c>
      <c r="E128" s="118" t="str">
        <f t="shared" si="3"/>
        <v>Finance Durable - Sustainable Finance (Master) (KEDGE Business School)</v>
      </c>
      <c r="F128" s="42" t="s">
        <v>511</v>
      </c>
      <c r="G128" s="43" t="s">
        <v>81</v>
      </c>
      <c r="H128" s="43" t="s">
        <v>82</v>
      </c>
      <c r="I128" s="43" t="s">
        <v>83</v>
      </c>
      <c r="J128" s="43">
        <v>120</v>
      </c>
      <c r="K128" s="43" t="s">
        <v>84</v>
      </c>
      <c r="L128" s="123">
        <v>1</v>
      </c>
      <c r="M128" s="35" t="s">
        <v>519</v>
      </c>
      <c r="N128" s="35" t="s">
        <v>86</v>
      </c>
      <c r="O128" s="35" t="s">
        <v>86</v>
      </c>
      <c r="P128" s="35" t="s">
        <v>86</v>
      </c>
      <c r="Q128" s="35" t="s">
        <v>86</v>
      </c>
      <c r="R128" s="43" t="s">
        <v>84</v>
      </c>
      <c r="S128" s="43" t="s">
        <v>89</v>
      </c>
    </row>
    <row r="129" spans="1:19" ht="115.2" x14ac:dyDescent="0.3">
      <c r="A129" s="47" t="s">
        <v>263</v>
      </c>
      <c r="B129" s="41" t="s">
        <v>497</v>
      </c>
      <c r="C129" s="41" t="s">
        <v>265</v>
      </c>
      <c r="D129" s="41" t="s">
        <v>510</v>
      </c>
      <c r="E129" s="118" t="str">
        <f t="shared" si="3"/>
        <v>Finance Durable - Sustainable Finance (Master) (KEDGE Business School)</v>
      </c>
      <c r="F129" s="42" t="s">
        <v>511</v>
      </c>
      <c r="G129" s="43" t="s">
        <v>81</v>
      </c>
      <c r="H129" s="43" t="s">
        <v>82</v>
      </c>
      <c r="I129" s="43" t="s">
        <v>83</v>
      </c>
      <c r="J129" s="43">
        <v>120</v>
      </c>
      <c r="K129" s="43" t="s">
        <v>84</v>
      </c>
      <c r="L129" s="114">
        <v>1</v>
      </c>
      <c r="M129" s="35" t="s">
        <v>520</v>
      </c>
      <c r="N129" s="35" t="s">
        <v>86</v>
      </c>
      <c r="O129" s="35" t="s">
        <v>86</v>
      </c>
      <c r="P129" s="35" t="s">
        <v>86</v>
      </c>
      <c r="Q129" s="35" t="s">
        <v>86</v>
      </c>
      <c r="R129" s="43" t="s">
        <v>84</v>
      </c>
      <c r="S129" s="43" t="s">
        <v>89</v>
      </c>
    </row>
    <row r="130" spans="1:19" ht="115.2" x14ac:dyDescent="0.3">
      <c r="A130" s="47" t="s">
        <v>263</v>
      </c>
      <c r="B130" s="41" t="s">
        <v>497</v>
      </c>
      <c r="C130" s="41" t="s">
        <v>265</v>
      </c>
      <c r="D130" s="41" t="s">
        <v>521</v>
      </c>
      <c r="E130" s="118" t="str">
        <f t="shared" ref="E130:E161" si="4">CONCATENATE(D130&amp; " ("&amp;B130&amp;")")</f>
        <v>Finance Durable - Sustainable Finance (M2) (KEDGE Business School)</v>
      </c>
      <c r="F130" s="42" t="s">
        <v>511</v>
      </c>
      <c r="G130" s="43" t="s">
        <v>110</v>
      </c>
      <c r="H130" s="43" t="s">
        <v>82</v>
      </c>
      <c r="I130" s="43" t="s">
        <v>111</v>
      </c>
      <c r="J130" s="43">
        <v>60</v>
      </c>
      <c r="K130" s="43" t="s">
        <v>84</v>
      </c>
      <c r="L130" s="119">
        <v>1</v>
      </c>
      <c r="M130" s="35" t="s">
        <v>513</v>
      </c>
      <c r="N130" s="35" t="s">
        <v>86</v>
      </c>
      <c r="O130" s="35" t="s">
        <v>86</v>
      </c>
      <c r="P130" s="35" t="s">
        <v>86</v>
      </c>
      <c r="Q130" s="35" t="s">
        <v>86</v>
      </c>
      <c r="R130" s="43" t="s">
        <v>84</v>
      </c>
      <c r="S130" s="43" t="s">
        <v>89</v>
      </c>
    </row>
    <row r="131" spans="1:19" ht="115.2" x14ac:dyDescent="0.3">
      <c r="A131" s="47" t="s">
        <v>263</v>
      </c>
      <c r="B131" s="41" t="s">
        <v>497</v>
      </c>
      <c r="C131" s="41" t="s">
        <v>265</v>
      </c>
      <c r="D131" s="41" t="s">
        <v>521</v>
      </c>
      <c r="E131" s="118" t="str">
        <f t="shared" si="4"/>
        <v>Finance Durable - Sustainable Finance (M2) (KEDGE Business School)</v>
      </c>
      <c r="F131" s="42" t="s">
        <v>511</v>
      </c>
      <c r="G131" s="43" t="s">
        <v>110</v>
      </c>
      <c r="H131" s="43" t="s">
        <v>82</v>
      </c>
      <c r="I131" s="43" t="s">
        <v>111</v>
      </c>
      <c r="J131" s="43">
        <v>60</v>
      </c>
      <c r="K131" s="43" t="s">
        <v>84</v>
      </c>
      <c r="L131" s="123">
        <v>1</v>
      </c>
      <c r="M131" s="35" t="s">
        <v>514</v>
      </c>
      <c r="N131" s="35" t="s">
        <v>86</v>
      </c>
      <c r="O131" s="35" t="s">
        <v>86</v>
      </c>
      <c r="P131" s="35" t="s">
        <v>86</v>
      </c>
      <c r="Q131" s="35" t="s">
        <v>86</v>
      </c>
      <c r="R131" s="43" t="s">
        <v>84</v>
      </c>
      <c r="S131" s="43" t="s">
        <v>89</v>
      </c>
    </row>
    <row r="132" spans="1:19" ht="115.2" x14ac:dyDescent="0.3">
      <c r="A132" s="47" t="s">
        <v>263</v>
      </c>
      <c r="B132" s="41" t="s">
        <v>497</v>
      </c>
      <c r="C132" s="41" t="s">
        <v>265</v>
      </c>
      <c r="D132" s="41" t="s">
        <v>521</v>
      </c>
      <c r="E132" s="118" t="str">
        <f t="shared" si="4"/>
        <v>Finance Durable - Sustainable Finance (M2) (KEDGE Business School)</v>
      </c>
      <c r="F132" s="42" t="s">
        <v>511</v>
      </c>
      <c r="G132" s="43" t="s">
        <v>110</v>
      </c>
      <c r="H132" s="43" t="s">
        <v>82</v>
      </c>
      <c r="I132" s="43" t="s">
        <v>111</v>
      </c>
      <c r="J132" s="43">
        <v>60</v>
      </c>
      <c r="K132" s="43" t="s">
        <v>84</v>
      </c>
      <c r="L132" s="123">
        <v>1</v>
      </c>
      <c r="M132" s="35" t="s">
        <v>515</v>
      </c>
      <c r="N132" s="35" t="s">
        <v>86</v>
      </c>
      <c r="O132" s="35" t="s">
        <v>86</v>
      </c>
      <c r="P132" s="35" t="s">
        <v>86</v>
      </c>
      <c r="Q132" s="35" t="s">
        <v>86</v>
      </c>
      <c r="R132" s="43" t="s">
        <v>84</v>
      </c>
      <c r="S132" s="43" t="s">
        <v>89</v>
      </c>
    </row>
    <row r="133" spans="1:19" ht="115.2" x14ac:dyDescent="0.3">
      <c r="A133" s="47" t="s">
        <v>263</v>
      </c>
      <c r="B133" s="41" t="s">
        <v>497</v>
      </c>
      <c r="C133" s="41" t="s">
        <v>265</v>
      </c>
      <c r="D133" s="41" t="s">
        <v>521</v>
      </c>
      <c r="E133" s="118" t="str">
        <f t="shared" si="4"/>
        <v>Finance Durable - Sustainable Finance (M2) (KEDGE Business School)</v>
      </c>
      <c r="F133" s="42" t="s">
        <v>511</v>
      </c>
      <c r="G133" s="43" t="s">
        <v>110</v>
      </c>
      <c r="H133" s="43" t="s">
        <v>82</v>
      </c>
      <c r="I133" s="43" t="s">
        <v>111</v>
      </c>
      <c r="J133" s="43">
        <v>60</v>
      </c>
      <c r="K133" s="43" t="s">
        <v>84</v>
      </c>
      <c r="L133" s="123">
        <v>1</v>
      </c>
      <c r="M133" s="35" t="s">
        <v>516</v>
      </c>
      <c r="N133" s="35" t="s">
        <v>86</v>
      </c>
      <c r="O133" s="35" t="s">
        <v>86</v>
      </c>
      <c r="P133" s="35" t="s">
        <v>86</v>
      </c>
      <c r="Q133" s="35" t="s">
        <v>86</v>
      </c>
      <c r="R133" s="43" t="s">
        <v>84</v>
      </c>
      <c r="S133" s="43" t="s">
        <v>89</v>
      </c>
    </row>
    <row r="134" spans="1:19" ht="115.2" x14ac:dyDescent="0.3">
      <c r="A134" s="47" t="s">
        <v>263</v>
      </c>
      <c r="B134" s="41" t="s">
        <v>497</v>
      </c>
      <c r="C134" s="41" t="s">
        <v>265</v>
      </c>
      <c r="D134" s="41" t="s">
        <v>521</v>
      </c>
      <c r="E134" s="118" t="str">
        <f t="shared" si="4"/>
        <v>Finance Durable - Sustainable Finance (M2) (KEDGE Business School)</v>
      </c>
      <c r="F134" s="42" t="s">
        <v>511</v>
      </c>
      <c r="G134" s="43" t="s">
        <v>110</v>
      </c>
      <c r="H134" s="43" t="s">
        <v>82</v>
      </c>
      <c r="I134" s="43" t="s">
        <v>111</v>
      </c>
      <c r="J134" s="43">
        <v>60</v>
      </c>
      <c r="K134" s="43" t="s">
        <v>84</v>
      </c>
      <c r="L134" s="123">
        <v>1</v>
      </c>
      <c r="M134" s="35" t="s">
        <v>517</v>
      </c>
      <c r="N134" s="35" t="s">
        <v>86</v>
      </c>
      <c r="O134" s="35" t="s">
        <v>86</v>
      </c>
      <c r="P134" s="35" t="s">
        <v>86</v>
      </c>
      <c r="Q134" s="35" t="s">
        <v>86</v>
      </c>
      <c r="R134" s="43" t="s">
        <v>84</v>
      </c>
      <c r="S134" s="43" t="s">
        <v>89</v>
      </c>
    </row>
    <row r="135" spans="1:19" ht="115.2" x14ac:dyDescent="0.3">
      <c r="A135" s="47" t="s">
        <v>263</v>
      </c>
      <c r="B135" s="41" t="s">
        <v>497</v>
      </c>
      <c r="C135" s="41" t="s">
        <v>265</v>
      </c>
      <c r="D135" s="41" t="s">
        <v>521</v>
      </c>
      <c r="E135" s="118" t="str">
        <f t="shared" si="4"/>
        <v>Finance Durable - Sustainable Finance (M2) (KEDGE Business School)</v>
      </c>
      <c r="F135" s="42" t="s">
        <v>511</v>
      </c>
      <c r="G135" s="43" t="s">
        <v>110</v>
      </c>
      <c r="H135" s="43" t="s">
        <v>82</v>
      </c>
      <c r="I135" s="43" t="s">
        <v>111</v>
      </c>
      <c r="J135" s="43">
        <v>60</v>
      </c>
      <c r="K135" s="43" t="s">
        <v>84</v>
      </c>
      <c r="L135" s="123">
        <v>1</v>
      </c>
      <c r="M135" s="35" t="s">
        <v>518</v>
      </c>
      <c r="N135" s="35" t="s">
        <v>86</v>
      </c>
      <c r="O135" s="35" t="s">
        <v>86</v>
      </c>
      <c r="P135" s="35" t="s">
        <v>86</v>
      </c>
      <c r="Q135" s="35" t="s">
        <v>86</v>
      </c>
      <c r="R135" s="43" t="s">
        <v>84</v>
      </c>
      <c r="S135" s="43" t="s">
        <v>89</v>
      </c>
    </row>
    <row r="136" spans="1:19" ht="115.2" x14ac:dyDescent="0.3">
      <c r="A136" s="47" t="s">
        <v>263</v>
      </c>
      <c r="B136" s="41" t="s">
        <v>497</v>
      </c>
      <c r="C136" s="41" t="s">
        <v>265</v>
      </c>
      <c r="D136" s="41" t="s">
        <v>521</v>
      </c>
      <c r="E136" s="118" t="str">
        <f t="shared" si="4"/>
        <v>Finance Durable - Sustainable Finance (M2) (KEDGE Business School)</v>
      </c>
      <c r="F136" s="42" t="s">
        <v>511</v>
      </c>
      <c r="G136" s="43" t="s">
        <v>110</v>
      </c>
      <c r="H136" s="43" t="s">
        <v>82</v>
      </c>
      <c r="I136" s="43" t="s">
        <v>111</v>
      </c>
      <c r="J136" s="43">
        <v>60</v>
      </c>
      <c r="K136" s="43" t="s">
        <v>84</v>
      </c>
      <c r="L136" s="123">
        <v>1</v>
      </c>
      <c r="M136" s="35" t="s">
        <v>519</v>
      </c>
      <c r="N136" s="35" t="s">
        <v>86</v>
      </c>
      <c r="O136" s="35" t="s">
        <v>86</v>
      </c>
      <c r="P136" s="35" t="s">
        <v>86</v>
      </c>
      <c r="Q136" s="35" t="s">
        <v>86</v>
      </c>
      <c r="R136" s="43" t="s">
        <v>84</v>
      </c>
      <c r="S136" s="43" t="s">
        <v>89</v>
      </c>
    </row>
    <row r="137" spans="1:19" ht="115.2" x14ac:dyDescent="0.3">
      <c r="A137" s="47" t="s">
        <v>263</v>
      </c>
      <c r="B137" s="41" t="s">
        <v>497</v>
      </c>
      <c r="C137" s="41" t="s">
        <v>265</v>
      </c>
      <c r="D137" s="41" t="s">
        <v>521</v>
      </c>
      <c r="E137" s="118" t="str">
        <f t="shared" si="4"/>
        <v>Finance Durable - Sustainable Finance (M2) (KEDGE Business School)</v>
      </c>
      <c r="F137" s="42" t="s">
        <v>511</v>
      </c>
      <c r="G137" s="43" t="s">
        <v>110</v>
      </c>
      <c r="H137" s="43" t="s">
        <v>82</v>
      </c>
      <c r="I137" s="43" t="s">
        <v>111</v>
      </c>
      <c r="J137" s="43">
        <v>60</v>
      </c>
      <c r="K137" s="43" t="s">
        <v>84</v>
      </c>
      <c r="L137" s="114">
        <v>1</v>
      </c>
      <c r="M137" s="35" t="s">
        <v>520</v>
      </c>
      <c r="N137" s="35" t="s">
        <v>86</v>
      </c>
      <c r="O137" s="35" t="s">
        <v>86</v>
      </c>
      <c r="P137" s="35" t="s">
        <v>86</v>
      </c>
      <c r="Q137" s="35" t="s">
        <v>86</v>
      </c>
      <c r="R137" s="43" t="s">
        <v>84</v>
      </c>
      <c r="S137" s="43" t="s">
        <v>89</v>
      </c>
    </row>
    <row r="138" spans="1:19" ht="115.2" x14ac:dyDescent="0.3">
      <c r="A138" s="47" t="s">
        <v>263</v>
      </c>
      <c r="B138" s="36" t="s">
        <v>497</v>
      </c>
      <c r="C138" s="48" t="s">
        <v>522</v>
      </c>
      <c r="D138" s="48" t="s">
        <v>523</v>
      </c>
      <c r="E138" s="120" t="str">
        <f t="shared" si="4"/>
        <v>BBA spécialisation Finance (Bac à Bac+4) (KEDGE Business School)</v>
      </c>
      <c r="F138" s="116" t="s">
        <v>524</v>
      </c>
      <c r="G138" s="37" t="s">
        <v>500</v>
      </c>
      <c r="H138" s="37" t="s">
        <v>110</v>
      </c>
      <c r="I138" s="37" t="s">
        <v>525</v>
      </c>
      <c r="J138" s="37">
        <v>240</v>
      </c>
      <c r="K138" s="35" t="s">
        <v>84</v>
      </c>
      <c r="L138" s="37">
        <v>1</v>
      </c>
      <c r="M138" s="35" t="s">
        <v>526</v>
      </c>
      <c r="N138" s="35" t="s">
        <v>86</v>
      </c>
      <c r="O138" s="35" t="s">
        <v>86</v>
      </c>
      <c r="P138" s="35" t="s">
        <v>86</v>
      </c>
      <c r="Q138" s="35" t="s">
        <v>86</v>
      </c>
      <c r="R138" s="37" t="s">
        <v>105</v>
      </c>
      <c r="S138" s="37" t="s">
        <v>89</v>
      </c>
    </row>
    <row r="139" spans="1:19" ht="115.2" x14ac:dyDescent="0.3">
      <c r="A139" s="47" t="s">
        <v>263</v>
      </c>
      <c r="B139" s="36" t="s">
        <v>497</v>
      </c>
      <c r="C139" s="48" t="s">
        <v>522</v>
      </c>
      <c r="D139" s="48" t="s">
        <v>527</v>
      </c>
      <c r="E139" s="120" t="str">
        <f t="shared" si="4"/>
        <v>BBA spécialisation Finance (Bac+2 à Bac+4) (KEDGE Business School)</v>
      </c>
      <c r="F139" s="116" t="s">
        <v>524</v>
      </c>
      <c r="G139" s="37" t="s">
        <v>160</v>
      </c>
      <c r="H139" s="37" t="s">
        <v>110</v>
      </c>
      <c r="I139" s="37" t="s">
        <v>83</v>
      </c>
      <c r="J139" s="37">
        <v>120</v>
      </c>
      <c r="K139" s="35" t="s">
        <v>84</v>
      </c>
      <c r="L139" s="37">
        <v>1</v>
      </c>
      <c r="M139" s="35" t="s">
        <v>528</v>
      </c>
      <c r="N139" s="35" t="s">
        <v>86</v>
      </c>
      <c r="O139" s="35" t="s">
        <v>86</v>
      </c>
      <c r="P139" s="35" t="s">
        <v>86</v>
      </c>
      <c r="Q139" s="35" t="s">
        <v>86</v>
      </c>
      <c r="R139" s="37" t="s">
        <v>105</v>
      </c>
      <c r="S139" s="37" t="s">
        <v>89</v>
      </c>
    </row>
    <row r="140" spans="1:19" ht="144" x14ac:dyDescent="0.3">
      <c r="A140" s="47" t="s">
        <v>263</v>
      </c>
      <c r="B140" s="36" t="s">
        <v>529</v>
      </c>
      <c r="C140" s="48" t="s">
        <v>265</v>
      </c>
      <c r="D140" s="48" t="s">
        <v>530</v>
      </c>
      <c r="E140" s="120" t="str">
        <f t="shared" si="4"/>
        <v>Finance - Quantitative Finance specialisation (Master) (Grenoble École de Management)</v>
      </c>
      <c r="F140" s="116" t="s">
        <v>531</v>
      </c>
      <c r="G140" s="37" t="s">
        <v>81</v>
      </c>
      <c r="H140" s="37" t="s">
        <v>82</v>
      </c>
      <c r="I140" s="37" t="s">
        <v>83</v>
      </c>
      <c r="J140" s="37">
        <v>120</v>
      </c>
      <c r="K140" s="35" t="s">
        <v>84</v>
      </c>
      <c r="L140" s="37">
        <v>1</v>
      </c>
      <c r="M140" s="33" t="s">
        <v>532</v>
      </c>
      <c r="N140" s="35" t="s">
        <v>86</v>
      </c>
      <c r="O140" s="35" t="s">
        <v>87</v>
      </c>
      <c r="P140" s="35" t="s">
        <v>86</v>
      </c>
      <c r="Q140" s="35" t="s">
        <v>86</v>
      </c>
      <c r="R140" s="37" t="s">
        <v>105</v>
      </c>
      <c r="S140" s="37" t="s">
        <v>89</v>
      </c>
    </row>
    <row r="141" spans="1:19" ht="144" x14ac:dyDescent="0.3">
      <c r="A141" s="47" t="s">
        <v>263</v>
      </c>
      <c r="B141" s="36" t="s">
        <v>529</v>
      </c>
      <c r="C141" s="48" t="s">
        <v>265</v>
      </c>
      <c r="D141" s="48" t="s">
        <v>533</v>
      </c>
      <c r="E141" s="120" t="str">
        <f t="shared" si="4"/>
        <v>Finance - Investment banking &amp; financial advisory (Master) (Grenoble École de Management)</v>
      </c>
      <c r="F141" s="116" t="s">
        <v>531</v>
      </c>
      <c r="G141" s="37" t="s">
        <v>81</v>
      </c>
      <c r="H141" s="37" t="s">
        <v>82</v>
      </c>
      <c r="I141" s="37" t="s">
        <v>83</v>
      </c>
      <c r="J141" s="37">
        <v>120</v>
      </c>
      <c r="K141" s="35" t="s">
        <v>84</v>
      </c>
      <c r="L141" s="37">
        <v>1</v>
      </c>
      <c r="M141" s="33" t="s">
        <v>532</v>
      </c>
      <c r="N141" s="35" t="s">
        <v>86</v>
      </c>
      <c r="O141" s="35" t="s">
        <v>87</v>
      </c>
      <c r="P141" s="35" t="s">
        <v>86</v>
      </c>
      <c r="Q141" s="35" t="s">
        <v>86</v>
      </c>
      <c r="R141" s="37" t="s">
        <v>105</v>
      </c>
      <c r="S141" s="37" t="s">
        <v>89</v>
      </c>
    </row>
    <row r="142" spans="1:19" ht="115.2" x14ac:dyDescent="0.3">
      <c r="A142" s="47" t="s">
        <v>263</v>
      </c>
      <c r="B142" s="41" t="s">
        <v>529</v>
      </c>
      <c r="C142" s="41" t="s">
        <v>265</v>
      </c>
      <c r="D142" s="41" t="s">
        <v>534</v>
      </c>
      <c r="E142" s="118" t="str">
        <f t="shared" si="4"/>
        <v>Finance - Sustainable Finance (Master) (Grenoble École de Management)</v>
      </c>
      <c r="F142" s="42" t="s">
        <v>531</v>
      </c>
      <c r="G142" s="43" t="s">
        <v>81</v>
      </c>
      <c r="H142" s="43" t="s">
        <v>82</v>
      </c>
      <c r="I142" s="43" t="s">
        <v>83</v>
      </c>
      <c r="J142" s="43">
        <v>120</v>
      </c>
      <c r="K142" s="43" t="s">
        <v>84</v>
      </c>
      <c r="L142" s="119">
        <v>1</v>
      </c>
      <c r="M142" s="33" t="s">
        <v>532</v>
      </c>
      <c r="N142" s="35" t="s">
        <v>86</v>
      </c>
      <c r="O142" s="35" t="s">
        <v>87</v>
      </c>
      <c r="P142" s="35" t="s">
        <v>86</v>
      </c>
      <c r="Q142" s="35" t="s">
        <v>86</v>
      </c>
      <c r="R142" s="135" t="s">
        <v>84</v>
      </c>
      <c r="S142" s="43" t="s">
        <v>89</v>
      </c>
    </row>
    <row r="143" spans="1:19" ht="115.2" x14ac:dyDescent="0.3">
      <c r="A143" s="47" t="s">
        <v>263</v>
      </c>
      <c r="B143" s="41" t="s">
        <v>529</v>
      </c>
      <c r="C143" s="41" t="s">
        <v>265</v>
      </c>
      <c r="D143" s="41" t="s">
        <v>534</v>
      </c>
      <c r="E143" s="118" t="str">
        <f t="shared" si="4"/>
        <v>Finance - Sustainable Finance (Master) (Grenoble École de Management)</v>
      </c>
      <c r="F143" s="42" t="s">
        <v>531</v>
      </c>
      <c r="G143" s="43" t="s">
        <v>81</v>
      </c>
      <c r="H143" s="43" t="s">
        <v>82</v>
      </c>
      <c r="I143" s="43" t="s">
        <v>83</v>
      </c>
      <c r="J143" s="43">
        <v>120</v>
      </c>
      <c r="K143" s="43" t="s">
        <v>84</v>
      </c>
      <c r="L143" s="123">
        <v>1</v>
      </c>
      <c r="M143" s="35" t="s">
        <v>535</v>
      </c>
      <c r="N143" s="35" t="s">
        <v>86</v>
      </c>
      <c r="O143" s="35" t="s">
        <v>87</v>
      </c>
      <c r="P143" s="35" t="s">
        <v>86</v>
      </c>
      <c r="Q143" s="35" t="s">
        <v>86</v>
      </c>
      <c r="R143" s="135" t="s">
        <v>84</v>
      </c>
      <c r="S143" s="43" t="s">
        <v>89</v>
      </c>
    </row>
    <row r="144" spans="1:19" ht="115.2" x14ac:dyDescent="0.3">
      <c r="A144" s="47" t="s">
        <v>263</v>
      </c>
      <c r="B144" s="41" t="s">
        <v>529</v>
      </c>
      <c r="C144" s="41" t="s">
        <v>265</v>
      </c>
      <c r="D144" s="41" t="s">
        <v>534</v>
      </c>
      <c r="E144" s="118" t="str">
        <f t="shared" si="4"/>
        <v>Finance - Sustainable Finance (Master) (Grenoble École de Management)</v>
      </c>
      <c r="F144" s="42" t="s">
        <v>531</v>
      </c>
      <c r="G144" s="43" t="s">
        <v>81</v>
      </c>
      <c r="H144" s="43" t="s">
        <v>82</v>
      </c>
      <c r="I144" s="43" t="s">
        <v>83</v>
      </c>
      <c r="J144" s="43">
        <v>120</v>
      </c>
      <c r="K144" s="43" t="s">
        <v>84</v>
      </c>
      <c r="L144" s="123">
        <v>1</v>
      </c>
      <c r="M144" s="35" t="s">
        <v>536</v>
      </c>
      <c r="N144" s="35" t="s">
        <v>86</v>
      </c>
      <c r="O144" s="35" t="s">
        <v>87</v>
      </c>
      <c r="P144" s="35" t="s">
        <v>86</v>
      </c>
      <c r="Q144" s="35" t="s">
        <v>86</v>
      </c>
      <c r="R144" s="135" t="s">
        <v>84</v>
      </c>
      <c r="S144" s="43" t="s">
        <v>89</v>
      </c>
    </row>
    <row r="145" spans="1:20" ht="115.2" x14ac:dyDescent="0.3">
      <c r="A145" s="47" t="s">
        <v>263</v>
      </c>
      <c r="B145" s="41" t="s">
        <v>529</v>
      </c>
      <c r="C145" s="41" t="s">
        <v>265</v>
      </c>
      <c r="D145" s="41" t="s">
        <v>534</v>
      </c>
      <c r="E145" s="118" t="str">
        <f t="shared" si="4"/>
        <v>Finance - Sustainable Finance (Master) (Grenoble École de Management)</v>
      </c>
      <c r="F145" s="42" t="s">
        <v>531</v>
      </c>
      <c r="G145" s="43" t="s">
        <v>81</v>
      </c>
      <c r="H145" s="43" t="s">
        <v>82</v>
      </c>
      <c r="I145" s="43" t="s">
        <v>83</v>
      </c>
      <c r="J145" s="43">
        <v>120</v>
      </c>
      <c r="K145" s="43" t="s">
        <v>84</v>
      </c>
      <c r="L145" s="123">
        <v>1</v>
      </c>
      <c r="M145" s="35" t="s">
        <v>537</v>
      </c>
      <c r="N145" s="35" t="s">
        <v>86</v>
      </c>
      <c r="O145" s="35" t="s">
        <v>87</v>
      </c>
      <c r="P145" s="35" t="s">
        <v>86</v>
      </c>
      <c r="Q145" s="35" t="s">
        <v>86</v>
      </c>
      <c r="R145" s="135" t="s">
        <v>84</v>
      </c>
      <c r="S145" s="43" t="s">
        <v>89</v>
      </c>
    </row>
    <row r="146" spans="1:20" ht="115.2" x14ac:dyDescent="0.3">
      <c r="A146" s="47" t="s">
        <v>263</v>
      </c>
      <c r="B146" s="41" t="s">
        <v>529</v>
      </c>
      <c r="C146" s="41" t="s">
        <v>265</v>
      </c>
      <c r="D146" s="41" t="s">
        <v>534</v>
      </c>
      <c r="E146" s="118" t="str">
        <f t="shared" si="4"/>
        <v>Finance - Sustainable Finance (Master) (Grenoble École de Management)</v>
      </c>
      <c r="F146" s="42" t="s">
        <v>531</v>
      </c>
      <c r="G146" s="43" t="s">
        <v>81</v>
      </c>
      <c r="H146" s="43" t="s">
        <v>82</v>
      </c>
      <c r="I146" s="43" t="s">
        <v>83</v>
      </c>
      <c r="J146" s="43">
        <v>120</v>
      </c>
      <c r="K146" s="43" t="s">
        <v>84</v>
      </c>
      <c r="L146" s="114">
        <v>1</v>
      </c>
      <c r="M146" s="35" t="s">
        <v>325</v>
      </c>
      <c r="N146" s="35" t="s">
        <v>86</v>
      </c>
      <c r="O146" s="35" t="s">
        <v>87</v>
      </c>
      <c r="P146" s="35" t="s">
        <v>86</v>
      </c>
      <c r="Q146" s="35" t="s">
        <v>86</v>
      </c>
      <c r="R146" s="135" t="s">
        <v>84</v>
      </c>
      <c r="S146" s="43" t="s">
        <v>89</v>
      </c>
    </row>
    <row r="147" spans="1:20" ht="115.2" x14ac:dyDescent="0.3">
      <c r="A147" s="47" t="s">
        <v>263</v>
      </c>
      <c r="B147" s="36" t="s">
        <v>529</v>
      </c>
      <c r="C147" s="48" t="s">
        <v>538</v>
      </c>
      <c r="D147" s="48" t="s">
        <v>539</v>
      </c>
      <c r="E147" s="120" t="str">
        <f t="shared" si="4"/>
        <v>Finance &amp; Accounting (Master) (Grenoble École de Management)</v>
      </c>
      <c r="F147" s="116" t="s">
        <v>540</v>
      </c>
      <c r="G147" s="37" t="s">
        <v>81</v>
      </c>
      <c r="H147" s="37" t="s">
        <v>81</v>
      </c>
      <c r="I147" s="37" t="s">
        <v>541</v>
      </c>
      <c r="J147" s="37">
        <v>30</v>
      </c>
      <c r="K147" s="35" t="s">
        <v>105</v>
      </c>
      <c r="L147" s="37">
        <v>0</v>
      </c>
      <c r="M147" s="35" t="s">
        <v>112</v>
      </c>
      <c r="N147" s="35" t="s">
        <v>112</v>
      </c>
      <c r="O147" s="35" t="s">
        <v>112</v>
      </c>
      <c r="P147" s="35" t="s">
        <v>112</v>
      </c>
      <c r="Q147" s="35" t="s">
        <v>112</v>
      </c>
      <c r="R147" s="37" t="s">
        <v>105</v>
      </c>
      <c r="S147" s="37" t="s">
        <v>89</v>
      </c>
    </row>
    <row r="148" spans="1:20" ht="144" x14ac:dyDescent="0.3">
      <c r="A148" s="47" t="s">
        <v>263</v>
      </c>
      <c r="B148" s="36" t="s">
        <v>542</v>
      </c>
      <c r="C148" s="48" t="s">
        <v>265</v>
      </c>
      <c r="D148" s="48" t="s">
        <v>543</v>
      </c>
      <c r="E148" s="120" t="str">
        <f t="shared" si="4"/>
        <v>Financial Markets &amp; Technologies (Master) (NEOMA Business School)</v>
      </c>
      <c r="F148" s="116" t="s">
        <v>544</v>
      </c>
      <c r="G148" s="37" t="s">
        <v>81</v>
      </c>
      <c r="H148" s="37" t="s">
        <v>82</v>
      </c>
      <c r="I148" s="37" t="s">
        <v>545</v>
      </c>
      <c r="J148" s="37">
        <v>120</v>
      </c>
      <c r="K148" s="35" t="s">
        <v>105</v>
      </c>
      <c r="L148" s="37" t="s">
        <v>112</v>
      </c>
      <c r="M148" s="35" t="s">
        <v>112</v>
      </c>
      <c r="N148" s="35" t="s">
        <v>112</v>
      </c>
      <c r="O148" s="35" t="s">
        <v>112</v>
      </c>
      <c r="P148" s="35" t="s">
        <v>112</v>
      </c>
      <c r="Q148" s="35" t="s">
        <v>112</v>
      </c>
      <c r="R148" s="37" t="s">
        <v>105</v>
      </c>
      <c r="S148" s="37" t="s">
        <v>89</v>
      </c>
    </row>
    <row r="149" spans="1:20" ht="144" x14ac:dyDescent="0.3">
      <c r="A149" s="47" t="s">
        <v>263</v>
      </c>
      <c r="B149" s="36" t="s">
        <v>542</v>
      </c>
      <c r="C149" s="48" t="s">
        <v>265</v>
      </c>
      <c r="D149" s="48" t="s">
        <v>546</v>
      </c>
      <c r="E149" s="120" t="str">
        <f t="shared" si="4"/>
        <v>Financial Markets &amp; Technologies (M2) (NEOMA Business School)</v>
      </c>
      <c r="F149" s="116" t="s">
        <v>544</v>
      </c>
      <c r="G149" s="37" t="s">
        <v>110</v>
      </c>
      <c r="H149" s="37" t="s">
        <v>82</v>
      </c>
      <c r="I149" s="37" t="s">
        <v>547</v>
      </c>
      <c r="J149" s="37">
        <v>60</v>
      </c>
      <c r="K149" s="35" t="s">
        <v>105</v>
      </c>
      <c r="L149" s="37" t="s">
        <v>112</v>
      </c>
      <c r="M149" s="35" t="s">
        <v>112</v>
      </c>
      <c r="N149" s="35" t="s">
        <v>112</v>
      </c>
      <c r="O149" s="35" t="s">
        <v>112</v>
      </c>
      <c r="P149" s="35" t="s">
        <v>112</v>
      </c>
      <c r="Q149" s="35" t="s">
        <v>112</v>
      </c>
      <c r="R149" s="37" t="s">
        <v>105</v>
      </c>
      <c r="S149" s="37" t="s">
        <v>89</v>
      </c>
    </row>
    <row r="150" spans="1:20" ht="158.4" x14ac:dyDescent="0.3">
      <c r="A150" s="47" t="s">
        <v>263</v>
      </c>
      <c r="B150" s="41" t="s">
        <v>542</v>
      </c>
      <c r="C150" s="41" t="s">
        <v>265</v>
      </c>
      <c r="D150" s="41" t="s">
        <v>548</v>
      </c>
      <c r="E150" s="118" t="str">
        <f t="shared" si="4"/>
        <v>Finance, Investment &amp; Wealth Management (Master) (NEOMA Business School)</v>
      </c>
      <c r="F150" s="42" t="s">
        <v>549</v>
      </c>
      <c r="G150" s="43" t="s">
        <v>81</v>
      </c>
      <c r="H150" s="43" t="s">
        <v>82</v>
      </c>
      <c r="I150" s="43" t="s">
        <v>545</v>
      </c>
      <c r="J150" s="43">
        <v>120</v>
      </c>
      <c r="K150" s="43" t="s">
        <v>84</v>
      </c>
      <c r="L150" s="119">
        <v>1</v>
      </c>
      <c r="M150" s="35" t="s">
        <v>384</v>
      </c>
      <c r="N150" s="35" t="s">
        <v>86</v>
      </c>
      <c r="O150" s="35" t="s">
        <v>87</v>
      </c>
      <c r="P150" s="35" t="s">
        <v>86</v>
      </c>
      <c r="Q150" s="35" t="s">
        <v>86</v>
      </c>
      <c r="R150" s="43" t="s">
        <v>105</v>
      </c>
      <c r="S150" s="43" t="s">
        <v>89</v>
      </c>
    </row>
    <row r="151" spans="1:20" ht="158.4" x14ac:dyDescent="0.3">
      <c r="A151" s="47" t="s">
        <v>263</v>
      </c>
      <c r="B151" s="41" t="s">
        <v>542</v>
      </c>
      <c r="C151" s="41" t="s">
        <v>265</v>
      </c>
      <c r="D151" s="41" t="s">
        <v>548</v>
      </c>
      <c r="E151" s="118" t="str">
        <f t="shared" si="4"/>
        <v>Finance, Investment &amp; Wealth Management (Master) (NEOMA Business School)</v>
      </c>
      <c r="F151" s="42" t="s">
        <v>549</v>
      </c>
      <c r="G151" s="43" t="s">
        <v>81</v>
      </c>
      <c r="H151" s="43" t="s">
        <v>82</v>
      </c>
      <c r="I151" s="43" t="s">
        <v>545</v>
      </c>
      <c r="J151" s="43">
        <v>120</v>
      </c>
      <c r="K151" s="43" t="s">
        <v>84</v>
      </c>
      <c r="L151" s="123">
        <v>1</v>
      </c>
      <c r="M151" s="35" t="s">
        <v>550</v>
      </c>
      <c r="N151" s="35" t="s">
        <v>86</v>
      </c>
      <c r="O151" s="35" t="s">
        <v>87</v>
      </c>
      <c r="P151" s="35" t="s">
        <v>86</v>
      </c>
      <c r="Q151" s="35" t="s">
        <v>86</v>
      </c>
      <c r="R151" s="43" t="s">
        <v>105</v>
      </c>
      <c r="S151" s="43" t="s">
        <v>89</v>
      </c>
    </row>
    <row r="152" spans="1:20" ht="158.4" x14ac:dyDescent="0.3">
      <c r="A152" s="47" t="s">
        <v>263</v>
      </c>
      <c r="B152" s="41" t="s">
        <v>542</v>
      </c>
      <c r="C152" s="41" t="s">
        <v>265</v>
      </c>
      <c r="D152" s="41" t="s">
        <v>548</v>
      </c>
      <c r="E152" s="118" t="str">
        <f t="shared" si="4"/>
        <v>Finance, Investment &amp; Wealth Management (Master) (NEOMA Business School)</v>
      </c>
      <c r="F152" s="42" t="s">
        <v>549</v>
      </c>
      <c r="G152" s="43" t="s">
        <v>81</v>
      </c>
      <c r="H152" s="43" t="s">
        <v>82</v>
      </c>
      <c r="I152" s="43" t="s">
        <v>545</v>
      </c>
      <c r="J152" s="43">
        <v>120</v>
      </c>
      <c r="K152" s="43" t="s">
        <v>84</v>
      </c>
      <c r="L152" s="114">
        <v>1</v>
      </c>
      <c r="M152" s="35" t="s">
        <v>551</v>
      </c>
      <c r="N152" s="35" t="s">
        <v>86</v>
      </c>
      <c r="O152" s="35" t="s">
        <v>153</v>
      </c>
      <c r="P152" s="35" t="s">
        <v>86</v>
      </c>
      <c r="Q152" s="35" t="s">
        <v>86</v>
      </c>
      <c r="R152" s="43" t="s">
        <v>105</v>
      </c>
      <c r="S152" s="43" t="s">
        <v>89</v>
      </c>
    </row>
    <row r="153" spans="1:20" ht="158.4" x14ac:dyDescent="0.3">
      <c r="A153" s="47" t="s">
        <v>263</v>
      </c>
      <c r="B153" s="41" t="s">
        <v>542</v>
      </c>
      <c r="C153" s="41" t="s">
        <v>265</v>
      </c>
      <c r="D153" s="41" t="s">
        <v>552</v>
      </c>
      <c r="E153" s="118" t="str">
        <f t="shared" si="4"/>
        <v>Finance, Investment &amp; Wealth Management (M2) (NEOMA Business School)</v>
      </c>
      <c r="F153" s="42" t="s">
        <v>549</v>
      </c>
      <c r="G153" s="43" t="s">
        <v>110</v>
      </c>
      <c r="H153" s="43" t="s">
        <v>82</v>
      </c>
      <c r="I153" s="43" t="s">
        <v>547</v>
      </c>
      <c r="J153" s="43">
        <v>60</v>
      </c>
      <c r="K153" s="43" t="s">
        <v>84</v>
      </c>
      <c r="L153" s="119">
        <v>1</v>
      </c>
      <c r="M153" s="35" t="s">
        <v>384</v>
      </c>
      <c r="N153" s="35" t="s">
        <v>86</v>
      </c>
      <c r="O153" s="35" t="s">
        <v>87</v>
      </c>
      <c r="P153" s="35" t="s">
        <v>86</v>
      </c>
      <c r="Q153" s="35" t="s">
        <v>86</v>
      </c>
      <c r="R153" s="43" t="s">
        <v>105</v>
      </c>
      <c r="S153" s="43" t="s">
        <v>89</v>
      </c>
    </row>
    <row r="154" spans="1:20" ht="158.4" x14ac:dyDescent="0.3">
      <c r="A154" s="47" t="s">
        <v>263</v>
      </c>
      <c r="B154" s="41" t="s">
        <v>542</v>
      </c>
      <c r="C154" s="41" t="s">
        <v>265</v>
      </c>
      <c r="D154" s="41" t="s">
        <v>552</v>
      </c>
      <c r="E154" s="118" t="str">
        <f t="shared" si="4"/>
        <v>Finance, Investment &amp; Wealth Management (M2) (NEOMA Business School)</v>
      </c>
      <c r="F154" s="42" t="s">
        <v>549</v>
      </c>
      <c r="G154" s="43" t="s">
        <v>110</v>
      </c>
      <c r="H154" s="43" t="s">
        <v>82</v>
      </c>
      <c r="I154" s="43" t="s">
        <v>547</v>
      </c>
      <c r="J154" s="43">
        <v>60</v>
      </c>
      <c r="K154" s="43" t="s">
        <v>84</v>
      </c>
      <c r="L154" s="123">
        <v>1</v>
      </c>
      <c r="M154" s="35" t="s">
        <v>550</v>
      </c>
      <c r="N154" s="35" t="s">
        <v>86</v>
      </c>
      <c r="O154" s="35" t="s">
        <v>87</v>
      </c>
      <c r="P154" s="35" t="s">
        <v>86</v>
      </c>
      <c r="Q154" s="35" t="s">
        <v>86</v>
      </c>
      <c r="R154" s="43" t="s">
        <v>105</v>
      </c>
      <c r="S154" s="43" t="s">
        <v>89</v>
      </c>
    </row>
    <row r="155" spans="1:20" ht="158.4" x14ac:dyDescent="0.3">
      <c r="A155" s="47" t="s">
        <v>263</v>
      </c>
      <c r="B155" s="41" t="s">
        <v>542</v>
      </c>
      <c r="C155" s="41" t="s">
        <v>265</v>
      </c>
      <c r="D155" s="41" t="s">
        <v>552</v>
      </c>
      <c r="E155" s="118" t="str">
        <f t="shared" si="4"/>
        <v>Finance, Investment &amp; Wealth Management (M2) (NEOMA Business School)</v>
      </c>
      <c r="F155" s="42" t="s">
        <v>549</v>
      </c>
      <c r="G155" s="43" t="s">
        <v>110</v>
      </c>
      <c r="H155" s="43" t="s">
        <v>82</v>
      </c>
      <c r="I155" s="43" t="s">
        <v>547</v>
      </c>
      <c r="J155" s="43">
        <v>60</v>
      </c>
      <c r="K155" s="43" t="s">
        <v>84</v>
      </c>
      <c r="L155" s="114">
        <v>1</v>
      </c>
      <c r="M155" s="35" t="s">
        <v>551</v>
      </c>
      <c r="N155" s="35" t="s">
        <v>86</v>
      </c>
      <c r="O155" s="35" t="s">
        <v>153</v>
      </c>
      <c r="P155" s="35" t="s">
        <v>86</v>
      </c>
      <c r="Q155" s="35" t="s">
        <v>86</v>
      </c>
      <c r="R155" s="43" t="s">
        <v>105</v>
      </c>
      <c r="S155" s="43" t="s">
        <v>89</v>
      </c>
    </row>
    <row r="156" spans="1:20" ht="115.2" x14ac:dyDescent="0.3">
      <c r="A156" s="47" t="s">
        <v>263</v>
      </c>
      <c r="B156" s="36" t="s">
        <v>542</v>
      </c>
      <c r="C156" s="48" t="s">
        <v>265</v>
      </c>
      <c r="D156" s="48" t="s">
        <v>553</v>
      </c>
      <c r="E156" s="120" t="str">
        <f t="shared" si="4"/>
        <v>Finance &amp; Big Data (M2) (NEOMA Business School)</v>
      </c>
      <c r="F156" s="116" t="s">
        <v>554</v>
      </c>
      <c r="G156" s="37" t="s">
        <v>110</v>
      </c>
      <c r="H156" s="37" t="s">
        <v>82</v>
      </c>
      <c r="I156" s="37" t="s">
        <v>555</v>
      </c>
      <c r="J156" s="37">
        <v>60</v>
      </c>
      <c r="K156" s="35" t="s">
        <v>105</v>
      </c>
      <c r="L156" s="37">
        <v>0</v>
      </c>
      <c r="M156" s="35" t="s">
        <v>112</v>
      </c>
      <c r="N156" s="35" t="s">
        <v>112</v>
      </c>
      <c r="O156" s="35" t="s">
        <v>112</v>
      </c>
      <c r="P156" s="35" t="s">
        <v>112</v>
      </c>
      <c r="Q156" s="35" t="s">
        <v>112</v>
      </c>
      <c r="R156" s="37" t="s">
        <v>105</v>
      </c>
      <c r="S156" s="37" t="s">
        <v>89</v>
      </c>
    </row>
    <row r="157" spans="1:20" ht="100.8" x14ac:dyDescent="0.3">
      <c r="A157" s="47" t="s">
        <v>263</v>
      </c>
      <c r="B157" s="36" t="s">
        <v>542</v>
      </c>
      <c r="C157" s="48" t="s">
        <v>265</v>
      </c>
      <c r="D157" s="48" t="s">
        <v>506</v>
      </c>
      <c r="E157" s="120" t="str">
        <f t="shared" si="4"/>
        <v>Corporate Finance (Master) (NEOMA Business School)</v>
      </c>
      <c r="F157" s="116" t="s">
        <v>556</v>
      </c>
      <c r="G157" s="37" t="s">
        <v>81</v>
      </c>
      <c r="H157" s="37" t="s">
        <v>82</v>
      </c>
      <c r="I157" s="37" t="s">
        <v>545</v>
      </c>
      <c r="J157" s="37">
        <v>120</v>
      </c>
      <c r="K157" s="35" t="s">
        <v>84</v>
      </c>
      <c r="L157" s="37">
        <v>1</v>
      </c>
      <c r="M157" s="35" t="s">
        <v>557</v>
      </c>
      <c r="N157" s="35" t="s">
        <v>86</v>
      </c>
      <c r="O157" s="35" t="s">
        <v>87</v>
      </c>
      <c r="P157" s="35" t="s">
        <v>112</v>
      </c>
      <c r="Q157" s="35" t="s">
        <v>112</v>
      </c>
      <c r="R157" s="37" t="s">
        <v>105</v>
      </c>
      <c r="S157" s="37" t="s">
        <v>89</v>
      </c>
    </row>
    <row r="158" spans="1:20" ht="100.8" x14ac:dyDescent="0.3">
      <c r="A158" s="47" t="s">
        <v>263</v>
      </c>
      <c r="B158" s="36" t="s">
        <v>542</v>
      </c>
      <c r="C158" s="48" t="s">
        <v>265</v>
      </c>
      <c r="D158" s="48" t="s">
        <v>506</v>
      </c>
      <c r="E158" s="120" t="str">
        <f t="shared" si="4"/>
        <v>Corporate Finance (Master) (NEOMA Business School)</v>
      </c>
      <c r="F158" s="116" t="s">
        <v>556</v>
      </c>
      <c r="G158" s="37" t="s">
        <v>110</v>
      </c>
      <c r="H158" s="37" t="s">
        <v>82</v>
      </c>
      <c r="I158" s="37" t="s">
        <v>547</v>
      </c>
      <c r="J158" s="37">
        <v>60</v>
      </c>
      <c r="K158" s="35" t="s">
        <v>84</v>
      </c>
      <c r="L158" s="37">
        <v>1</v>
      </c>
      <c r="M158" s="35" t="s">
        <v>557</v>
      </c>
      <c r="N158" s="35" t="s">
        <v>86</v>
      </c>
      <c r="O158" s="35" t="s">
        <v>87</v>
      </c>
      <c r="P158" s="35" t="s">
        <v>86</v>
      </c>
      <c r="Q158" s="35" t="s">
        <v>86</v>
      </c>
      <c r="R158" s="37" t="s">
        <v>105</v>
      </c>
      <c r="S158" s="37" t="s">
        <v>89</v>
      </c>
    </row>
    <row r="159" spans="1:20" ht="158.4" x14ac:dyDescent="0.3">
      <c r="A159" s="47" t="s">
        <v>263</v>
      </c>
      <c r="B159" s="36" t="s">
        <v>542</v>
      </c>
      <c r="C159" s="48" t="s">
        <v>558</v>
      </c>
      <c r="D159" s="48" t="s">
        <v>559</v>
      </c>
      <c r="E159" s="120" t="str">
        <f t="shared" si="4"/>
        <v>International Financial Analysis (M2) (NEOMA Business School)</v>
      </c>
      <c r="F159" s="116" t="s">
        <v>560</v>
      </c>
      <c r="G159" s="37" t="s">
        <v>110</v>
      </c>
      <c r="H159" s="37" t="s">
        <v>82</v>
      </c>
      <c r="I159" s="37" t="s">
        <v>555</v>
      </c>
      <c r="J159" s="37">
        <v>60</v>
      </c>
      <c r="K159" s="35" t="s">
        <v>84</v>
      </c>
      <c r="L159" s="37">
        <v>1</v>
      </c>
      <c r="M159" s="35" t="s">
        <v>561</v>
      </c>
      <c r="N159" s="35" t="s">
        <v>86</v>
      </c>
      <c r="O159" s="35" t="s">
        <v>86</v>
      </c>
      <c r="P159" s="35" t="s">
        <v>86</v>
      </c>
      <c r="Q159" s="35" t="s">
        <v>86</v>
      </c>
      <c r="R159" s="37" t="s">
        <v>105</v>
      </c>
      <c r="S159" s="37" t="s">
        <v>89</v>
      </c>
    </row>
    <row r="160" spans="1:20" ht="172.8" x14ac:dyDescent="0.3">
      <c r="A160" s="47" t="s">
        <v>263</v>
      </c>
      <c r="B160" s="41" t="s">
        <v>562</v>
      </c>
      <c r="C160" s="41" t="s">
        <v>265</v>
      </c>
      <c r="D160" s="41" t="s">
        <v>563</v>
      </c>
      <c r="E160" s="118" t="str">
        <f t="shared" si="4"/>
        <v>Climate change and corporate finance (M2) (Burgundy School of Business (BSB))</v>
      </c>
      <c r="F160" s="42" t="s">
        <v>564</v>
      </c>
      <c r="G160" s="43" t="s">
        <v>110</v>
      </c>
      <c r="H160" s="43" t="s">
        <v>82</v>
      </c>
      <c r="I160" s="43" t="s">
        <v>555</v>
      </c>
      <c r="J160" s="43">
        <v>60</v>
      </c>
      <c r="K160" s="43" t="s">
        <v>84</v>
      </c>
      <c r="L160" s="119">
        <v>1</v>
      </c>
      <c r="M160" s="35" t="s">
        <v>565</v>
      </c>
      <c r="N160" s="35" t="s">
        <v>566</v>
      </c>
      <c r="O160" s="35" t="s">
        <v>87</v>
      </c>
      <c r="P160" s="35" t="s">
        <v>86</v>
      </c>
      <c r="Q160" s="35" t="s">
        <v>86</v>
      </c>
      <c r="R160" s="43" t="s">
        <v>84</v>
      </c>
      <c r="S160" s="43" t="s">
        <v>89</v>
      </c>
      <c r="T160" s="134" t="s">
        <v>566</v>
      </c>
    </row>
    <row r="161" spans="1:20" ht="172.8" x14ac:dyDescent="0.3">
      <c r="A161" s="47" t="s">
        <v>263</v>
      </c>
      <c r="B161" s="41" t="s">
        <v>562</v>
      </c>
      <c r="C161" s="41" t="s">
        <v>265</v>
      </c>
      <c r="D161" s="41" t="s">
        <v>563</v>
      </c>
      <c r="E161" s="118" t="str">
        <f t="shared" si="4"/>
        <v>Climate change and corporate finance (M2) (Burgundy School of Business (BSB))</v>
      </c>
      <c r="F161" s="42" t="s">
        <v>564</v>
      </c>
      <c r="G161" s="43" t="s">
        <v>110</v>
      </c>
      <c r="H161" s="43" t="s">
        <v>82</v>
      </c>
      <c r="I161" s="43" t="s">
        <v>555</v>
      </c>
      <c r="J161" s="43">
        <v>60</v>
      </c>
      <c r="K161" s="43" t="s">
        <v>84</v>
      </c>
      <c r="L161" s="123">
        <v>1</v>
      </c>
      <c r="M161" s="35" t="s">
        <v>567</v>
      </c>
      <c r="N161" s="35" t="s">
        <v>86</v>
      </c>
      <c r="O161" s="35" t="s">
        <v>87</v>
      </c>
      <c r="P161" s="35" t="s">
        <v>86</v>
      </c>
      <c r="Q161" s="35" t="s">
        <v>86</v>
      </c>
      <c r="R161" s="43" t="s">
        <v>84</v>
      </c>
      <c r="S161" s="43" t="s">
        <v>89</v>
      </c>
    </row>
    <row r="162" spans="1:20" ht="172.8" x14ac:dyDescent="0.3">
      <c r="A162" s="47" t="s">
        <v>263</v>
      </c>
      <c r="B162" s="41" t="s">
        <v>562</v>
      </c>
      <c r="C162" s="41" t="s">
        <v>265</v>
      </c>
      <c r="D162" s="41" t="s">
        <v>563</v>
      </c>
      <c r="E162" s="118" t="str">
        <f t="shared" ref="E162:E193" si="5">CONCATENATE(D162&amp; " ("&amp;B162&amp;")")</f>
        <v>Climate change and corporate finance (M2) (Burgundy School of Business (BSB))</v>
      </c>
      <c r="F162" s="42" t="s">
        <v>564</v>
      </c>
      <c r="G162" s="43" t="s">
        <v>110</v>
      </c>
      <c r="H162" s="43" t="s">
        <v>82</v>
      </c>
      <c r="I162" s="43" t="s">
        <v>555</v>
      </c>
      <c r="J162" s="43">
        <v>60</v>
      </c>
      <c r="K162" s="43" t="s">
        <v>84</v>
      </c>
      <c r="L162" s="123">
        <v>1</v>
      </c>
      <c r="M162" s="35" t="s">
        <v>568</v>
      </c>
      <c r="N162" s="35" t="s">
        <v>86</v>
      </c>
      <c r="O162" s="35" t="s">
        <v>87</v>
      </c>
      <c r="P162" s="35" t="s">
        <v>86</v>
      </c>
      <c r="Q162" s="35" t="s">
        <v>86</v>
      </c>
      <c r="R162" s="43" t="s">
        <v>84</v>
      </c>
      <c r="S162" s="43" t="s">
        <v>89</v>
      </c>
    </row>
    <row r="163" spans="1:20" ht="172.8" x14ac:dyDescent="0.3">
      <c r="A163" s="47" t="s">
        <v>263</v>
      </c>
      <c r="B163" s="41" t="s">
        <v>562</v>
      </c>
      <c r="C163" s="41" t="s">
        <v>265</v>
      </c>
      <c r="D163" s="41" t="s">
        <v>563</v>
      </c>
      <c r="E163" s="118" t="str">
        <f t="shared" si="5"/>
        <v>Climate change and corporate finance (M2) (Burgundy School of Business (BSB))</v>
      </c>
      <c r="F163" s="42" t="s">
        <v>564</v>
      </c>
      <c r="G163" s="43" t="s">
        <v>110</v>
      </c>
      <c r="H163" s="43" t="s">
        <v>82</v>
      </c>
      <c r="I163" s="43" t="s">
        <v>555</v>
      </c>
      <c r="J163" s="43">
        <v>60</v>
      </c>
      <c r="K163" s="43" t="s">
        <v>84</v>
      </c>
      <c r="L163" s="123">
        <v>1</v>
      </c>
      <c r="M163" s="35" t="s">
        <v>569</v>
      </c>
      <c r="N163" s="35" t="s">
        <v>86</v>
      </c>
      <c r="O163" s="35" t="s">
        <v>87</v>
      </c>
      <c r="P163" s="35" t="s">
        <v>86</v>
      </c>
      <c r="Q163" s="35" t="s">
        <v>86</v>
      </c>
      <c r="R163" s="43" t="s">
        <v>84</v>
      </c>
      <c r="S163" s="43" t="s">
        <v>89</v>
      </c>
    </row>
    <row r="164" spans="1:20" ht="172.8" x14ac:dyDescent="0.3">
      <c r="A164" s="47" t="s">
        <v>263</v>
      </c>
      <c r="B164" s="41" t="s">
        <v>562</v>
      </c>
      <c r="C164" s="41" t="s">
        <v>265</v>
      </c>
      <c r="D164" s="41" t="s">
        <v>563</v>
      </c>
      <c r="E164" s="118" t="str">
        <f t="shared" si="5"/>
        <v>Climate change and corporate finance (M2) (Burgundy School of Business (BSB))</v>
      </c>
      <c r="F164" s="42" t="s">
        <v>564</v>
      </c>
      <c r="G164" s="43" t="s">
        <v>110</v>
      </c>
      <c r="H164" s="43" t="s">
        <v>82</v>
      </c>
      <c r="I164" s="43" t="s">
        <v>555</v>
      </c>
      <c r="J164" s="43">
        <v>60</v>
      </c>
      <c r="K164" s="43" t="s">
        <v>84</v>
      </c>
      <c r="L164" s="123">
        <v>1</v>
      </c>
      <c r="M164" s="35" t="s">
        <v>570</v>
      </c>
      <c r="N164" s="35" t="s">
        <v>86</v>
      </c>
      <c r="O164" s="35" t="s">
        <v>87</v>
      </c>
      <c r="P164" s="35" t="s">
        <v>86</v>
      </c>
      <c r="Q164" s="35" t="s">
        <v>86</v>
      </c>
      <c r="R164" s="43" t="s">
        <v>84</v>
      </c>
      <c r="S164" s="43" t="s">
        <v>89</v>
      </c>
    </row>
    <row r="165" spans="1:20" ht="172.8" x14ac:dyDescent="0.3">
      <c r="A165" s="47" t="s">
        <v>263</v>
      </c>
      <c r="B165" s="41" t="s">
        <v>562</v>
      </c>
      <c r="C165" s="41" t="s">
        <v>265</v>
      </c>
      <c r="D165" s="41" t="s">
        <v>563</v>
      </c>
      <c r="E165" s="118" t="str">
        <f t="shared" si="5"/>
        <v>Climate change and corporate finance (M2) (Burgundy School of Business (BSB))</v>
      </c>
      <c r="F165" s="42" t="s">
        <v>564</v>
      </c>
      <c r="G165" s="43" t="s">
        <v>110</v>
      </c>
      <c r="H165" s="43" t="s">
        <v>82</v>
      </c>
      <c r="I165" s="43" t="s">
        <v>555</v>
      </c>
      <c r="J165" s="43">
        <v>60</v>
      </c>
      <c r="K165" s="43" t="s">
        <v>84</v>
      </c>
      <c r="L165" s="123">
        <v>1</v>
      </c>
      <c r="M165" s="35" t="s">
        <v>571</v>
      </c>
      <c r="N165" s="35" t="s">
        <v>86</v>
      </c>
      <c r="O165" s="35" t="s">
        <v>87</v>
      </c>
      <c r="P165" s="35" t="s">
        <v>86</v>
      </c>
      <c r="Q165" s="35" t="s">
        <v>86</v>
      </c>
      <c r="R165" s="43" t="s">
        <v>84</v>
      </c>
      <c r="S165" s="43" t="s">
        <v>89</v>
      </c>
    </row>
    <row r="166" spans="1:20" ht="172.8" x14ac:dyDescent="0.3">
      <c r="A166" s="47" t="s">
        <v>263</v>
      </c>
      <c r="B166" s="41" t="s">
        <v>562</v>
      </c>
      <c r="C166" s="41" t="s">
        <v>265</v>
      </c>
      <c r="D166" s="41" t="s">
        <v>563</v>
      </c>
      <c r="E166" s="118" t="str">
        <f t="shared" si="5"/>
        <v>Climate change and corporate finance (M2) (Burgundy School of Business (BSB))</v>
      </c>
      <c r="F166" s="42" t="s">
        <v>564</v>
      </c>
      <c r="G166" s="43" t="s">
        <v>110</v>
      </c>
      <c r="H166" s="43" t="s">
        <v>82</v>
      </c>
      <c r="I166" s="43" t="s">
        <v>555</v>
      </c>
      <c r="J166" s="43">
        <v>60</v>
      </c>
      <c r="K166" s="43" t="s">
        <v>84</v>
      </c>
      <c r="L166" s="123">
        <v>1</v>
      </c>
      <c r="M166" s="35" t="s">
        <v>572</v>
      </c>
      <c r="N166" s="35" t="s">
        <v>86</v>
      </c>
      <c r="O166" s="35" t="s">
        <v>87</v>
      </c>
      <c r="P166" s="35" t="s">
        <v>86</v>
      </c>
      <c r="Q166" s="35" t="s">
        <v>86</v>
      </c>
      <c r="R166" s="43" t="s">
        <v>84</v>
      </c>
      <c r="S166" s="43" t="s">
        <v>89</v>
      </c>
    </row>
    <row r="167" spans="1:20" ht="172.8" x14ac:dyDescent="0.3">
      <c r="A167" s="47" t="s">
        <v>263</v>
      </c>
      <c r="B167" s="41" t="s">
        <v>562</v>
      </c>
      <c r="C167" s="41" t="s">
        <v>265</v>
      </c>
      <c r="D167" s="41" t="s">
        <v>563</v>
      </c>
      <c r="E167" s="118" t="str">
        <f t="shared" si="5"/>
        <v>Climate change and corporate finance (M2) (Burgundy School of Business (BSB))</v>
      </c>
      <c r="F167" s="42" t="s">
        <v>564</v>
      </c>
      <c r="G167" s="43" t="s">
        <v>110</v>
      </c>
      <c r="H167" s="43" t="s">
        <v>82</v>
      </c>
      <c r="I167" s="43" t="s">
        <v>555</v>
      </c>
      <c r="J167" s="43">
        <v>60</v>
      </c>
      <c r="K167" s="43" t="s">
        <v>84</v>
      </c>
      <c r="L167" s="123">
        <v>1</v>
      </c>
      <c r="M167" s="35" t="s">
        <v>573</v>
      </c>
      <c r="N167" s="35" t="s">
        <v>86</v>
      </c>
      <c r="O167" s="35" t="s">
        <v>87</v>
      </c>
      <c r="P167" s="35" t="s">
        <v>86</v>
      </c>
      <c r="Q167" s="35" t="s">
        <v>86</v>
      </c>
      <c r="R167" s="43" t="s">
        <v>84</v>
      </c>
      <c r="S167" s="43" t="s">
        <v>89</v>
      </c>
    </row>
    <row r="168" spans="1:20" ht="172.8" x14ac:dyDescent="0.3">
      <c r="A168" s="47" t="s">
        <v>263</v>
      </c>
      <c r="B168" s="41" t="s">
        <v>562</v>
      </c>
      <c r="C168" s="41" t="s">
        <v>265</v>
      </c>
      <c r="D168" s="41" t="s">
        <v>563</v>
      </c>
      <c r="E168" s="118" t="str">
        <f t="shared" si="5"/>
        <v>Climate change and corporate finance (M2) (Burgundy School of Business (BSB))</v>
      </c>
      <c r="F168" s="42" t="s">
        <v>564</v>
      </c>
      <c r="G168" s="43" t="s">
        <v>110</v>
      </c>
      <c r="H168" s="43" t="s">
        <v>82</v>
      </c>
      <c r="I168" s="43" t="s">
        <v>555</v>
      </c>
      <c r="J168" s="43">
        <v>60</v>
      </c>
      <c r="K168" s="43" t="s">
        <v>84</v>
      </c>
      <c r="L168" s="114">
        <v>1</v>
      </c>
      <c r="M168" s="35" t="s">
        <v>574</v>
      </c>
      <c r="N168" s="35" t="s">
        <v>575</v>
      </c>
      <c r="O168" s="35" t="s">
        <v>87</v>
      </c>
      <c r="P168" s="35" t="s">
        <v>86</v>
      </c>
      <c r="Q168" s="35" t="s">
        <v>86</v>
      </c>
      <c r="R168" s="43" t="s">
        <v>84</v>
      </c>
      <c r="S168" s="43" t="s">
        <v>89</v>
      </c>
    </row>
    <row r="169" spans="1:20" ht="187.2" x14ac:dyDescent="0.3">
      <c r="A169" s="47" t="s">
        <v>263</v>
      </c>
      <c r="B169" s="41" t="s">
        <v>562</v>
      </c>
      <c r="C169" s="41" t="s">
        <v>265</v>
      </c>
      <c r="D169" s="41" t="s">
        <v>576</v>
      </c>
      <c r="E169" s="118" t="str">
        <f t="shared" si="5"/>
        <v>Corporate finance and investment banking (M2) (Burgundy School of Business (BSB))</v>
      </c>
      <c r="F169" s="42" t="s">
        <v>577</v>
      </c>
      <c r="G169" s="43" t="s">
        <v>110</v>
      </c>
      <c r="H169" s="43" t="s">
        <v>82</v>
      </c>
      <c r="I169" s="43" t="s">
        <v>555</v>
      </c>
      <c r="J169" s="43">
        <v>60</v>
      </c>
      <c r="K169" s="43" t="s">
        <v>84</v>
      </c>
      <c r="L169" s="119">
        <v>1</v>
      </c>
      <c r="M169" s="35" t="s">
        <v>565</v>
      </c>
      <c r="N169" s="35" t="s">
        <v>575</v>
      </c>
      <c r="O169" s="35" t="s">
        <v>87</v>
      </c>
      <c r="P169" s="35" t="s">
        <v>86</v>
      </c>
      <c r="Q169" s="35" t="s">
        <v>86</v>
      </c>
      <c r="R169" s="43" t="s">
        <v>105</v>
      </c>
      <c r="S169" s="43" t="s">
        <v>89</v>
      </c>
      <c r="T169" s="33" t="s">
        <v>575</v>
      </c>
    </row>
    <row r="170" spans="1:20" ht="187.2" x14ac:dyDescent="0.3">
      <c r="A170" s="47" t="s">
        <v>263</v>
      </c>
      <c r="B170" s="41" t="s">
        <v>562</v>
      </c>
      <c r="C170" s="41" t="s">
        <v>265</v>
      </c>
      <c r="D170" s="41" t="s">
        <v>576</v>
      </c>
      <c r="E170" s="118" t="str">
        <f t="shared" si="5"/>
        <v>Corporate finance and investment banking (M2) (Burgundy School of Business (BSB))</v>
      </c>
      <c r="F170" s="42" t="s">
        <v>577</v>
      </c>
      <c r="G170" s="43" t="s">
        <v>110</v>
      </c>
      <c r="H170" s="43" t="s">
        <v>82</v>
      </c>
      <c r="I170" s="43" t="s">
        <v>555</v>
      </c>
      <c r="J170" s="43">
        <v>60</v>
      </c>
      <c r="K170" s="43" t="s">
        <v>84</v>
      </c>
      <c r="L170" s="123">
        <v>1</v>
      </c>
      <c r="M170" s="35" t="s">
        <v>567</v>
      </c>
      <c r="N170" s="35" t="s">
        <v>86</v>
      </c>
      <c r="O170" s="35" t="s">
        <v>86</v>
      </c>
      <c r="P170" s="35" t="s">
        <v>86</v>
      </c>
      <c r="Q170" s="35" t="s">
        <v>86</v>
      </c>
      <c r="R170" s="43" t="s">
        <v>105</v>
      </c>
      <c r="S170" s="43" t="s">
        <v>89</v>
      </c>
      <c r="T170" s="136"/>
    </row>
    <row r="171" spans="1:20" ht="187.2" x14ac:dyDescent="0.3">
      <c r="A171" s="47" t="s">
        <v>263</v>
      </c>
      <c r="B171" s="41" t="s">
        <v>562</v>
      </c>
      <c r="C171" s="41" t="s">
        <v>265</v>
      </c>
      <c r="D171" s="41" t="s">
        <v>576</v>
      </c>
      <c r="E171" s="118" t="str">
        <f t="shared" si="5"/>
        <v>Corporate finance and investment banking (M2) (Burgundy School of Business (BSB))</v>
      </c>
      <c r="F171" s="42" t="s">
        <v>577</v>
      </c>
      <c r="G171" s="43" t="s">
        <v>110</v>
      </c>
      <c r="H171" s="43" t="s">
        <v>82</v>
      </c>
      <c r="I171" s="43" t="s">
        <v>555</v>
      </c>
      <c r="J171" s="43">
        <v>60</v>
      </c>
      <c r="K171" s="43" t="s">
        <v>84</v>
      </c>
      <c r="L171" s="123">
        <v>1</v>
      </c>
      <c r="M171" s="35" t="s">
        <v>578</v>
      </c>
      <c r="N171" s="35" t="s">
        <v>86</v>
      </c>
      <c r="O171" s="35" t="s">
        <v>86</v>
      </c>
      <c r="P171" s="35" t="s">
        <v>86</v>
      </c>
      <c r="Q171" s="35" t="s">
        <v>86</v>
      </c>
      <c r="R171" s="43" t="s">
        <v>105</v>
      </c>
      <c r="S171" s="43" t="s">
        <v>89</v>
      </c>
      <c r="T171" s="136"/>
    </row>
    <row r="172" spans="1:20" ht="187.2" x14ac:dyDescent="0.3">
      <c r="A172" s="47" t="s">
        <v>263</v>
      </c>
      <c r="B172" s="41" t="s">
        <v>562</v>
      </c>
      <c r="C172" s="41" t="s">
        <v>265</v>
      </c>
      <c r="D172" s="41" t="s">
        <v>576</v>
      </c>
      <c r="E172" s="118" t="str">
        <f t="shared" si="5"/>
        <v>Corporate finance and investment banking (M2) (Burgundy School of Business (BSB))</v>
      </c>
      <c r="F172" s="42" t="s">
        <v>577</v>
      </c>
      <c r="G172" s="43" t="s">
        <v>110</v>
      </c>
      <c r="H172" s="43" t="s">
        <v>82</v>
      </c>
      <c r="I172" s="43" t="s">
        <v>555</v>
      </c>
      <c r="J172" s="43">
        <v>60</v>
      </c>
      <c r="K172" s="43" t="s">
        <v>84</v>
      </c>
      <c r="L172" s="114">
        <v>1</v>
      </c>
      <c r="M172" s="35" t="s">
        <v>574</v>
      </c>
      <c r="N172" s="35" t="s">
        <v>86</v>
      </c>
      <c r="O172" s="35" t="s">
        <v>87</v>
      </c>
      <c r="P172" s="35" t="s">
        <v>86</v>
      </c>
      <c r="Q172" s="35" t="s">
        <v>86</v>
      </c>
      <c r="R172" s="43" t="s">
        <v>105</v>
      </c>
      <c r="S172" s="43" t="s">
        <v>89</v>
      </c>
      <c r="T172" s="136"/>
    </row>
    <row r="173" spans="1:20" ht="345.6" x14ac:dyDescent="0.3">
      <c r="A173" s="47" t="s">
        <v>263</v>
      </c>
      <c r="B173" s="36" t="s">
        <v>562</v>
      </c>
      <c r="C173" s="48" t="s">
        <v>282</v>
      </c>
      <c r="D173" s="48" t="s">
        <v>579</v>
      </c>
      <c r="E173" s="120" t="str">
        <f t="shared" si="5"/>
        <v>Spécialisation finance d'entreprise (PGE) (Burgundy School of Business (BSB))</v>
      </c>
      <c r="F173" s="137" t="s">
        <v>580</v>
      </c>
      <c r="G173" s="37" t="s">
        <v>160</v>
      </c>
      <c r="H173" s="37" t="s">
        <v>82</v>
      </c>
      <c r="I173" s="36" t="s">
        <v>161</v>
      </c>
      <c r="J173" s="36">
        <v>300</v>
      </c>
      <c r="K173" s="35" t="s">
        <v>105</v>
      </c>
      <c r="L173" s="37">
        <v>0</v>
      </c>
      <c r="M173" s="35" t="s">
        <v>112</v>
      </c>
      <c r="N173" s="35" t="s">
        <v>112</v>
      </c>
      <c r="O173" s="35" t="s">
        <v>112</v>
      </c>
      <c r="P173" s="35" t="s">
        <v>112</v>
      </c>
      <c r="Q173" s="35" t="s">
        <v>112</v>
      </c>
      <c r="R173" s="37" t="s">
        <v>105</v>
      </c>
      <c r="S173" s="37" t="s">
        <v>89</v>
      </c>
    </row>
    <row r="174" spans="1:20" ht="345.6" x14ac:dyDescent="0.3">
      <c r="A174" s="47" t="s">
        <v>263</v>
      </c>
      <c r="B174" s="36" t="s">
        <v>562</v>
      </c>
      <c r="C174" s="48" t="s">
        <v>282</v>
      </c>
      <c r="D174" s="48" t="s">
        <v>581</v>
      </c>
      <c r="E174" s="120" t="str">
        <f t="shared" si="5"/>
        <v>Spécialisation banque et gestion de patrimoine (PGE) (Burgundy School of Business (BSB))</v>
      </c>
      <c r="F174" s="137" t="s">
        <v>580</v>
      </c>
      <c r="G174" s="37" t="s">
        <v>160</v>
      </c>
      <c r="H174" s="37" t="s">
        <v>82</v>
      </c>
      <c r="I174" s="36" t="s">
        <v>161</v>
      </c>
      <c r="J174" s="36">
        <v>300</v>
      </c>
      <c r="K174" s="35" t="s">
        <v>105</v>
      </c>
      <c r="L174" s="37">
        <v>0</v>
      </c>
      <c r="M174" s="35" t="s">
        <v>112</v>
      </c>
      <c r="N174" s="35" t="s">
        <v>112</v>
      </c>
      <c r="O174" s="35" t="s">
        <v>112</v>
      </c>
      <c r="P174" s="35" t="s">
        <v>112</v>
      </c>
      <c r="Q174" s="35" t="s">
        <v>112</v>
      </c>
      <c r="R174" s="37" t="s">
        <v>105</v>
      </c>
      <c r="S174" s="37" t="s">
        <v>89</v>
      </c>
    </row>
    <row r="175" spans="1:20" ht="158.4" x14ac:dyDescent="0.3">
      <c r="A175" s="47" t="s">
        <v>263</v>
      </c>
      <c r="B175" s="41" t="s">
        <v>582</v>
      </c>
      <c r="C175" s="41" t="s">
        <v>282</v>
      </c>
      <c r="D175" s="41" t="s">
        <v>583</v>
      </c>
      <c r="E175" s="118" t="str">
        <f t="shared" si="5"/>
        <v>Master major in asset and risk management (PGE) (IESEG School of Management)</v>
      </c>
      <c r="F175" s="75" t="s">
        <v>584</v>
      </c>
      <c r="G175" s="43" t="s">
        <v>160</v>
      </c>
      <c r="H175" s="43" t="s">
        <v>82</v>
      </c>
      <c r="I175" s="41" t="s">
        <v>161</v>
      </c>
      <c r="J175" s="41">
        <v>300</v>
      </c>
      <c r="K175" s="43" t="s">
        <v>84</v>
      </c>
      <c r="L175" s="119">
        <v>1</v>
      </c>
      <c r="M175" s="35" t="s">
        <v>585</v>
      </c>
      <c r="N175" s="35" t="s">
        <v>270</v>
      </c>
      <c r="O175" s="35" t="s">
        <v>87</v>
      </c>
      <c r="P175" s="35" t="s">
        <v>86</v>
      </c>
      <c r="Q175" s="35" t="s">
        <v>86</v>
      </c>
      <c r="R175" s="43" t="s">
        <v>105</v>
      </c>
      <c r="S175" s="43" t="s">
        <v>89</v>
      </c>
    </row>
    <row r="176" spans="1:20" ht="158.4" x14ac:dyDescent="0.3">
      <c r="A176" s="47" t="s">
        <v>263</v>
      </c>
      <c r="B176" s="41" t="s">
        <v>582</v>
      </c>
      <c r="C176" s="41" t="s">
        <v>282</v>
      </c>
      <c r="D176" s="41" t="s">
        <v>583</v>
      </c>
      <c r="E176" s="118" t="str">
        <f t="shared" si="5"/>
        <v>Master major in asset and risk management (PGE) (IESEG School of Management)</v>
      </c>
      <c r="F176" s="75" t="s">
        <v>584</v>
      </c>
      <c r="G176" s="43" t="s">
        <v>160</v>
      </c>
      <c r="H176" s="43" t="s">
        <v>82</v>
      </c>
      <c r="I176" s="41" t="s">
        <v>161</v>
      </c>
      <c r="J176" s="41">
        <v>300</v>
      </c>
      <c r="K176" s="43" t="s">
        <v>84</v>
      </c>
      <c r="L176" s="114">
        <v>1</v>
      </c>
      <c r="M176" s="35" t="s">
        <v>586</v>
      </c>
      <c r="N176" s="35" t="s">
        <v>86</v>
      </c>
      <c r="O176" s="35" t="s">
        <v>92</v>
      </c>
      <c r="P176" s="35" t="s">
        <v>86</v>
      </c>
      <c r="Q176" s="35" t="s">
        <v>86</v>
      </c>
      <c r="R176" s="43" t="s">
        <v>105</v>
      </c>
      <c r="S176" s="43" t="s">
        <v>89</v>
      </c>
    </row>
    <row r="177" spans="1:20" ht="158.4" x14ac:dyDescent="0.3">
      <c r="A177" s="47" t="s">
        <v>263</v>
      </c>
      <c r="B177" s="36" t="s">
        <v>582</v>
      </c>
      <c r="C177" s="48" t="s">
        <v>282</v>
      </c>
      <c r="D177" s="48" t="s">
        <v>587</v>
      </c>
      <c r="E177" s="120" t="str">
        <f t="shared" si="5"/>
        <v>Master major in financial management and control (PGE) (IESEG School of Management)</v>
      </c>
      <c r="F177" s="138" t="s">
        <v>584</v>
      </c>
      <c r="G177" s="37" t="s">
        <v>160</v>
      </c>
      <c r="H177" s="37" t="s">
        <v>82</v>
      </c>
      <c r="I177" s="36" t="s">
        <v>161</v>
      </c>
      <c r="J177" s="36">
        <v>300</v>
      </c>
      <c r="K177" s="35" t="s">
        <v>84</v>
      </c>
      <c r="L177" s="37">
        <v>1</v>
      </c>
      <c r="M177" s="35" t="s">
        <v>585</v>
      </c>
      <c r="N177" s="35" t="s">
        <v>270</v>
      </c>
      <c r="O177" s="35" t="s">
        <v>87</v>
      </c>
      <c r="P177" s="35" t="s">
        <v>86</v>
      </c>
      <c r="Q177" s="35" t="s">
        <v>86</v>
      </c>
      <c r="R177" s="37" t="s">
        <v>105</v>
      </c>
      <c r="S177" s="37" t="s">
        <v>89</v>
      </c>
    </row>
    <row r="178" spans="1:20" ht="172.8" x14ac:dyDescent="0.3">
      <c r="A178" s="47" t="s">
        <v>263</v>
      </c>
      <c r="B178" s="41" t="s">
        <v>582</v>
      </c>
      <c r="C178" s="41" t="s">
        <v>282</v>
      </c>
      <c r="D178" s="41" t="s">
        <v>588</v>
      </c>
      <c r="E178" s="118" t="str">
        <f t="shared" si="5"/>
        <v>Master major in financial transactions and corporate strategy (PGE) (IESEG School of Management)</v>
      </c>
      <c r="F178" s="75" t="s">
        <v>584</v>
      </c>
      <c r="G178" s="43" t="s">
        <v>160</v>
      </c>
      <c r="H178" s="43" t="s">
        <v>82</v>
      </c>
      <c r="I178" s="41" t="s">
        <v>161</v>
      </c>
      <c r="J178" s="41">
        <v>300</v>
      </c>
      <c r="K178" s="43" t="s">
        <v>84</v>
      </c>
      <c r="L178" s="119">
        <v>1</v>
      </c>
      <c r="M178" s="35" t="s">
        <v>585</v>
      </c>
      <c r="N178" s="35" t="s">
        <v>270</v>
      </c>
      <c r="O178" s="35" t="s">
        <v>87</v>
      </c>
      <c r="P178" s="35" t="s">
        <v>86</v>
      </c>
      <c r="Q178" s="35" t="s">
        <v>86</v>
      </c>
      <c r="R178" s="43" t="s">
        <v>105</v>
      </c>
      <c r="S178" s="43" t="s">
        <v>89</v>
      </c>
    </row>
    <row r="179" spans="1:20" ht="172.8" x14ac:dyDescent="0.3">
      <c r="A179" s="47" t="s">
        <v>263</v>
      </c>
      <c r="B179" s="41" t="s">
        <v>582</v>
      </c>
      <c r="C179" s="41" t="s">
        <v>282</v>
      </c>
      <c r="D179" s="41" t="s">
        <v>588</v>
      </c>
      <c r="E179" s="118" t="str">
        <f t="shared" si="5"/>
        <v>Master major in financial transactions and corporate strategy (PGE) (IESEG School of Management)</v>
      </c>
      <c r="F179" s="75" t="s">
        <v>584</v>
      </c>
      <c r="G179" s="43" t="s">
        <v>160</v>
      </c>
      <c r="H179" s="43" t="s">
        <v>82</v>
      </c>
      <c r="I179" s="41" t="s">
        <v>161</v>
      </c>
      <c r="J179" s="41">
        <v>300</v>
      </c>
      <c r="K179" s="43" t="s">
        <v>84</v>
      </c>
      <c r="L179" s="114">
        <v>1</v>
      </c>
      <c r="M179" s="35" t="s">
        <v>586</v>
      </c>
      <c r="N179" s="35" t="s">
        <v>86</v>
      </c>
      <c r="O179" s="35" t="s">
        <v>92</v>
      </c>
      <c r="P179" s="35" t="s">
        <v>86</v>
      </c>
      <c r="Q179" s="35" t="s">
        <v>86</v>
      </c>
      <c r="R179" s="43" t="s">
        <v>105</v>
      </c>
      <c r="S179" s="43" t="s">
        <v>89</v>
      </c>
    </row>
    <row r="180" spans="1:20" ht="144" x14ac:dyDescent="0.3">
      <c r="A180" s="47" t="s">
        <v>263</v>
      </c>
      <c r="B180" s="36" t="s">
        <v>582</v>
      </c>
      <c r="C180" s="48" t="s">
        <v>589</v>
      </c>
      <c r="D180" s="48" t="s">
        <v>590</v>
      </c>
      <c r="E180" s="120" t="str">
        <f t="shared" si="5"/>
        <v>International Business Program specialized in Fintech (Bachelor) (IESEG School of Management)</v>
      </c>
      <c r="F180" s="116" t="s">
        <v>591</v>
      </c>
      <c r="G180" s="37" t="s">
        <v>500</v>
      </c>
      <c r="H180" s="37" t="s">
        <v>81</v>
      </c>
      <c r="I180" s="139" t="s">
        <v>161</v>
      </c>
      <c r="J180" s="139">
        <v>180</v>
      </c>
      <c r="K180" s="35" t="s">
        <v>105</v>
      </c>
      <c r="L180" s="37">
        <v>0</v>
      </c>
      <c r="M180" s="35" t="s">
        <v>112</v>
      </c>
      <c r="N180" s="35" t="s">
        <v>112</v>
      </c>
      <c r="O180" s="35" t="s">
        <v>112</v>
      </c>
      <c r="P180" s="35" t="s">
        <v>112</v>
      </c>
      <c r="Q180" s="35" t="s">
        <v>112</v>
      </c>
      <c r="R180" s="37" t="s">
        <v>105</v>
      </c>
      <c r="S180" s="37" t="s">
        <v>89</v>
      </c>
    </row>
    <row r="181" spans="1:20" ht="409.6" x14ac:dyDescent="0.3">
      <c r="A181" s="47" t="s">
        <v>263</v>
      </c>
      <c r="B181" s="36" t="s">
        <v>582</v>
      </c>
      <c r="C181" s="48" t="s">
        <v>265</v>
      </c>
      <c r="D181" s="48" t="s">
        <v>322</v>
      </c>
      <c r="E181" s="120" t="str">
        <f t="shared" si="5"/>
        <v>Finance (Master) (IESEG School of Management)</v>
      </c>
      <c r="F181" s="116" t="s">
        <v>592</v>
      </c>
      <c r="G181" s="37" t="s">
        <v>81</v>
      </c>
      <c r="H181" s="37" t="s">
        <v>82</v>
      </c>
      <c r="I181" s="139" t="s">
        <v>593</v>
      </c>
      <c r="J181" s="139">
        <v>120</v>
      </c>
      <c r="K181" s="35" t="s">
        <v>84</v>
      </c>
      <c r="L181" s="37">
        <v>1</v>
      </c>
      <c r="M181" s="35" t="s">
        <v>384</v>
      </c>
      <c r="N181" s="35" t="s">
        <v>594</v>
      </c>
      <c r="O181" s="35" t="s">
        <v>86</v>
      </c>
      <c r="P181" s="35" t="s">
        <v>86</v>
      </c>
      <c r="Q181" s="35" t="s">
        <v>93</v>
      </c>
      <c r="R181" s="37" t="s">
        <v>105</v>
      </c>
      <c r="S181" s="37" t="s">
        <v>89</v>
      </c>
      <c r="T181" s="63" t="s">
        <v>595</v>
      </c>
    </row>
    <row r="182" spans="1:20" ht="403.2" x14ac:dyDescent="0.3">
      <c r="A182" s="47" t="s">
        <v>263</v>
      </c>
      <c r="B182" s="36" t="s">
        <v>582</v>
      </c>
      <c r="C182" s="48" t="s">
        <v>265</v>
      </c>
      <c r="D182" s="48" t="s">
        <v>596</v>
      </c>
      <c r="E182" s="120" t="str">
        <f t="shared" si="5"/>
        <v>Banking, capital markets &amp; financial technology (Master) (IESEG School of Management)</v>
      </c>
      <c r="F182" s="116" t="s">
        <v>597</v>
      </c>
      <c r="G182" s="37" t="s">
        <v>81</v>
      </c>
      <c r="H182" s="37" t="s">
        <v>82</v>
      </c>
      <c r="I182" s="139" t="s">
        <v>593</v>
      </c>
      <c r="J182" s="139">
        <v>120</v>
      </c>
      <c r="K182" s="35" t="s">
        <v>84</v>
      </c>
      <c r="L182" s="37">
        <v>1</v>
      </c>
      <c r="M182" s="35" t="s">
        <v>384</v>
      </c>
      <c r="N182" s="35" t="s">
        <v>598</v>
      </c>
      <c r="O182" s="35" t="s">
        <v>86</v>
      </c>
      <c r="P182" s="35" t="s">
        <v>86</v>
      </c>
      <c r="Q182" s="35" t="s">
        <v>86</v>
      </c>
      <c r="R182" s="37" t="s">
        <v>105</v>
      </c>
      <c r="S182" s="37" t="s">
        <v>89</v>
      </c>
      <c r="T182" s="63" t="s">
        <v>599</v>
      </c>
    </row>
    <row r="183" spans="1:20" ht="187.2" x14ac:dyDescent="0.3">
      <c r="A183" s="47" t="s">
        <v>263</v>
      </c>
      <c r="B183" s="36" t="s">
        <v>600</v>
      </c>
      <c r="C183" s="48" t="s">
        <v>265</v>
      </c>
      <c r="D183" s="48" t="s">
        <v>601</v>
      </c>
      <c r="E183" s="120" t="str">
        <f t="shared" si="5"/>
        <v>Global Finance (Master) (Montpellier Business School)</v>
      </c>
      <c r="F183" s="140" t="s">
        <v>602</v>
      </c>
      <c r="G183" s="37" t="s">
        <v>81</v>
      </c>
      <c r="H183" s="37" t="s">
        <v>82</v>
      </c>
      <c r="I183" s="139" t="s">
        <v>83</v>
      </c>
      <c r="J183" s="139">
        <v>120</v>
      </c>
      <c r="K183" s="35" t="s">
        <v>105</v>
      </c>
      <c r="L183" s="37">
        <v>0</v>
      </c>
      <c r="M183" s="35" t="s">
        <v>112</v>
      </c>
      <c r="N183" s="35" t="s">
        <v>112</v>
      </c>
      <c r="O183" s="35" t="s">
        <v>112</v>
      </c>
      <c r="P183" s="35" t="s">
        <v>112</v>
      </c>
      <c r="Q183" s="35" t="s">
        <v>112</v>
      </c>
      <c r="R183" s="37" t="s">
        <v>105</v>
      </c>
      <c r="S183" s="37" t="s">
        <v>89</v>
      </c>
    </row>
    <row r="184" spans="1:20" ht="187.2" x14ac:dyDescent="0.3">
      <c r="A184" s="47" t="s">
        <v>263</v>
      </c>
      <c r="B184" s="36" t="s">
        <v>600</v>
      </c>
      <c r="C184" s="48" t="s">
        <v>265</v>
      </c>
      <c r="D184" s="48" t="s">
        <v>603</v>
      </c>
      <c r="E184" s="120" t="str">
        <f t="shared" si="5"/>
        <v>Global Finance (M2) (Montpellier Business School)</v>
      </c>
      <c r="F184" s="140" t="s">
        <v>602</v>
      </c>
      <c r="G184" s="37" t="s">
        <v>110</v>
      </c>
      <c r="H184" s="37" t="s">
        <v>82</v>
      </c>
      <c r="I184" s="139" t="s">
        <v>111</v>
      </c>
      <c r="J184" s="139">
        <v>60</v>
      </c>
      <c r="K184" s="35" t="s">
        <v>105</v>
      </c>
      <c r="L184" s="37">
        <v>0</v>
      </c>
      <c r="M184" s="35" t="s">
        <v>112</v>
      </c>
      <c r="N184" s="35" t="s">
        <v>112</v>
      </c>
      <c r="O184" s="35" t="s">
        <v>112</v>
      </c>
      <c r="P184" s="35" t="s">
        <v>112</v>
      </c>
      <c r="Q184" s="35" t="s">
        <v>112</v>
      </c>
      <c r="R184" s="37" t="s">
        <v>105</v>
      </c>
      <c r="S184" s="37" t="s">
        <v>89</v>
      </c>
    </row>
    <row r="185" spans="1:20" ht="201.6" x14ac:dyDescent="0.3">
      <c r="A185" s="47" t="s">
        <v>263</v>
      </c>
      <c r="B185" s="36" t="s">
        <v>600</v>
      </c>
      <c r="C185" s="48" t="s">
        <v>265</v>
      </c>
      <c r="D185" s="48" t="s">
        <v>604</v>
      </c>
      <c r="E185" s="120" t="str">
        <f t="shared" si="5"/>
        <v>Fintech &amp; Digital Finance (Master) (Montpellier Business School)</v>
      </c>
      <c r="F185" s="140" t="s">
        <v>605</v>
      </c>
      <c r="G185" s="37" t="s">
        <v>81</v>
      </c>
      <c r="H185" s="37" t="s">
        <v>82</v>
      </c>
      <c r="I185" s="139" t="s">
        <v>83</v>
      </c>
      <c r="J185" s="139">
        <v>120</v>
      </c>
      <c r="K185" s="35" t="s">
        <v>105</v>
      </c>
      <c r="L185" s="37">
        <v>0</v>
      </c>
      <c r="M185" s="35" t="s">
        <v>112</v>
      </c>
      <c r="N185" s="35" t="s">
        <v>112</v>
      </c>
      <c r="O185" s="35" t="s">
        <v>112</v>
      </c>
      <c r="P185" s="35" t="s">
        <v>112</v>
      </c>
      <c r="Q185" s="35" t="s">
        <v>112</v>
      </c>
      <c r="R185" s="37" t="s">
        <v>105</v>
      </c>
      <c r="S185" s="37" t="s">
        <v>89</v>
      </c>
    </row>
    <row r="186" spans="1:20" ht="201.6" x14ac:dyDescent="0.3">
      <c r="A186" s="47" t="s">
        <v>263</v>
      </c>
      <c r="B186" s="36" t="s">
        <v>600</v>
      </c>
      <c r="C186" s="48" t="s">
        <v>265</v>
      </c>
      <c r="D186" s="48" t="s">
        <v>606</v>
      </c>
      <c r="E186" s="120" t="str">
        <f t="shared" si="5"/>
        <v>Fintech &amp; Digital Finance (M2) (Montpellier Business School)</v>
      </c>
      <c r="F186" s="140" t="s">
        <v>605</v>
      </c>
      <c r="G186" s="37" t="s">
        <v>110</v>
      </c>
      <c r="H186" s="37" t="s">
        <v>82</v>
      </c>
      <c r="I186" s="139" t="s">
        <v>111</v>
      </c>
      <c r="J186" s="139">
        <v>60</v>
      </c>
      <c r="K186" s="35" t="s">
        <v>105</v>
      </c>
      <c r="L186" s="37">
        <v>0</v>
      </c>
      <c r="M186" s="35" t="s">
        <v>112</v>
      </c>
      <c r="N186" s="35" t="s">
        <v>112</v>
      </c>
      <c r="O186" s="35" t="s">
        <v>112</v>
      </c>
      <c r="P186" s="35" t="s">
        <v>112</v>
      </c>
      <c r="Q186" s="35" t="s">
        <v>112</v>
      </c>
      <c r="R186" s="37" t="s">
        <v>105</v>
      </c>
      <c r="S186" s="37" t="s">
        <v>89</v>
      </c>
    </row>
    <row r="187" spans="1:20" ht="216" x14ac:dyDescent="0.3">
      <c r="A187" s="47" t="s">
        <v>263</v>
      </c>
      <c r="B187" s="41" t="s">
        <v>600</v>
      </c>
      <c r="C187" s="41" t="s">
        <v>265</v>
      </c>
      <c r="D187" s="41" t="s">
        <v>607</v>
      </c>
      <c r="E187" s="118" t="str">
        <f t="shared" si="5"/>
        <v>Sustainable and inclusive finance (Master) (Montpellier Business School)</v>
      </c>
      <c r="F187" s="42" t="s">
        <v>608</v>
      </c>
      <c r="G187" s="43" t="s">
        <v>81</v>
      </c>
      <c r="H187" s="43" t="s">
        <v>82</v>
      </c>
      <c r="I187" s="141" t="s">
        <v>83</v>
      </c>
      <c r="J187" s="141">
        <v>120</v>
      </c>
      <c r="K187" s="43" t="s">
        <v>84</v>
      </c>
      <c r="L187" s="119">
        <v>1</v>
      </c>
      <c r="M187" s="35" t="s">
        <v>609</v>
      </c>
      <c r="N187" s="35" t="s">
        <v>86</v>
      </c>
      <c r="O187" s="35" t="s">
        <v>87</v>
      </c>
      <c r="P187" s="35" t="s">
        <v>86</v>
      </c>
      <c r="Q187" s="35" t="s">
        <v>86</v>
      </c>
      <c r="R187" s="43" t="s">
        <v>84</v>
      </c>
      <c r="S187" s="43" t="s">
        <v>89</v>
      </c>
    </row>
    <row r="188" spans="1:20" ht="216" x14ac:dyDescent="0.3">
      <c r="A188" s="47" t="s">
        <v>263</v>
      </c>
      <c r="B188" s="41" t="s">
        <v>600</v>
      </c>
      <c r="C188" s="41" t="s">
        <v>265</v>
      </c>
      <c r="D188" s="41" t="s">
        <v>607</v>
      </c>
      <c r="E188" s="118" t="str">
        <f t="shared" si="5"/>
        <v>Sustainable and inclusive finance (Master) (Montpellier Business School)</v>
      </c>
      <c r="F188" s="42" t="s">
        <v>608</v>
      </c>
      <c r="G188" s="43" t="s">
        <v>81</v>
      </c>
      <c r="H188" s="43" t="s">
        <v>82</v>
      </c>
      <c r="I188" s="141" t="s">
        <v>83</v>
      </c>
      <c r="J188" s="141">
        <v>120</v>
      </c>
      <c r="K188" s="43" t="s">
        <v>84</v>
      </c>
      <c r="L188" s="123">
        <v>1</v>
      </c>
      <c r="M188" s="35" t="s">
        <v>384</v>
      </c>
      <c r="N188" s="35" t="s">
        <v>86</v>
      </c>
      <c r="O188" s="35" t="s">
        <v>87</v>
      </c>
      <c r="P188" s="35" t="s">
        <v>86</v>
      </c>
      <c r="Q188" s="35" t="s">
        <v>86</v>
      </c>
      <c r="R188" s="43" t="s">
        <v>84</v>
      </c>
      <c r="S188" s="43" t="s">
        <v>89</v>
      </c>
    </row>
    <row r="189" spans="1:20" ht="216" x14ac:dyDescent="0.3">
      <c r="A189" s="47" t="s">
        <v>263</v>
      </c>
      <c r="B189" s="41" t="s">
        <v>600</v>
      </c>
      <c r="C189" s="41" t="s">
        <v>265</v>
      </c>
      <c r="D189" s="41" t="s">
        <v>607</v>
      </c>
      <c r="E189" s="118" t="str">
        <f t="shared" si="5"/>
        <v>Sustainable and inclusive finance (Master) (Montpellier Business School)</v>
      </c>
      <c r="F189" s="42" t="s">
        <v>608</v>
      </c>
      <c r="G189" s="43" t="s">
        <v>81</v>
      </c>
      <c r="H189" s="43" t="s">
        <v>82</v>
      </c>
      <c r="I189" s="141" t="s">
        <v>83</v>
      </c>
      <c r="J189" s="141">
        <v>120</v>
      </c>
      <c r="K189" s="43" t="s">
        <v>84</v>
      </c>
      <c r="L189" s="123">
        <v>1</v>
      </c>
      <c r="M189" s="35" t="s">
        <v>610</v>
      </c>
      <c r="N189" s="35" t="s">
        <v>86</v>
      </c>
      <c r="O189" s="35" t="s">
        <v>87</v>
      </c>
      <c r="P189" s="35" t="s">
        <v>86</v>
      </c>
      <c r="Q189" s="35" t="s">
        <v>86</v>
      </c>
      <c r="R189" s="43" t="s">
        <v>84</v>
      </c>
      <c r="S189" s="43" t="s">
        <v>89</v>
      </c>
    </row>
    <row r="190" spans="1:20" ht="216" x14ac:dyDescent="0.3">
      <c r="A190" s="47" t="s">
        <v>263</v>
      </c>
      <c r="B190" s="41" t="s">
        <v>600</v>
      </c>
      <c r="C190" s="41" t="s">
        <v>265</v>
      </c>
      <c r="D190" s="41" t="s">
        <v>607</v>
      </c>
      <c r="E190" s="118" t="str">
        <f t="shared" si="5"/>
        <v>Sustainable and inclusive finance (Master) (Montpellier Business School)</v>
      </c>
      <c r="F190" s="42" t="s">
        <v>608</v>
      </c>
      <c r="G190" s="43" t="s">
        <v>81</v>
      </c>
      <c r="H190" s="43" t="s">
        <v>82</v>
      </c>
      <c r="I190" s="141" t="s">
        <v>83</v>
      </c>
      <c r="J190" s="141">
        <v>120</v>
      </c>
      <c r="K190" s="43" t="s">
        <v>84</v>
      </c>
      <c r="L190" s="123">
        <v>1</v>
      </c>
      <c r="M190" s="35" t="s">
        <v>611</v>
      </c>
      <c r="N190" s="35" t="s">
        <v>86</v>
      </c>
      <c r="O190" s="35" t="s">
        <v>87</v>
      </c>
      <c r="P190" s="35" t="s">
        <v>86</v>
      </c>
      <c r="Q190" s="35" t="s">
        <v>86</v>
      </c>
      <c r="R190" s="43" t="s">
        <v>84</v>
      </c>
      <c r="S190" s="43" t="s">
        <v>89</v>
      </c>
    </row>
    <row r="191" spans="1:20" ht="216" x14ac:dyDescent="0.3">
      <c r="A191" s="47" t="s">
        <v>263</v>
      </c>
      <c r="B191" s="41" t="s">
        <v>600</v>
      </c>
      <c r="C191" s="41" t="s">
        <v>265</v>
      </c>
      <c r="D191" s="41" t="s">
        <v>607</v>
      </c>
      <c r="E191" s="118" t="str">
        <f t="shared" si="5"/>
        <v>Sustainable and inclusive finance (Master) (Montpellier Business School)</v>
      </c>
      <c r="F191" s="42" t="s">
        <v>608</v>
      </c>
      <c r="G191" s="43" t="s">
        <v>81</v>
      </c>
      <c r="H191" s="43" t="s">
        <v>82</v>
      </c>
      <c r="I191" s="141" t="s">
        <v>83</v>
      </c>
      <c r="J191" s="141">
        <v>120</v>
      </c>
      <c r="K191" s="43" t="s">
        <v>84</v>
      </c>
      <c r="L191" s="123">
        <v>1</v>
      </c>
      <c r="M191" s="35" t="s">
        <v>612</v>
      </c>
      <c r="N191" s="35" t="s">
        <v>86</v>
      </c>
      <c r="O191" s="35" t="s">
        <v>87</v>
      </c>
      <c r="P191" s="35" t="s">
        <v>86</v>
      </c>
      <c r="Q191" s="35" t="s">
        <v>86</v>
      </c>
      <c r="R191" s="43" t="s">
        <v>84</v>
      </c>
      <c r="S191" s="43" t="s">
        <v>89</v>
      </c>
    </row>
    <row r="192" spans="1:20" ht="216" x14ac:dyDescent="0.3">
      <c r="A192" s="47" t="s">
        <v>263</v>
      </c>
      <c r="B192" s="41" t="s">
        <v>600</v>
      </c>
      <c r="C192" s="41" t="s">
        <v>265</v>
      </c>
      <c r="D192" s="41" t="s">
        <v>607</v>
      </c>
      <c r="E192" s="118" t="str">
        <f t="shared" si="5"/>
        <v>Sustainable and inclusive finance (Master) (Montpellier Business School)</v>
      </c>
      <c r="F192" s="42" t="s">
        <v>608</v>
      </c>
      <c r="G192" s="43" t="s">
        <v>81</v>
      </c>
      <c r="H192" s="43" t="s">
        <v>82</v>
      </c>
      <c r="I192" s="141" t="s">
        <v>83</v>
      </c>
      <c r="J192" s="141">
        <v>120</v>
      </c>
      <c r="K192" s="43" t="s">
        <v>84</v>
      </c>
      <c r="L192" s="123">
        <v>1</v>
      </c>
      <c r="M192" s="35" t="s">
        <v>613</v>
      </c>
      <c r="N192" s="35" t="s">
        <v>86</v>
      </c>
      <c r="O192" s="35" t="s">
        <v>87</v>
      </c>
      <c r="P192" s="35" t="s">
        <v>86</v>
      </c>
      <c r="Q192" s="35" t="s">
        <v>86</v>
      </c>
      <c r="R192" s="43" t="s">
        <v>84</v>
      </c>
      <c r="S192" s="43" t="s">
        <v>89</v>
      </c>
    </row>
    <row r="193" spans="1:19" ht="216" x14ac:dyDescent="0.3">
      <c r="A193" s="47" t="s">
        <v>263</v>
      </c>
      <c r="B193" s="41" t="s">
        <v>600</v>
      </c>
      <c r="C193" s="41" t="s">
        <v>265</v>
      </c>
      <c r="D193" s="41" t="s">
        <v>607</v>
      </c>
      <c r="E193" s="118" t="str">
        <f t="shared" si="5"/>
        <v>Sustainable and inclusive finance (Master) (Montpellier Business School)</v>
      </c>
      <c r="F193" s="42" t="s">
        <v>608</v>
      </c>
      <c r="G193" s="43" t="s">
        <v>81</v>
      </c>
      <c r="H193" s="43" t="s">
        <v>82</v>
      </c>
      <c r="I193" s="141" t="s">
        <v>83</v>
      </c>
      <c r="J193" s="141">
        <v>120</v>
      </c>
      <c r="K193" s="43" t="s">
        <v>84</v>
      </c>
      <c r="L193" s="123">
        <v>1</v>
      </c>
      <c r="M193" s="35" t="s">
        <v>614</v>
      </c>
      <c r="N193" s="35" t="s">
        <v>86</v>
      </c>
      <c r="O193" s="35" t="s">
        <v>87</v>
      </c>
      <c r="P193" s="35" t="s">
        <v>86</v>
      </c>
      <c r="Q193" s="35" t="s">
        <v>86</v>
      </c>
      <c r="R193" s="43" t="s">
        <v>84</v>
      </c>
      <c r="S193" s="43" t="s">
        <v>89</v>
      </c>
    </row>
    <row r="194" spans="1:19" ht="216" x14ac:dyDescent="0.3">
      <c r="A194" s="47" t="s">
        <v>263</v>
      </c>
      <c r="B194" s="41" t="s">
        <v>600</v>
      </c>
      <c r="C194" s="41" t="s">
        <v>265</v>
      </c>
      <c r="D194" s="41" t="s">
        <v>607</v>
      </c>
      <c r="E194" s="118" t="str">
        <f t="shared" ref="E194:E225" si="6">CONCATENATE(D194&amp;" ("&amp;B194&amp;")")</f>
        <v>Sustainable and inclusive finance (Master) (Montpellier Business School)</v>
      </c>
      <c r="F194" s="42" t="s">
        <v>608</v>
      </c>
      <c r="G194" s="43" t="s">
        <v>81</v>
      </c>
      <c r="H194" s="43" t="s">
        <v>82</v>
      </c>
      <c r="I194" s="141" t="s">
        <v>83</v>
      </c>
      <c r="J194" s="141">
        <v>120</v>
      </c>
      <c r="K194" s="43" t="s">
        <v>84</v>
      </c>
      <c r="L194" s="123">
        <v>1</v>
      </c>
      <c r="M194" s="35" t="s">
        <v>615</v>
      </c>
      <c r="N194" s="35" t="s">
        <v>86</v>
      </c>
      <c r="O194" s="35" t="s">
        <v>87</v>
      </c>
      <c r="P194" s="35" t="s">
        <v>86</v>
      </c>
      <c r="Q194" s="35" t="s">
        <v>86</v>
      </c>
      <c r="R194" s="43" t="s">
        <v>84</v>
      </c>
      <c r="S194" s="43" t="s">
        <v>89</v>
      </c>
    </row>
    <row r="195" spans="1:19" ht="216" x14ac:dyDescent="0.3">
      <c r="A195" s="47" t="s">
        <v>263</v>
      </c>
      <c r="B195" s="41" t="s">
        <v>600</v>
      </c>
      <c r="C195" s="41" t="s">
        <v>265</v>
      </c>
      <c r="D195" s="41" t="s">
        <v>616</v>
      </c>
      <c r="E195" s="118" t="str">
        <f t="shared" si="6"/>
        <v>Sustainable and inclusive finance (Montpellier Business School)</v>
      </c>
      <c r="F195" s="42" t="s">
        <v>608</v>
      </c>
      <c r="G195" s="43" t="s">
        <v>81</v>
      </c>
      <c r="H195" s="43" t="s">
        <v>82</v>
      </c>
      <c r="I195" s="141" t="s">
        <v>83</v>
      </c>
      <c r="J195" s="141">
        <v>120</v>
      </c>
      <c r="K195" s="43" t="s">
        <v>84</v>
      </c>
      <c r="L195" s="114">
        <v>1</v>
      </c>
      <c r="M195" s="35" t="s">
        <v>617</v>
      </c>
      <c r="N195" s="35" t="s">
        <v>86</v>
      </c>
      <c r="O195" s="35" t="s">
        <v>92</v>
      </c>
      <c r="P195" s="35" t="s">
        <v>86</v>
      </c>
      <c r="Q195" s="35" t="s">
        <v>86</v>
      </c>
      <c r="R195" s="43" t="s">
        <v>84</v>
      </c>
      <c r="S195" s="43" t="s">
        <v>89</v>
      </c>
    </row>
    <row r="196" spans="1:19" ht="216" x14ac:dyDescent="0.3">
      <c r="A196" s="47" t="s">
        <v>263</v>
      </c>
      <c r="B196" s="41" t="s">
        <v>600</v>
      </c>
      <c r="C196" s="41" t="s">
        <v>265</v>
      </c>
      <c r="D196" s="41" t="s">
        <v>618</v>
      </c>
      <c r="E196" s="118" t="str">
        <f t="shared" si="6"/>
        <v>Sustainable and inclusive finance (M2) (Montpellier Business School)</v>
      </c>
      <c r="F196" s="42" t="s">
        <v>608</v>
      </c>
      <c r="G196" s="43" t="s">
        <v>110</v>
      </c>
      <c r="H196" s="43" t="s">
        <v>82</v>
      </c>
      <c r="I196" s="141" t="s">
        <v>111</v>
      </c>
      <c r="J196" s="141">
        <v>60</v>
      </c>
      <c r="K196" s="43" t="s">
        <v>84</v>
      </c>
      <c r="L196" s="119">
        <v>1</v>
      </c>
      <c r="M196" s="35" t="s">
        <v>610</v>
      </c>
      <c r="N196" s="35" t="s">
        <v>86</v>
      </c>
      <c r="O196" s="35" t="s">
        <v>87</v>
      </c>
      <c r="P196" s="35" t="s">
        <v>86</v>
      </c>
      <c r="Q196" s="35" t="s">
        <v>86</v>
      </c>
      <c r="R196" s="43" t="s">
        <v>84</v>
      </c>
      <c r="S196" s="43" t="s">
        <v>89</v>
      </c>
    </row>
    <row r="197" spans="1:19" ht="216" x14ac:dyDescent="0.3">
      <c r="A197" s="47" t="s">
        <v>263</v>
      </c>
      <c r="B197" s="41" t="s">
        <v>600</v>
      </c>
      <c r="C197" s="41" t="s">
        <v>265</v>
      </c>
      <c r="D197" s="41" t="s">
        <v>618</v>
      </c>
      <c r="E197" s="118" t="str">
        <f t="shared" si="6"/>
        <v>Sustainable and inclusive finance (M2) (Montpellier Business School)</v>
      </c>
      <c r="F197" s="42" t="s">
        <v>608</v>
      </c>
      <c r="G197" s="43" t="s">
        <v>110</v>
      </c>
      <c r="H197" s="43" t="s">
        <v>82</v>
      </c>
      <c r="I197" s="141" t="s">
        <v>111</v>
      </c>
      <c r="J197" s="141">
        <v>60</v>
      </c>
      <c r="K197" s="43" t="s">
        <v>84</v>
      </c>
      <c r="L197" s="123">
        <v>1</v>
      </c>
      <c r="M197" s="35" t="s">
        <v>619</v>
      </c>
      <c r="N197" s="35" t="s">
        <v>86</v>
      </c>
      <c r="O197" s="35" t="s">
        <v>87</v>
      </c>
      <c r="P197" s="35" t="s">
        <v>86</v>
      </c>
      <c r="Q197" s="35" t="s">
        <v>86</v>
      </c>
      <c r="R197" s="43" t="s">
        <v>84</v>
      </c>
      <c r="S197" s="43" t="s">
        <v>89</v>
      </c>
    </row>
    <row r="198" spans="1:19" ht="216" x14ac:dyDescent="0.3">
      <c r="A198" s="47" t="s">
        <v>263</v>
      </c>
      <c r="B198" s="41" t="s">
        <v>600</v>
      </c>
      <c r="C198" s="41" t="s">
        <v>265</v>
      </c>
      <c r="D198" s="41" t="s">
        <v>618</v>
      </c>
      <c r="E198" s="118" t="str">
        <f t="shared" si="6"/>
        <v>Sustainable and inclusive finance (M2) (Montpellier Business School)</v>
      </c>
      <c r="F198" s="42" t="s">
        <v>608</v>
      </c>
      <c r="G198" s="43" t="s">
        <v>110</v>
      </c>
      <c r="H198" s="43" t="s">
        <v>82</v>
      </c>
      <c r="I198" s="141" t="s">
        <v>111</v>
      </c>
      <c r="J198" s="141">
        <v>60</v>
      </c>
      <c r="K198" s="43" t="s">
        <v>84</v>
      </c>
      <c r="L198" s="123">
        <v>1</v>
      </c>
      <c r="M198" s="35" t="s">
        <v>620</v>
      </c>
      <c r="N198" s="35" t="s">
        <v>86</v>
      </c>
      <c r="O198" s="35" t="s">
        <v>87</v>
      </c>
      <c r="P198" s="35" t="s">
        <v>86</v>
      </c>
      <c r="Q198" s="35" t="s">
        <v>86</v>
      </c>
      <c r="R198" s="43" t="s">
        <v>84</v>
      </c>
      <c r="S198" s="43" t="s">
        <v>89</v>
      </c>
    </row>
    <row r="199" spans="1:19" ht="216" x14ac:dyDescent="0.3">
      <c r="A199" s="47" t="s">
        <v>263</v>
      </c>
      <c r="B199" s="41" t="s">
        <v>600</v>
      </c>
      <c r="C199" s="41" t="s">
        <v>265</v>
      </c>
      <c r="D199" s="41" t="s">
        <v>618</v>
      </c>
      <c r="E199" s="118" t="str">
        <f t="shared" si="6"/>
        <v>Sustainable and inclusive finance (M2) (Montpellier Business School)</v>
      </c>
      <c r="F199" s="42" t="s">
        <v>608</v>
      </c>
      <c r="G199" s="43" t="s">
        <v>110</v>
      </c>
      <c r="H199" s="43" t="s">
        <v>82</v>
      </c>
      <c r="I199" s="141" t="s">
        <v>111</v>
      </c>
      <c r="J199" s="141">
        <v>60</v>
      </c>
      <c r="K199" s="43" t="s">
        <v>84</v>
      </c>
      <c r="L199" s="123">
        <v>1</v>
      </c>
      <c r="M199" s="35" t="s">
        <v>621</v>
      </c>
      <c r="N199" s="35" t="s">
        <v>86</v>
      </c>
      <c r="O199" s="35" t="s">
        <v>87</v>
      </c>
      <c r="P199" s="35" t="s">
        <v>86</v>
      </c>
      <c r="Q199" s="35" t="s">
        <v>86</v>
      </c>
      <c r="R199" s="43" t="s">
        <v>84</v>
      </c>
      <c r="S199" s="43" t="s">
        <v>89</v>
      </c>
    </row>
    <row r="200" spans="1:19" ht="216" x14ac:dyDescent="0.3">
      <c r="A200" s="47" t="s">
        <v>263</v>
      </c>
      <c r="B200" s="41" t="s">
        <v>600</v>
      </c>
      <c r="C200" s="41" t="s">
        <v>265</v>
      </c>
      <c r="D200" s="41" t="s">
        <v>618</v>
      </c>
      <c r="E200" s="118" t="str">
        <f t="shared" si="6"/>
        <v>Sustainable and inclusive finance (M2) (Montpellier Business School)</v>
      </c>
      <c r="F200" s="42" t="s">
        <v>608</v>
      </c>
      <c r="G200" s="43" t="s">
        <v>110</v>
      </c>
      <c r="H200" s="43" t="s">
        <v>82</v>
      </c>
      <c r="I200" s="141" t="s">
        <v>111</v>
      </c>
      <c r="J200" s="141">
        <v>60</v>
      </c>
      <c r="K200" s="43" t="s">
        <v>84</v>
      </c>
      <c r="L200" s="123">
        <v>1</v>
      </c>
      <c r="M200" s="35" t="s">
        <v>614</v>
      </c>
      <c r="N200" s="35" t="s">
        <v>86</v>
      </c>
      <c r="O200" s="35" t="s">
        <v>87</v>
      </c>
      <c r="P200" s="35" t="s">
        <v>86</v>
      </c>
      <c r="Q200" s="35" t="s">
        <v>86</v>
      </c>
      <c r="R200" s="43" t="s">
        <v>84</v>
      </c>
      <c r="S200" s="43" t="s">
        <v>89</v>
      </c>
    </row>
    <row r="201" spans="1:19" ht="216" x14ac:dyDescent="0.3">
      <c r="A201" s="47" t="s">
        <v>263</v>
      </c>
      <c r="B201" s="41" t="s">
        <v>600</v>
      </c>
      <c r="C201" s="41" t="s">
        <v>265</v>
      </c>
      <c r="D201" s="41" t="s">
        <v>618</v>
      </c>
      <c r="E201" s="118" t="str">
        <f t="shared" si="6"/>
        <v>Sustainable and inclusive finance (M2) (Montpellier Business School)</v>
      </c>
      <c r="F201" s="42" t="s">
        <v>608</v>
      </c>
      <c r="G201" s="43" t="s">
        <v>110</v>
      </c>
      <c r="H201" s="43" t="s">
        <v>82</v>
      </c>
      <c r="I201" s="141" t="s">
        <v>111</v>
      </c>
      <c r="J201" s="141">
        <v>60</v>
      </c>
      <c r="K201" s="43" t="s">
        <v>84</v>
      </c>
      <c r="L201" s="123">
        <v>1</v>
      </c>
      <c r="M201" s="35" t="s">
        <v>615</v>
      </c>
      <c r="N201" s="35" t="s">
        <v>86</v>
      </c>
      <c r="O201" s="35" t="s">
        <v>87</v>
      </c>
      <c r="P201" s="35" t="s">
        <v>86</v>
      </c>
      <c r="Q201" s="35" t="s">
        <v>86</v>
      </c>
      <c r="R201" s="43" t="s">
        <v>84</v>
      </c>
      <c r="S201" s="43" t="s">
        <v>89</v>
      </c>
    </row>
    <row r="202" spans="1:19" ht="216" x14ac:dyDescent="0.3">
      <c r="A202" s="47" t="s">
        <v>263</v>
      </c>
      <c r="B202" s="41" t="s">
        <v>600</v>
      </c>
      <c r="C202" s="41" t="s">
        <v>265</v>
      </c>
      <c r="D202" s="41" t="s">
        <v>618</v>
      </c>
      <c r="E202" s="118" t="str">
        <f t="shared" si="6"/>
        <v>Sustainable and inclusive finance (M2) (Montpellier Business School)</v>
      </c>
      <c r="F202" s="42" t="s">
        <v>608</v>
      </c>
      <c r="G202" s="43" t="s">
        <v>110</v>
      </c>
      <c r="H202" s="43" t="s">
        <v>82</v>
      </c>
      <c r="I202" s="141" t="s">
        <v>111</v>
      </c>
      <c r="J202" s="141">
        <v>60</v>
      </c>
      <c r="K202" s="43" t="s">
        <v>84</v>
      </c>
      <c r="L202" s="123">
        <v>1</v>
      </c>
      <c r="M202" s="35" t="s">
        <v>617</v>
      </c>
      <c r="N202" s="35" t="s">
        <v>86</v>
      </c>
      <c r="O202" s="35" t="s">
        <v>92</v>
      </c>
      <c r="P202" s="35" t="s">
        <v>86</v>
      </c>
      <c r="Q202" s="35" t="s">
        <v>86</v>
      </c>
      <c r="R202" s="43" t="s">
        <v>84</v>
      </c>
      <c r="S202" s="43" t="s">
        <v>89</v>
      </c>
    </row>
    <row r="203" spans="1:19" ht="216" x14ac:dyDescent="0.3">
      <c r="A203" s="47" t="s">
        <v>263</v>
      </c>
      <c r="B203" s="41" t="s">
        <v>600</v>
      </c>
      <c r="C203" s="41" t="s">
        <v>265</v>
      </c>
      <c r="D203" s="41" t="s">
        <v>618</v>
      </c>
      <c r="E203" s="118" t="str">
        <f t="shared" si="6"/>
        <v>Sustainable and inclusive finance (M2) (Montpellier Business School)</v>
      </c>
      <c r="F203" s="42" t="s">
        <v>608</v>
      </c>
      <c r="G203" s="43" t="s">
        <v>110</v>
      </c>
      <c r="H203" s="43" t="s">
        <v>82</v>
      </c>
      <c r="I203" s="141" t="s">
        <v>111</v>
      </c>
      <c r="J203" s="141">
        <v>60</v>
      </c>
      <c r="K203" s="43" t="s">
        <v>84</v>
      </c>
      <c r="L203" s="114">
        <v>1</v>
      </c>
      <c r="M203" s="35" t="s">
        <v>622</v>
      </c>
      <c r="N203" s="35" t="s">
        <v>86</v>
      </c>
      <c r="O203" s="35" t="s">
        <v>87</v>
      </c>
      <c r="P203" s="35" t="s">
        <v>86</v>
      </c>
      <c r="Q203" s="35" t="s">
        <v>86</v>
      </c>
      <c r="R203" s="43" t="s">
        <v>84</v>
      </c>
      <c r="S203" s="43" t="s">
        <v>89</v>
      </c>
    </row>
    <row r="204" spans="1:19" ht="129.6" x14ac:dyDescent="0.3">
      <c r="A204" s="47" t="s">
        <v>263</v>
      </c>
      <c r="B204" s="36" t="s">
        <v>623</v>
      </c>
      <c r="C204" s="48" t="s">
        <v>265</v>
      </c>
      <c r="D204" s="48" t="s">
        <v>624</v>
      </c>
      <c r="E204" s="120" t="str">
        <f t="shared" si="6"/>
        <v>Corporate finance &amp; advisory (M2) (Toulouse Business School)</v>
      </c>
      <c r="F204" s="116" t="s">
        <v>625</v>
      </c>
      <c r="G204" s="37" t="s">
        <v>110</v>
      </c>
      <c r="H204" s="37" t="s">
        <v>82</v>
      </c>
      <c r="I204" s="139" t="s">
        <v>555</v>
      </c>
      <c r="J204" s="139">
        <v>90</v>
      </c>
      <c r="K204" s="35" t="s">
        <v>84</v>
      </c>
      <c r="L204" s="37">
        <v>1</v>
      </c>
      <c r="M204" s="35" t="s">
        <v>626</v>
      </c>
      <c r="N204" s="35" t="s">
        <v>627</v>
      </c>
      <c r="O204" s="35" t="s">
        <v>87</v>
      </c>
      <c r="P204" s="35" t="s">
        <v>86</v>
      </c>
      <c r="Q204" s="35" t="s">
        <v>86</v>
      </c>
      <c r="R204" s="37" t="s">
        <v>105</v>
      </c>
      <c r="S204" s="37" t="s">
        <v>89</v>
      </c>
    </row>
    <row r="205" spans="1:19" ht="129.6" x14ac:dyDescent="0.3">
      <c r="A205" s="47" t="s">
        <v>263</v>
      </c>
      <c r="B205" s="36" t="s">
        <v>623</v>
      </c>
      <c r="C205" s="48" t="s">
        <v>265</v>
      </c>
      <c r="D205" s="48" t="s">
        <v>624</v>
      </c>
      <c r="E205" s="120" t="str">
        <f t="shared" si="6"/>
        <v>Corporate finance &amp; advisory (M2) (Toulouse Business School)</v>
      </c>
      <c r="F205" s="116" t="s">
        <v>625</v>
      </c>
      <c r="G205" s="37" t="s">
        <v>110</v>
      </c>
      <c r="H205" s="37" t="s">
        <v>82</v>
      </c>
      <c r="I205" s="139" t="s">
        <v>555</v>
      </c>
      <c r="J205" s="139">
        <v>90</v>
      </c>
      <c r="K205" s="35" t="s">
        <v>84</v>
      </c>
      <c r="L205" s="37">
        <v>1</v>
      </c>
      <c r="M205" s="35" t="s">
        <v>628</v>
      </c>
      <c r="N205" s="35" t="s">
        <v>629</v>
      </c>
      <c r="O205" s="35" t="s">
        <v>87</v>
      </c>
      <c r="P205" s="35" t="s">
        <v>86</v>
      </c>
      <c r="Q205" s="35" t="s">
        <v>86</v>
      </c>
      <c r="R205" s="37" t="s">
        <v>105</v>
      </c>
      <c r="S205" s="37" t="s">
        <v>89</v>
      </c>
    </row>
    <row r="206" spans="1:19" ht="172.8" x14ac:dyDescent="0.3">
      <c r="A206" s="47" t="s">
        <v>263</v>
      </c>
      <c r="B206" s="36" t="s">
        <v>623</v>
      </c>
      <c r="C206" s="48" t="s">
        <v>265</v>
      </c>
      <c r="D206" s="48" t="s">
        <v>630</v>
      </c>
      <c r="E206" s="120" t="str">
        <f t="shared" si="6"/>
        <v>Equity research and investment management (M2) (Toulouse Business School)</v>
      </c>
      <c r="F206" s="116" t="s">
        <v>631</v>
      </c>
      <c r="G206" s="37" t="s">
        <v>110</v>
      </c>
      <c r="H206" s="37" t="s">
        <v>82</v>
      </c>
      <c r="I206" s="139" t="s">
        <v>555</v>
      </c>
      <c r="J206" s="139">
        <v>90</v>
      </c>
      <c r="K206" s="35" t="s">
        <v>84</v>
      </c>
      <c r="L206" s="37">
        <v>1</v>
      </c>
      <c r="M206" s="35" t="s">
        <v>632</v>
      </c>
      <c r="N206" s="35" t="s">
        <v>633</v>
      </c>
      <c r="O206" s="35" t="s">
        <v>87</v>
      </c>
      <c r="P206" s="35" t="s">
        <v>86</v>
      </c>
      <c r="Q206" s="35" t="s">
        <v>86</v>
      </c>
      <c r="R206" s="37" t="s">
        <v>105</v>
      </c>
      <c r="S206" s="37" t="s">
        <v>89</v>
      </c>
    </row>
    <row r="207" spans="1:19" ht="172.8" x14ac:dyDescent="0.3">
      <c r="A207" s="47" t="s">
        <v>263</v>
      </c>
      <c r="B207" s="36" t="s">
        <v>623</v>
      </c>
      <c r="C207" s="48" t="s">
        <v>265</v>
      </c>
      <c r="D207" s="48" t="s">
        <v>630</v>
      </c>
      <c r="E207" s="120" t="str">
        <f t="shared" si="6"/>
        <v>Equity research and investment management (M2) (Toulouse Business School)</v>
      </c>
      <c r="F207" s="116" t="s">
        <v>631</v>
      </c>
      <c r="G207" s="37" t="s">
        <v>110</v>
      </c>
      <c r="H207" s="37" t="s">
        <v>82</v>
      </c>
      <c r="I207" s="139" t="s">
        <v>555</v>
      </c>
      <c r="J207" s="139">
        <v>90</v>
      </c>
      <c r="K207" s="35" t="s">
        <v>84</v>
      </c>
      <c r="L207" s="37">
        <v>1</v>
      </c>
      <c r="M207" s="35" t="s">
        <v>308</v>
      </c>
      <c r="N207" s="35" t="s">
        <v>627</v>
      </c>
      <c r="O207" s="35" t="s">
        <v>87</v>
      </c>
      <c r="P207" s="35" t="s">
        <v>86</v>
      </c>
      <c r="Q207" s="35" t="s">
        <v>86</v>
      </c>
      <c r="R207" s="37" t="s">
        <v>105</v>
      </c>
      <c r="S207" s="37" t="s">
        <v>89</v>
      </c>
    </row>
    <row r="208" spans="1:19" ht="172.8" x14ac:dyDescent="0.3">
      <c r="A208" s="47" t="s">
        <v>263</v>
      </c>
      <c r="B208" s="36" t="s">
        <v>623</v>
      </c>
      <c r="C208" s="48" t="s">
        <v>265</v>
      </c>
      <c r="D208" s="48" t="s">
        <v>630</v>
      </c>
      <c r="E208" s="120" t="str">
        <f t="shared" si="6"/>
        <v>Equity research and investment management (M2) (Toulouse Business School)</v>
      </c>
      <c r="F208" s="116" t="s">
        <v>631</v>
      </c>
      <c r="G208" s="37" t="s">
        <v>110</v>
      </c>
      <c r="H208" s="37" t="s">
        <v>82</v>
      </c>
      <c r="I208" s="139" t="s">
        <v>555</v>
      </c>
      <c r="J208" s="139">
        <v>90</v>
      </c>
      <c r="K208" s="35" t="s">
        <v>84</v>
      </c>
      <c r="L208" s="37">
        <v>1</v>
      </c>
      <c r="M208" s="35" t="s">
        <v>628</v>
      </c>
      <c r="N208" s="35" t="s">
        <v>634</v>
      </c>
      <c r="O208" s="35" t="s">
        <v>87</v>
      </c>
      <c r="P208" s="35" t="s">
        <v>86</v>
      </c>
      <c r="Q208" s="35" t="s">
        <v>86</v>
      </c>
      <c r="R208" s="37" t="s">
        <v>105</v>
      </c>
      <c r="S208" s="37" t="s">
        <v>89</v>
      </c>
    </row>
    <row r="209" spans="1:20" ht="172.8" x14ac:dyDescent="0.3">
      <c r="A209" s="47" t="s">
        <v>263</v>
      </c>
      <c r="B209" s="36" t="s">
        <v>623</v>
      </c>
      <c r="C209" s="48" t="s">
        <v>265</v>
      </c>
      <c r="D209" s="48" t="s">
        <v>630</v>
      </c>
      <c r="E209" s="120" t="str">
        <f t="shared" si="6"/>
        <v>Equity research and investment management (M2) (Toulouse Business School)</v>
      </c>
      <c r="F209" s="116" t="s">
        <v>631</v>
      </c>
      <c r="G209" s="37" t="s">
        <v>110</v>
      </c>
      <c r="H209" s="37" t="s">
        <v>82</v>
      </c>
      <c r="I209" s="139" t="s">
        <v>555</v>
      </c>
      <c r="J209" s="139">
        <v>90</v>
      </c>
      <c r="K209" s="35" t="s">
        <v>84</v>
      </c>
      <c r="L209" s="37">
        <v>1</v>
      </c>
      <c r="M209" s="35" t="s">
        <v>635</v>
      </c>
      <c r="N209" s="35" t="s">
        <v>636</v>
      </c>
      <c r="O209" s="35" t="s">
        <v>87</v>
      </c>
      <c r="P209" s="35" t="s">
        <v>86</v>
      </c>
      <c r="Q209" s="35" t="s">
        <v>86</v>
      </c>
      <c r="R209" s="37" t="s">
        <v>105</v>
      </c>
      <c r="S209" s="37" t="s">
        <v>89</v>
      </c>
    </row>
    <row r="210" spans="1:20" ht="129.6" x14ac:dyDescent="0.3">
      <c r="A210" s="47" t="s">
        <v>263</v>
      </c>
      <c r="B210" s="36" t="s">
        <v>623</v>
      </c>
      <c r="C210" s="48" t="s">
        <v>265</v>
      </c>
      <c r="D210" s="48" t="s">
        <v>637</v>
      </c>
      <c r="E210" s="120" t="str">
        <f t="shared" si="6"/>
        <v>Banking and International Finance (M2) (Toulouse Business School)</v>
      </c>
      <c r="F210" s="116" t="s">
        <v>638</v>
      </c>
      <c r="G210" s="37" t="s">
        <v>110</v>
      </c>
      <c r="H210" s="37" t="s">
        <v>82</v>
      </c>
      <c r="I210" s="139" t="s">
        <v>555</v>
      </c>
      <c r="J210" s="139">
        <v>90</v>
      </c>
      <c r="K210" s="35" t="s">
        <v>84</v>
      </c>
      <c r="L210" s="37">
        <v>1</v>
      </c>
      <c r="M210" s="35" t="s">
        <v>639</v>
      </c>
      <c r="N210" s="35" t="s">
        <v>640</v>
      </c>
      <c r="O210" s="35" t="s">
        <v>87</v>
      </c>
      <c r="P210" s="35" t="s">
        <v>86</v>
      </c>
      <c r="Q210" s="35" t="s">
        <v>86</v>
      </c>
      <c r="R210" s="37" t="s">
        <v>105</v>
      </c>
      <c r="S210" s="37" t="s">
        <v>89</v>
      </c>
    </row>
    <row r="211" spans="1:20" ht="129.6" x14ac:dyDescent="0.3">
      <c r="A211" s="47" t="s">
        <v>263</v>
      </c>
      <c r="B211" s="36" t="s">
        <v>623</v>
      </c>
      <c r="C211" s="48" t="s">
        <v>265</v>
      </c>
      <c r="D211" s="48" t="s">
        <v>637</v>
      </c>
      <c r="E211" s="120" t="str">
        <f t="shared" si="6"/>
        <v>Banking and International Finance (M2) (Toulouse Business School)</v>
      </c>
      <c r="F211" s="116" t="s">
        <v>638</v>
      </c>
      <c r="G211" s="37" t="s">
        <v>110</v>
      </c>
      <c r="H211" s="37" t="s">
        <v>82</v>
      </c>
      <c r="I211" s="139" t="s">
        <v>555</v>
      </c>
      <c r="J211" s="139">
        <v>90</v>
      </c>
      <c r="K211" s="35" t="s">
        <v>84</v>
      </c>
      <c r="L211" s="37">
        <v>1</v>
      </c>
      <c r="M211" s="35" t="s">
        <v>641</v>
      </c>
      <c r="N211" s="35" t="s">
        <v>642</v>
      </c>
      <c r="O211" s="35" t="s">
        <v>87</v>
      </c>
      <c r="P211" s="35" t="s">
        <v>86</v>
      </c>
      <c r="Q211" s="35" t="s">
        <v>86</v>
      </c>
      <c r="R211" s="37" t="s">
        <v>105</v>
      </c>
      <c r="S211" s="37" t="s">
        <v>89</v>
      </c>
    </row>
    <row r="212" spans="1:20" ht="129.6" x14ac:dyDescent="0.3">
      <c r="A212" s="47" t="s">
        <v>263</v>
      </c>
      <c r="B212" s="36" t="s">
        <v>623</v>
      </c>
      <c r="C212" s="48" t="s">
        <v>265</v>
      </c>
      <c r="D212" s="48" t="s">
        <v>637</v>
      </c>
      <c r="E212" s="120" t="str">
        <f t="shared" si="6"/>
        <v>Banking and International Finance (M2) (Toulouse Business School)</v>
      </c>
      <c r="F212" s="116" t="s">
        <v>638</v>
      </c>
      <c r="G212" s="37" t="s">
        <v>110</v>
      </c>
      <c r="H212" s="37" t="s">
        <v>82</v>
      </c>
      <c r="I212" s="139" t="s">
        <v>555</v>
      </c>
      <c r="J212" s="139">
        <v>90</v>
      </c>
      <c r="K212" s="35" t="s">
        <v>84</v>
      </c>
      <c r="L212" s="37">
        <v>1</v>
      </c>
      <c r="M212" s="35" t="s">
        <v>643</v>
      </c>
      <c r="N212" s="35" t="s">
        <v>644</v>
      </c>
      <c r="O212" s="35" t="s">
        <v>87</v>
      </c>
      <c r="P212" s="35" t="s">
        <v>86</v>
      </c>
      <c r="Q212" s="35" t="s">
        <v>86</v>
      </c>
      <c r="R212" s="37" t="s">
        <v>105</v>
      </c>
      <c r="S212" s="37" t="s">
        <v>89</v>
      </c>
    </row>
    <row r="213" spans="1:20" ht="129.6" x14ac:dyDescent="0.3">
      <c r="A213" s="47" t="s">
        <v>263</v>
      </c>
      <c r="B213" s="36" t="s">
        <v>623</v>
      </c>
      <c r="C213" s="48" t="s">
        <v>265</v>
      </c>
      <c r="D213" s="48" t="s">
        <v>637</v>
      </c>
      <c r="E213" s="120" t="str">
        <f t="shared" si="6"/>
        <v>Banking and International Finance (M2) (Toulouse Business School)</v>
      </c>
      <c r="F213" s="116" t="s">
        <v>638</v>
      </c>
      <c r="G213" s="37" t="s">
        <v>110</v>
      </c>
      <c r="H213" s="37" t="s">
        <v>82</v>
      </c>
      <c r="I213" s="139" t="s">
        <v>555</v>
      </c>
      <c r="J213" s="139">
        <v>90</v>
      </c>
      <c r="K213" s="35" t="s">
        <v>84</v>
      </c>
      <c r="L213" s="37">
        <v>1</v>
      </c>
      <c r="M213" s="35" t="s">
        <v>628</v>
      </c>
      <c r="N213" s="35" t="s">
        <v>629</v>
      </c>
      <c r="O213" s="35" t="s">
        <v>87</v>
      </c>
      <c r="P213" s="35" t="s">
        <v>86</v>
      </c>
      <c r="Q213" s="35" t="s">
        <v>86</v>
      </c>
      <c r="R213" s="37" t="s">
        <v>105</v>
      </c>
      <c r="S213" s="37" t="s">
        <v>89</v>
      </c>
    </row>
    <row r="214" spans="1:20" ht="316.8" x14ac:dyDescent="0.3">
      <c r="A214" s="47" t="s">
        <v>263</v>
      </c>
      <c r="B214" s="36" t="s">
        <v>623</v>
      </c>
      <c r="C214" s="48" t="s">
        <v>265</v>
      </c>
      <c r="D214" s="48" t="s">
        <v>645</v>
      </c>
      <c r="E214" s="120" t="str">
        <f t="shared" si="6"/>
        <v>Controlling and risk management (M2) (Toulouse Business School)</v>
      </c>
      <c r="F214" s="116" t="s">
        <v>646</v>
      </c>
      <c r="G214" s="37" t="s">
        <v>110</v>
      </c>
      <c r="H214" s="37" t="s">
        <v>82</v>
      </c>
      <c r="I214" s="139" t="s">
        <v>555</v>
      </c>
      <c r="J214" s="139">
        <v>90</v>
      </c>
      <c r="K214" s="35" t="s">
        <v>84</v>
      </c>
      <c r="L214" s="37">
        <v>1</v>
      </c>
      <c r="M214" s="35" t="s">
        <v>647</v>
      </c>
      <c r="N214" s="35" t="s">
        <v>270</v>
      </c>
      <c r="O214" s="35" t="s">
        <v>86</v>
      </c>
      <c r="P214" s="35" t="s">
        <v>86</v>
      </c>
      <c r="Q214" s="35" t="s">
        <v>86</v>
      </c>
      <c r="R214" s="37" t="s">
        <v>105</v>
      </c>
      <c r="S214" s="37" t="s">
        <v>89</v>
      </c>
      <c r="T214" s="142" t="s">
        <v>648</v>
      </c>
    </row>
    <row r="215" spans="1:20" ht="409.6" x14ac:dyDescent="0.3">
      <c r="A215" s="47" t="s">
        <v>263</v>
      </c>
      <c r="B215" s="41" t="s">
        <v>623</v>
      </c>
      <c r="C215" s="41" t="s">
        <v>265</v>
      </c>
      <c r="D215" s="41" t="s">
        <v>649</v>
      </c>
      <c r="E215" s="118" t="str">
        <f t="shared" si="6"/>
        <v>Sustainable financial management with data analytics (M2) (Toulouse Business School)</v>
      </c>
      <c r="F215" s="42" t="s">
        <v>650</v>
      </c>
      <c r="G215" s="43" t="s">
        <v>110</v>
      </c>
      <c r="H215" s="43" t="s">
        <v>82</v>
      </c>
      <c r="I215" s="141" t="s">
        <v>555</v>
      </c>
      <c r="J215" s="141">
        <v>90</v>
      </c>
      <c r="K215" s="43" t="s">
        <v>84</v>
      </c>
      <c r="L215" s="119">
        <v>1</v>
      </c>
      <c r="M215" s="35" t="s">
        <v>651</v>
      </c>
      <c r="N215" s="35" t="s">
        <v>652</v>
      </c>
      <c r="O215" s="35" t="s">
        <v>87</v>
      </c>
      <c r="P215" s="35" t="s">
        <v>86</v>
      </c>
      <c r="Q215" s="35" t="s">
        <v>86</v>
      </c>
      <c r="R215" s="43" t="s">
        <v>84</v>
      </c>
      <c r="S215" s="43" t="s">
        <v>89</v>
      </c>
      <c r="T215" s="33" t="s">
        <v>653</v>
      </c>
    </row>
    <row r="216" spans="1:20" ht="409.6" x14ac:dyDescent="0.3">
      <c r="A216" s="47" t="s">
        <v>263</v>
      </c>
      <c r="B216" s="41" t="s">
        <v>623</v>
      </c>
      <c r="C216" s="41" t="s">
        <v>265</v>
      </c>
      <c r="D216" s="41" t="s">
        <v>649</v>
      </c>
      <c r="E216" s="118" t="str">
        <f t="shared" si="6"/>
        <v>Sustainable financial management with data analytics (M2) (Toulouse Business School)</v>
      </c>
      <c r="F216" s="42" t="s">
        <v>650</v>
      </c>
      <c r="G216" s="43" t="s">
        <v>110</v>
      </c>
      <c r="H216" s="43" t="s">
        <v>82</v>
      </c>
      <c r="I216" s="141" t="s">
        <v>555</v>
      </c>
      <c r="J216" s="141">
        <v>90</v>
      </c>
      <c r="K216" s="43" t="s">
        <v>84</v>
      </c>
      <c r="L216" s="123">
        <v>1</v>
      </c>
      <c r="M216" s="35" t="s">
        <v>654</v>
      </c>
      <c r="N216" s="35" t="s">
        <v>655</v>
      </c>
      <c r="O216" s="35" t="s">
        <v>87</v>
      </c>
      <c r="P216" s="35" t="s">
        <v>86</v>
      </c>
      <c r="Q216" s="35" t="s">
        <v>86</v>
      </c>
      <c r="R216" s="43" t="s">
        <v>84</v>
      </c>
      <c r="S216" s="43" t="s">
        <v>89</v>
      </c>
      <c r="T216" s="143" t="s">
        <v>656</v>
      </c>
    </row>
    <row r="217" spans="1:20" ht="331.2" x14ac:dyDescent="0.3">
      <c r="A217" s="47" t="s">
        <v>263</v>
      </c>
      <c r="B217" s="41" t="s">
        <v>623</v>
      </c>
      <c r="C217" s="41" t="s">
        <v>265</v>
      </c>
      <c r="D217" s="41" t="s">
        <v>649</v>
      </c>
      <c r="E217" s="118" t="str">
        <f t="shared" si="6"/>
        <v>Sustainable financial management with data analytics (M2) (Toulouse Business School)</v>
      </c>
      <c r="F217" s="42" t="s">
        <v>650</v>
      </c>
      <c r="G217" s="43" t="s">
        <v>110</v>
      </c>
      <c r="H217" s="43" t="s">
        <v>82</v>
      </c>
      <c r="I217" s="141" t="s">
        <v>555</v>
      </c>
      <c r="J217" s="141">
        <v>90</v>
      </c>
      <c r="K217" s="43" t="s">
        <v>84</v>
      </c>
      <c r="L217" s="123">
        <v>1</v>
      </c>
      <c r="M217" s="35" t="s">
        <v>657</v>
      </c>
      <c r="N217" s="33" t="s">
        <v>658</v>
      </c>
      <c r="O217" s="35" t="s">
        <v>87</v>
      </c>
      <c r="P217" s="35" t="s">
        <v>86</v>
      </c>
      <c r="Q217" s="35" t="s">
        <v>86</v>
      </c>
      <c r="R217" s="43" t="s">
        <v>84</v>
      </c>
      <c r="S217" s="43" t="s">
        <v>89</v>
      </c>
      <c r="T217" s="38" t="s">
        <v>659</v>
      </c>
    </row>
    <row r="218" spans="1:20" ht="409.6" x14ac:dyDescent="0.3">
      <c r="A218" s="47" t="s">
        <v>263</v>
      </c>
      <c r="B218" s="41" t="s">
        <v>623</v>
      </c>
      <c r="C218" s="41" t="s">
        <v>265</v>
      </c>
      <c r="D218" s="41" t="s">
        <v>649</v>
      </c>
      <c r="E218" s="118" t="str">
        <f t="shared" si="6"/>
        <v>Sustainable financial management with data analytics (M2) (Toulouse Business School)</v>
      </c>
      <c r="F218" s="42" t="s">
        <v>650</v>
      </c>
      <c r="G218" s="43" t="s">
        <v>110</v>
      </c>
      <c r="H218" s="43" t="s">
        <v>82</v>
      </c>
      <c r="I218" s="141" t="s">
        <v>555</v>
      </c>
      <c r="J218" s="141">
        <v>90</v>
      </c>
      <c r="K218" s="43" t="s">
        <v>84</v>
      </c>
      <c r="L218" s="123">
        <v>1</v>
      </c>
      <c r="M218" s="35" t="s">
        <v>660</v>
      </c>
      <c r="N218" s="35" t="s">
        <v>661</v>
      </c>
      <c r="O218" s="35" t="s">
        <v>87</v>
      </c>
      <c r="P218" s="35" t="s">
        <v>86</v>
      </c>
      <c r="Q218" s="35" t="s">
        <v>86</v>
      </c>
      <c r="R218" s="43" t="s">
        <v>84</v>
      </c>
      <c r="S218" s="43" t="s">
        <v>89</v>
      </c>
      <c r="T218" s="38" t="s">
        <v>662</v>
      </c>
    </row>
    <row r="219" spans="1:20" ht="144" x14ac:dyDescent="0.3">
      <c r="A219" s="47" t="s">
        <v>263</v>
      </c>
      <c r="B219" s="41" t="s">
        <v>623</v>
      </c>
      <c r="C219" s="41" t="s">
        <v>265</v>
      </c>
      <c r="D219" s="41" t="s">
        <v>649</v>
      </c>
      <c r="E219" s="118" t="str">
        <f t="shared" si="6"/>
        <v>Sustainable financial management with data analytics (M2) (Toulouse Business School)</v>
      </c>
      <c r="F219" s="42" t="s">
        <v>650</v>
      </c>
      <c r="G219" s="43" t="s">
        <v>110</v>
      </c>
      <c r="H219" s="43" t="s">
        <v>82</v>
      </c>
      <c r="I219" s="141" t="s">
        <v>555</v>
      </c>
      <c r="J219" s="141">
        <v>90</v>
      </c>
      <c r="K219" s="43" t="s">
        <v>84</v>
      </c>
      <c r="L219" s="114">
        <v>1</v>
      </c>
      <c r="M219" s="35" t="s">
        <v>663</v>
      </c>
      <c r="N219" s="35" t="s">
        <v>664</v>
      </c>
      <c r="O219" s="35" t="s">
        <v>87</v>
      </c>
      <c r="P219" s="35" t="s">
        <v>86</v>
      </c>
      <c r="Q219" s="35" t="s">
        <v>86</v>
      </c>
      <c r="R219" s="43" t="s">
        <v>84</v>
      </c>
      <c r="S219" s="43" t="s">
        <v>89</v>
      </c>
      <c r="T219" s="144"/>
    </row>
    <row r="220" spans="1:20" ht="187.2" x14ac:dyDescent="0.3">
      <c r="A220" s="47" t="s">
        <v>263</v>
      </c>
      <c r="B220" s="36" t="s">
        <v>623</v>
      </c>
      <c r="C220" s="48" t="s">
        <v>265</v>
      </c>
      <c r="D220" s="48" t="s">
        <v>665</v>
      </c>
      <c r="E220" s="120" t="str">
        <f t="shared" si="6"/>
        <v>Audit, control &amp; finance in an international environment (M2) (Toulouse Business School)</v>
      </c>
      <c r="F220" s="116" t="s">
        <v>666</v>
      </c>
      <c r="G220" s="37" t="s">
        <v>110</v>
      </c>
      <c r="H220" s="37" t="s">
        <v>82</v>
      </c>
      <c r="I220" s="139" t="s">
        <v>555</v>
      </c>
      <c r="J220" s="139">
        <v>90</v>
      </c>
      <c r="K220" s="35" t="s">
        <v>105</v>
      </c>
      <c r="L220" s="37">
        <v>0</v>
      </c>
      <c r="M220" s="35" t="s">
        <v>112</v>
      </c>
      <c r="N220" s="35" t="s">
        <v>112</v>
      </c>
      <c r="O220" s="35" t="s">
        <v>112</v>
      </c>
      <c r="P220" s="35" t="s">
        <v>112</v>
      </c>
      <c r="Q220" s="35" t="s">
        <v>112</v>
      </c>
      <c r="R220" s="37" t="s">
        <v>105</v>
      </c>
      <c r="S220" s="37" t="s">
        <v>89</v>
      </c>
    </row>
    <row r="221" spans="1:20" ht="100.8" x14ac:dyDescent="0.3">
      <c r="A221" s="47" t="s">
        <v>263</v>
      </c>
      <c r="B221" s="36" t="s">
        <v>623</v>
      </c>
      <c r="C221" s="48" t="s">
        <v>307</v>
      </c>
      <c r="D221" s="48" t="s">
        <v>667</v>
      </c>
      <c r="E221" s="120" t="str">
        <f t="shared" si="6"/>
        <v>International Banking &amp; Finance (Summer) (Toulouse Business School)</v>
      </c>
      <c r="F221" s="116" t="s">
        <v>668</v>
      </c>
      <c r="G221" s="37" t="s">
        <v>669</v>
      </c>
      <c r="H221" s="37" t="s">
        <v>669</v>
      </c>
      <c r="I221" s="139" t="s">
        <v>670</v>
      </c>
      <c r="J221" s="139">
        <v>6</v>
      </c>
      <c r="K221" s="35" t="s">
        <v>105</v>
      </c>
      <c r="L221" s="37">
        <v>0</v>
      </c>
      <c r="M221" s="35" t="s">
        <v>112</v>
      </c>
      <c r="N221" s="35" t="s">
        <v>112</v>
      </c>
      <c r="O221" s="35" t="s">
        <v>112</v>
      </c>
      <c r="P221" s="35" t="s">
        <v>112</v>
      </c>
      <c r="Q221" s="35" t="s">
        <v>112</v>
      </c>
      <c r="R221" s="37" t="s">
        <v>105</v>
      </c>
      <c r="S221" s="37" t="s">
        <v>89</v>
      </c>
    </row>
    <row r="222" spans="1:20" ht="100.8" x14ac:dyDescent="0.3">
      <c r="A222" s="47" t="s">
        <v>263</v>
      </c>
      <c r="B222" s="36" t="s">
        <v>623</v>
      </c>
      <c r="C222" s="48" t="s">
        <v>671</v>
      </c>
      <c r="D222" s="48" t="s">
        <v>672</v>
      </c>
      <c r="E222" s="120" t="str">
        <f t="shared" si="6"/>
        <v>New venture financing (Winter) (Toulouse Business School)</v>
      </c>
      <c r="F222" s="116" t="s">
        <v>673</v>
      </c>
      <c r="G222" s="37" t="s">
        <v>669</v>
      </c>
      <c r="H222" s="37" t="s">
        <v>669</v>
      </c>
      <c r="I222" s="139" t="s">
        <v>674</v>
      </c>
      <c r="J222" s="139">
        <v>6</v>
      </c>
      <c r="K222" s="35" t="s">
        <v>105</v>
      </c>
      <c r="L222" s="37">
        <v>0</v>
      </c>
      <c r="M222" s="35" t="s">
        <v>112</v>
      </c>
      <c r="N222" s="35" t="s">
        <v>112</v>
      </c>
      <c r="O222" s="35" t="s">
        <v>112</v>
      </c>
      <c r="P222" s="35" t="s">
        <v>112</v>
      </c>
      <c r="Q222" s="35" t="s">
        <v>112</v>
      </c>
      <c r="R222" s="37" t="s">
        <v>105</v>
      </c>
      <c r="S222" s="37" t="s">
        <v>89</v>
      </c>
    </row>
    <row r="223" spans="1:20" ht="409.6" x14ac:dyDescent="0.3">
      <c r="A223" s="47" t="s">
        <v>263</v>
      </c>
      <c r="B223" s="41" t="s">
        <v>675</v>
      </c>
      <c r="C223" s="41" t="s">
        <v>78</v>
      </c>
      <c r="D223" s="41" t="s">
        <v>676</v>
      </c>
      <c r="E223" s="118" t="str">
        <f t="shared" si="6"/>
        <v>Finance et marchés (Master) (ESDES)</v>
      </c>
      <c r="F223" s="42" t="s">
        <v>677</v>
      </c>
      <c r="G223" s="43" t="s">
        <v>81</v>
      </c>
      <c r="H223" s="43" t="s">
        <v>82</v>
      </c>
      <c r="I223" s="43" t="s">
        <v>83</v>
      </c>
      <c r="J223" s="43">
        <v>120</v>
      </c>
      <c r="K223" s="43" t="s">
        <v>84</v>
      </c>
      <c r="L223" s="119">
        <v>1</v>
      </c>
      <c r="M223" s="35" t="s">
        <v>678</v>
      </c>
      <c r="N223" s="35" t="s">
        <v>365</v>
      </c>
      <c r="O223" s="35" t="s">
        <v>86</v>
      </c>
      <c r="P223" s="35" t="s">
        <v>679</v>
      </c>
      <c r="Q223" s="35" t="s">
        <v>93</v>
      </c>
      <c r="R223" s="43" t="s">
        <v>105</v>
      </c>
      <c r="S223" s="43" t="s">
        <v>89</v>
      </c>
      <c r="T223" s="63" t="s">
        <v>680</v>
      </c>
    </row>
    <row r="224" spans="1:20" ht="288" x14ac:dyDescent="0.3">
      <c r="A224" s="47" t="s">
        <v>263</v>
      </c>
      <c r="B224" s="41" t="s">
        <v>675</v>
      </c>
      <c r="C224" s="41" t="s">
        <v>78</v>
      </c>
      <c r="D224" s="41" t="s">
        <v>676</v>
      </c>
      <c r="E224" s="118" t="str">
        <f t="shared" si="6"/>
        <v>Finance et marchés (Master) (ESDES)</v>
      </c>
      <c r="F224" s="42" t="s">
        <v>677</v>
      </c>
      <c r="G224" s="43" t="s">
        <v>81</v>
      </c>
      <c r="H224" s="43" t="s">
        <v>82</v>
      </c>
      <c r="I224" s="43" t="s">
        <v>83</v>
      </c>
      <c r="J224" s="43">
        <v>120</v>
      </c>
      <c r="K224" s="43" t="s">
        <v>84</v>
      </c>
      <c r="L224" s="114">
        <v>1</v>
      </c>
      <c r="M224" s="35" t="s">
        <v>681</v>
      </c>
      <c r="N224" s="35" t="s">
        <v>682</v>
      </c>
      <c r="O224" s="35" t="s">
        <v>87</v>
      </c>
      <c r="P224" s="35" t="s">
        <v>679</v>
      </c>
      <c r="Q224" s="35" t="s">
        <v>93</v>
      </c>
      <c r="R224" s="43" t="s">
        <v>105</v>
      </c>
      <c r="S224" s="43" t="s">
        <v>89</v>
      </c>
      <c r="T224" s="136"/>
    </row>
    <row r="225" spans="1:19" ht="409.6" x14ac:dyDescent="0.3">
      <c r="A225" s="47" t="s">
        <v>263</v>
      </c>
      <c r="B225" s="48" t="s">
        <v>675</v>
      </c>
      <c r="C225" s="48" t="s">
        <v>78</v>
      </c>
      <c r="D225" s="48" t="s">
        <v>683</v>
      </c>
      <c r="E225" s="120" t="str">
        <f t="shared" si="6"/>
        <v>Audit et finance d'entreprise (Master) (ESDES)</v>
      </c>
      <c r="F225" s="137" t="s">
        <v>684</v>
      </c>
      <c r="G225" s="37" t="s">
        <v>81</v>
      </c>
      <c r="H225" s="37" t="s">
        <v>82</v>
      </c>
      <c r="I225" s="37" t="s">
        <v>83</v>
      </c>
      <c r="J225" s="37">
        <v>120</v>
      </c>
      <c r="K225" s="35" t="s">
        <v>105</v>
      </c>
      <c r="L225" s="37">
        <v>0</v>
      </c>
      <c r="M225" s="35" t="s">
        <v>112</v>
      </c>
      <c r="N225" s="35" t="s">
        <v>112</v>
      </c>
      <c r="O225" s="35" t="s">
        <v>112</v>
      </c>
      <c r="P225" s="35" t="s">
        <v>112</v>
      </c>
      <c r="Q225" s="35" t="s">
        <v>112</v>
      </c>
      <c r="R225" s="37" t="s">
        <v>105</v>
      </c>
      <c r="S225" s="37" t="s">
        <v>89</v>
      </c>
    </row>
    <row r="226" spans="1:19" ht="43.2" x14ac:dyDescent="0.3">
      <c r="A226" s="47" t="s">
        <v>263</v>
      </c>
      <c r="B226" s="48" t="s">
        <v>685</v>
      </c>
      <c r="C226" s="48" t="s">
        <v>589</v>
      </c>
      <c r="D226" s="48" t="s">
        <v>686</v>
      </c>
      <c r="E226" s="120" t="str">
        <f t="shared" ref="E226:E257" si="7">CONCATENATE(D226&amp;" ("&amp;B226&amp;")")</f>
        <v>Finance (licence) (ESLSCA BS)</v>
      </c>
      <c r="F226" s="145" t="s">
        <v>687</v>
      </c>
      <c r="G226" s="37" t="s">
        <v>500</v>
      </c>
      <c r="H226" s="37" t="s">
        <v>81</v>
      </c>
      <c r="I226" s="37" t="s">
        <v>161</v>
      </c>
      <c r="J226" s="37">
        <v>180</v>
      </c>
      <c r="K226" s="35" t="s">
        <v>84</v>
      </c>
      <c r="L226" s="37">
        <v>1</v>
      </c>
      <c r="M226" s="35" t="s">
        <v>688</v>
      </c>
      <c r="N226" s="35" t="s">
        <v>86</v>
      </c>
      <c r="O226" s="35" t="s">
        <v>86</v>
      </c>
      <c r="P226" s="35" t="s">
        <v>86</v>
      </c>
      <c r="Q226" s="35" t="s">
        <v>86</v>
      </c>
      <c r="R226" s="37" t="s">
        <v>105</v>
      </c>
      <c r="S226" s="37" t="s">
        <v>89</v>
      </c>
    </row>
    <row r="227" spans="1:19" ht="86.4" x14ac:dyDescent="0.3">
      <c r="A227" s="47" t="s">
        <v>263</v>
      </c>
      <c r="B227" s="33" t="s">
        <v>464</v>
      </c>
      <c r="C227" s="33" t="s">
        <v>689</v>
      </c>
      <c r="D227" s="33" t="s">
        <v>690</v>
      </c>
      <c r="E227" s="124" t="str">
        <f t="shared" si="7"/>
        <v>Finance de marché - trading (Master) (ESG Finance)</v>
      </c>
      <c r="F227" s="68" t="s">
        <v>691</v>
      </c>
      <c r="G227" s="35" t="s">
        <v>81</v>
      </c>
      <c r="H227" s="35" t="s">
        <v>82</v>
      </c>
      <c r="I227" s="146" t="s">
        <v>83</v>
      </c>
      <c r="J227" s="146">
        <v>120</v>
      </c>
      <c r="K227" s="35" t="s">
        <v>84</v>
      </c>
      <c r="L227" s="37">
        <v>1</v>
      </c>
      <c r="M227" s="35" t="s">
        <v>692</v>
      </c>
      <c r="N227" s="35" t="s">
        <v>693</v>
      </c>
      <c r="O227" s="35" t="s">
        <v>87</v>
      </c>
      <c r="P227" s="35" t="s">
        <v>86</v>
      </c>
      <c r="Q227" s="35" t="s">
        <v>86</v>
      </c>
      <c r="R227" s="43" t="s">
        <v>105</v>
      </c>
      <c r="S227" s="43" t="s">
        <v>89</v>
      </c>
    </row>
    <row r="228" spans="1:19" ht="86.4" x14ac:dyDescent="0.3">
      <c r="A228" s="47" t="s">
        <v>263</v>
      </c>
      <c r="B228" s="33" t="s">
        <v>464</v>
      </c>
      <c r="C228" s="33" t="s">
        <v>689</v>
      </c>
      <c r="D228" s="33" t="s">
        <v>690</v>
      </c>
      <c r="E228" s="124" t="str">
        <f t="shared" si="7"/>
        <v>Finance de marché - trading (Master) (ESG Finance)</v>
      </c>
      <c r="F228" s="68" t="s">
        <v>691</v>
      </c>
      <c r="G228" s="35" t="s">
        <v>81</v>
      </c>
      <c r="H228" s="35" t="s">
        <v>82</v>
      </c>
      <c r="I228" s="146" t="s">
        <v>83</v>
      </c>
      <c r="J228" s="146">
        <v>120</v>
      </c>
      <c r="K228" s="43" t="s">
        <v>84</v>
      </c>
      <c r="L228" s="37">
        <v>1</v>
      </c>
      <c r="M228" s="35" t="s">
        <v>694</v>
      </c>
      <c r="N228" s="35" t="s">
        <v>695</v>
      </c>
      <c r="O228" s="35" t="s">
        <v>87</v>
      </c>
      <c r="P228" s="35" t="s">
        <v>86</v>
      </c>
      <c r="Q228" s="35" t="s">
        <v>86</v>
      </c>
      <c r="R228" s="43" t="s">
        <v>105</v>
      </c>
      <c r="S228" s="43" t="s">
        <v>89</v>
      </c>
    </row>
    <row r="229" spans="1:19" ht="72" x14ac:dyDescent="0.3">
      <c r="A229" s="47" t="s">
        <v>263</v>
      </c>
      <c r="B229" s="33" t="s">
        <v>464</v>
      </c>
      <c r="C229" s="33" t="s">
        <v>689</v>
      </c>
      <c r="D229" s="41" t="s">
        <v>696</v>
      </c>
      <c r="E229" s="118" t="str">
        <f t="shared" si="7"/>
        <v>Finance de marché - trading (M2) (ESG Finance)</v>
      </c>
      <c r="F229" s="42" t="s">
        <v>691</v>
      </c>
      <c r="G229" s="43" t="s">
        <v>110</v>
      </c>
      <c r="H229" s="43" t="s">
        <v>82</v>
      </c>
      <c r="I229" s="141" t="s">
        <v>111</v>
      </c>
      <c r="J229" s="141">
        <v>60</v>
      </c>
      <c r="K229" s="43" t="s">
        <v>84</v>
      </c>
      <c r="L229" s="119">
        <v>1</v>
      </c>
      <c r="M229" s="35" t="s">
        <v>692</v>
      </c>
      <c r="N229" s="35" t="s">
        <v>693</v>
      </c>
      <c r="O229" s="35" t="s">
        <v>87</v>
      </c>
      <c r="P229" s="35" t="s">
        <v>86</v>
      </c>
      <c r="Q229" s="35" t="s">
        <v>86</v>
      </c>
      <c r="R229" s="43" t="s">
        <v>105</v>
      </c>
      <c r="S229" s="43" t="s">
        <v>89</v>
      </c>
    </row>
    <row r="230" spans="1:19" ht="72" x14ac:dyDescent="0.3">
      <c r="A230" s="47" t="s">
        <v>263</v>
      </c>
      <c r="B230" s="33" t="s">
        <v>464</v>
      </c>
      <c r="C230" s="33" t="s">
        <v>689</v>
      </c>
      <c r="D230" s="41" t="s">
        <v>696</v>
      </c>
      <c r="E230" s="118" t="str">
        <f t="shared" si="7"/>
        <v>Finance de marché - trading (M2) (ESG Finance)</v>
      </c>
      <c r="F230" s="42" t="s">
        <v>691</v>
      </c>
      <c r="G230" s="43" t="s">
        <v>110</v>
      </c>
      <c r="H230" s="43" t="s">
        <v>82</v>
      </c>
      <c r="I230" s="141" t="s">
        <v>111</v>
      </c>
      <c r="J230" s="141">
        <v>60</v>
      </c>
      <c r="K230" s="43" t="s">
        <v>84</v>
      </c>
      <c r="L230" s="123">
        <v>1</v>
      </c>
      <c r="M230" s="35" t="s">
        <v>694</v>
      </c>
      <c r="N230" s="35" t="s">
        <v>695</v>
      </c>
      <c r="O230" s="35" t="s">
        <v>87</v>
      </c>
      <c r="P230" s="35" t="s">
        <v>86</v>
      </c>
      <c r="Q230" s="35" t="s">
        <v>86</v>
      </c>
      <c r="R230" s="43" t="s">
        <v>105</v>
      </c>
      <c r="S230" s="43" t="s">
        <v>89</v>
      </c>
    </row>
    <row r="231" spans="1:19" ht="72" x14ac:dyDescent="0.3">
      <c r="A231" s="47" t="s">
        <v>263</v>
      </c>
      <c r="B231" s="36" t="s">
        <v>464</v>
      </c>
      <c r="C231" s="36" t="s">
        <v>689</v>
      </c>
      <c r="D231" s="36" t="s">
        <v>697</v>
      </c>
      <c r="E231" s="124" t="str">
        <f t="shared" si="7"/>
        <v>Finance d'entreprise (Master) (ESG Finance)</v>
      </c>
      <c r="F231" s="147" t="s">
        <v>698</v>
      </c>
      <c r="G231" s="37" t="s">
        <v>81</v>
      </c>
      <c r="H231" s="37" t="s">
        <v>82</v>
      </c>
      <c r="I231" s="139" t="s">
        <v>83</v>
      </c>
      <c r="J231" s="139">
        <v>120</v>
      </c>
      <c r="K231" s="43" t="s">
        <v>84</v>
      </c>
      <c r="L231" s="119">
        <v>1</v>
      </c>
      <c r="M231" s="35" t="s">
        <v>692</v>
      </c>
      <c r="N231" s="35" t="s">
        <v>693</v>
      </c>
      <c r="O231" s="35" t="s">
        <v>87</v>
      </c>
      <c r="P231" s="35" t="s">
        <v>86</v>
      </c>
      <c r="Q231" s="35" t="s">
        <v>86</v>
      </c>
      <c r="R231" s="37" t="s">
        <v>105</v>
      </c>
      <c r="S231" s="37" t="s">
        <v>89</v>
      </c>
    </row>
    <row r="232" spans="1:19" ht="72" x14ac:dyDescent="0.3">
      <c r="A232" s="47" t="s">
        <v>263</v>
      </c>
      <c r="B232" s="48" t="s">
        <v>464</v>
      </c>
      <c r="C232" s="36" t="s">
        <v>689</v>
      </c>
      <c r="D232" s="36" t="s">
        <v>699</v>
      </c>
      <c r="E232" s="124" t="str">
        <f t="shared" si="7"/>
        <v>Finance d'entreprise (M2) (ESG Finance)</v>
      </c>
      <c r="F232" s="147" t="s">
        <v>698</v>
      </c>
      <c r="G232" s="37" t="s">
        <v>110</v>
      </c>
      <c r="H232" s="37" t="s">
        <v>82</v>
      </c>
      <c r="I232" s="139" t="s">
        <v>111</v>
      </c>
      <c r="J232" s="139">
        <v>60</v>
      </c>
      <c r="K232" s="43" t="s">
        <v>84</v>
      </c>
      <c r="L232" s="119">
        <v>1</v>
      </c>
      <c r="M232" s="35" t="s">
        <v>692</v>
      </c>
      <c r="N232" s="35" t="s">
        <v>693</v>
      </c>
      <c r="O232" s="35" t="s">
        <v>87</v>
      </c>
      <c r="P232" s="35" t="s">
        <v>86</v>
      </c>
      <c r="Q232" s="35" t="s">
        <v>86</v>
      </c>
      <c r="R232" s="37" t="s">
        <v>105</v>
      </c>
      <c r="S232" s="37" t="s">
        <v>89</v>
      </c>
    </row>
    <row r="233" spans="1:19" ht="115.2" x14ac:dyDescent="0.3">
      <c r="A233" s="47" t="s">
        <v>263</v>
      </c>
      <c r="B233" s="41" t="s">
        <v>464</v>
      </c>
      <c r="C233" s="41" t="s">
        <v>689</v>
      </c>
      <c r="D233" s="41" t="s">
        <v>700</v>
      </c>
      <c r="E233" s="118" t="str">
        <f t="shared" si="7"/>
        <v>Finance durable et gestion des risques climatiques (Master) (ESG Finance)</v>
      </c>
      <c r="F233" s="42" t="s">
        <v>701</v>
      </c>
      <c r="G233" s="43" t="s">
        <v>81</v>
      </c>
      <c r="H233" s="43" t="s">
        <v>82</v>
      </c>
      <c r="I233" s="141" t="s">
        <v>83</v>
      </c>
      <c r="J233" s="141">
        <v>120</v>
      </c>
      <c r="K233" s="43" t="s">
        <v>84</v>
      </c>
      <c r="L233" s="119">
        <v>1</v>
      </c>
      <c r="M233" s="35" t="s">
        <v>702</v>
      </c>
      <c r="N233" s="35" t="s">
        <v>86</v>
      </c>
      <c r="O233" s="35" t="s">
        <v>86</v>
      </c>
      <c r="P233" s="35" t="s">
        <v>86</v>
      </c>
      <c r="Q233" s="35" t="s">
        <v>86</v>
      </c>
      <c r="R233" s="43" t="s">
        <v>84</v>
      </c>
      <c r="S233" s="43" t="s">
        <v>89</v>
      </c>
    </row>
    <row r="234" spans="1:19" ht="115.2" x14ac:dyDescent="0.3">
      <c r="A234" s="47" t="s">
        <v>263</v>
      </c>
      <c r="B234" s="41" t="s">
        <v>464</v>
      </c>
      <c r="C234" s="41" t="s">
        <v>689</v>
      </c>
      <c r="D234" s="41" t="s">
        <v>700</v>
      </c>
      <c r="E234" s="118" t="str">
        <f t="shared" si="7"/>
        <v>Finance durable et gestion des risques climatiques (Master) (ESG Finance)</v>
      </c>
      <c r="F234" s="42" t="s">
        <v>701</v>
      </c>
      <c r="G234" s="43" t="s">
        <v>81</v>
      </c>
      <c r="H234" s="43" t="s">
        <v>82</v>
      </c>
      <c r="I234" s="141" t="s">
        <v>83</v>
      </c>
      <c r="J234" s="141">
        <v>120</v>
      </c>
      <c r="K234" s="43" t="s">
        <v>84</v>
      </c>
      <c r="L234" s="123">
        <v>1</v>
      </c>
      <c r="M234" s="35" t="s">
        <v>703</v>
      </c>
      <c r="N234" s="35" t="s">
        <v>86</v>
      </c>
      <c r="O234" s="35" t="s">
        <v>86</v>
      </c>
      <c r="P234" s="35" t="s">
        <v>86</v>
      </c>
      <c r="Q234" s="35" t="s">
        <v>86</v>
      </c>
      <c r="R234" s="43" t="s">
        <v>84</v>
      </c>
      <c r="S234" s="43" t="s">
        <v>89</v>
      </c>
    </row>
    <row r="235" spans="1:19" ht="115.2" x14ac:dyDescent="0.3">
      <c r="A235" s="47" t="s">
        <v>263</v>
      </c>
      <c r="B235" s="41" t="s">
        <v>464</v>
      </c>
      <c r="C235" s="41" t="s">
        <v>689</v>
      </c>
      <c r="D235" s="41" t="s">
        <v>700</v>
      </c>
      <c r="E235" s="118" t="str">
        <f t="shared" si="7"/>
        <v>Finance durable et gestion des risques climatiques (Master) (ESG Finance)</v>
      </c>
      <c r="F235" s="42" t="s">
        <v>701</v>
      </c>
      <c r="G235" s="43" t="s">
        <v>81</v>
      </c>
      <c r="H235" s="43" t="s">
        <v>82</v>
      </c>
      <c r="I235" s="141" t="s">
        <v>83</v>
      </c>
      <c r="J235" s="141">
        <v>120</v>
      </c>
      <c r="K235" s="43" t="s">
        <v>84</v>
      </c>
      <c r="L235" s="123">
        <v>1</v>
      </c>
      <c r="M235" s="35" t="s">
        <v>704</v>
      </c>
      <c r="N235" s="35" t="s">
        <v>86</v>
      </c>
      <c r="O235" s="35" t="s">
        <v>86</v>
      </c>
      <c r="P235" s="35" t="s">
        <v>86</v>
      </c>
      <c r="Q235" s="35" t="s">
        <v>86</v>
      </c>
      <c r="R235" s="43" t="s">
        <v>84</v>
      </c>
      <c r="S235" s="43" t="s">
        <v>89</v>
      </c>
    </row>
    <row r="236" spans="1:19" ht="115.2" x14ac:dyDescent="0.3">
      <c r="A236" s="47" t="s">
        <v>263</v>
      </c>
      <c r="B236" s="41" t="s">
        <v>464</v>
      </c>
      <c r="C236" s="41" t="s">
        <v>689</v>
      </c>
      <c r="D236" s="41" t="s">
        <v>700</v>
      </c>
      <c r="E236" s="118" t="str">
        <f t="shared" si="7"/>
        <v>Finance durable et gestion des risques climatiques (Master) (ESG Finance)</v>
      </c>
      <c r="F236" s="42" t="s">
        <v>701</v>
      </c>
      <c r="G236" s="43" t="s">
        <v>81</v>
      </c>
      <c r="H236" s="43" t="s">
        <v>82</v>
      </c>
      <c r="I236" s="141" t="s">
        <v>83</v>
      </c>
      <c r="J236" s="141">
        <v>120</v>
      </c>
      <c r="K236" s="43" t="s">
        <v>84</v>
      </c>
      <c r="L236" s="123">
        <v>1</v>
      </c>
      <c r="M236" s="35" t="s">
        <v>705</v>
      </c>
      <c r="N236" s="35" t="s">
        <v>86</v>
      </c>
      <c r="O236" s="35" t="s">
        <v>86</v>
      </c>
      <c r="P236" s="35" t="s">
        <v>86</v>
      </c>
      <c r="Q236" s="35" t="s">
        <v>86</v>
      </c>
      <c r="R236" s="43" t="s">
        <v>84</v>
      </c>
      <c r="S236" s="43" t="s">
        <v>89</v>
      </c>
    </row>
    <row r="237" spans="1:19" ht="115.2" x14ac:dyDescent="0.3">
      <c r="A237" s="47" t="s">
        <v>263</v>
      </c>
      <c r="B237" s="41" t="s">
        <v>464</v>
      </c>
      <c r="C237" s="41" t="s">
        <v>689</v>
      </c>
      <c r="D237" s="41" t="s">
        <v>700</v>
      </c>
      <c r="E237" s="118" t="str">
        <f t="shared" si="7"/>
        <v>Finance durable et gestion des risques climatiques (Master) (ESG Finance)</v>
      </c>
      <c r="F237" s="42" t="s">
        <v>701</v>
      </c>
      <c r="G237" s="43" t="s">
        <v>81</v>
      </c>
      <c r="H237" s="43" t="s">
        <v>82</v>
      </c>
      <c r="I237" s="141" t="s">
        <v>83</v>
      </c>
      <c r="J237" s="141">
        <v>120</v>
      </c>
      <c r="K237" s="43" t="s">
        <v>84</v>
      </c>
      <c r="L237" s="123">
        <v>1</v>
      </c>
      <c r="M237" s="35" t="s">
        <v>706</v>
      </c>
      <c r="N237" s="35" t="s">
        <v>86</v>
      </c>
      <c r="O237" s="35" t="s">
        <v>86</v>
      </c>
      <c r="P237" s="35" t="s">
        <v>86</v>
      </c>
      <c r="Q237" s="35" t="s">
        <v>86</v>
      </c>
      <c r="R237" s="43" t="s">
        <v>84</v>
      </c>
      <c r="S237" s="43" t="s">
        <v>89</v>
      </c>
    </row>
    <row r="238" spans="1:19" ht="115.2" x14ac:dyDescent="0.3">
      <c r="A238" s="47" t="s">
        <v>263</v>
      </c>
      <c r="B238" s="41" t="s">
        <v>464</v>
      </c>
      <c r="C238" s="41" t="s">
        <v>689</v>
      </c>
      <c r="D238" s="41" t="s">
        <v>700</v>
      </c>
      <c r="E238" s="118" t="str">
        <f t="shared" si="7"/>
        <v>Finance durable et gestion des risques climatiques (Master) (ESG Finance)</v>
      </c>
      <c r="F238" s="42" t="s">
        <v>701</v>
      </c>
      <c r="G238" s="43" t="s">
        <v>81</v>
      </c>
      <c r="H238" s="43" t="s">
        <v>82</v>
      </c>
      <c r="I238" s="141" t="s">
        <v>83</v>
      </c>
      <c r="J238" s="141">
        <v>120</v>
      </c>
      <c r="K238" s="43" t="s">
        <v>84</v>
      </c>
      <c r="L238" s="123">
        <v>1</v>
      </c>
      <c r="M238" s="35" t="s">
        <v>707</v>
      </c>
      <c r="N238" s="35" t="s">
        <v>86</v>
      </c>
      <c r="O238" s="35" t="s">
        <v>86</v>
      </c>
      <c r="P238" s="35" t="s">
        <v>86</v>
      </c>
      <c r="Q238" s="35" t="s">
        <v>86</v>
      </c>
      <c r="R238" s="43" t="s">
        <v>84</v>
      </c>
      <c r="S238" s="43" t="s">
        <v>89</v>
      </c>
    </row>
    <row r="239" spans="1:19" ht="115.2" x14ac:dyDescent="0.3">
      <c r="A239" s="47" t="s">
        <v>263</v>
      </c>
      <c r="B239" s="41" t="s">
        <v>464</v>
      </c>
      <c r="C239" s="41" t="s">
        <v>689</v>
      </c>
      <c r="D239" s="41" t="s">
        <v>700</v>
      </c>
      <c r="E239" s="118" t="str">
        <f t="shared" si="7"/>
        <v>Finance durable et gestion des risques climatiques (Master) (ESG Finance)</v>
      </c>
      <c r="F239" s="42" t="s">
        <v>701</v>
      </c>
      <c r="G239" s="43" t="s">
        <v>81</v>
      </c>
      <c r="H239" s="43" t="s">
        <v>82</v>
      </c>
      <c r="I239" s="141" t="s">
        <v>83</v>
      </c>
      <c r="J239" s="141">
        <v>120</v>
      </c>
      <c r="K239" s="43" t="s">
        <v>84</v>
      </c>
      <c r="L239" s="123">
        <v>1</v>
      </c>
      <c r="M239" s="35" t="s">
        <v>708</v>
      </c>
      <c r="N239" s="35" t="s">
        <v>86</v>
      </c>
      <c r="O239" s="35" t="s">
        <v>86</v>
      </c>
      <c r="P239" s="35" t="s">
        <v>86</v>
      </c>
      <c r="Q239" s="35" t="s">
        <v>86</v>
      </c>
      <c r="R239" s="43" t="s">
        <v>84</v>
      </c>
      <c r="S239" s="43" t="s">
        <v>89</v>
      </c>
    </row>
    <row r="240" spans="1:19" ht="115.2" x14ac:dyDescent="0.3">
      <c r="A240" s="47" t="s">
        <v>263</v>
      </c>
      <c r="B240" s="41" t="s">
        <v>464</v>
      </c>
      <c r="C240" s="41" t="s">
        <v>689</v>
      </c>
      <c r="D240" s="41" t="s">
        <v>700</v>
      </c>
      <c r="E240" s="118" t="str">
        <f t="shared" si="7"/>
        <v>Finance durable et gestion des risques climatiques (Master) (ESG Finance)</v>
      </c>
      <c r="F240" s="42" t="s">
        <v>701</v>
      </c>
      <c r="G240" s="43" t="s">
        <v>81</v>
      </c>
      <c r="H240" s="43" t="s">
        <v>82</v>
      </c>
      <c r="I240" s="141" t="s">
        <v>83</v>
      </c>
      <c r="J240" s="141">
        <v>120</v>
      </c>
      <c r="K240" s="43" t="s">
        <v>84</v>
      </c>
      <c r="L240" s="123">
        <v>1</v>
      </c>
      <c r="M240" s="35" t="s">
        <v>709</v>
      </c>
      <c r="N240" s="35" t="s">
        <v>86</v>
      </c>
      <c r="O240" s="35" t="s">
        <v>86</v>
      </c>
      <c r="P240" s="35" t="s">
        <v>86</v>
      </c>
      <c r="Q240" s="35" t="s">
        <v>86</v>
      </c>
      <c r="R240" s="43" t="s">
        <v>84</v>
      </c>
      <c r="S240" s="43" t="s">
        <v>89</v>
      </c>
    </row>
    <row r="241" spans="1:19" ht="115.2" x14ac:dyDescent="0.3">
      <c r="A241" s="47" t="s">
        <v>263</v>
      </c>
      <c r="B241" s="41" t="s">
        <v>464</v>
      </c>
      <c r="C241" s="41" t="s">
        <v>689</v>
      </c>
      <c r="D241" s="41" t="s">
        <v>700</v>
      </c>
      <c r="E241" s="118" t="str">
        <f t="shared" si="7"/>
        <v>Finance durable et gestion des risques climatiques (Master) (ESG Finance)</v>
      </c>
      <c r="F241" s="42" t="s">
        <v>701</v>
      </c>
      <c r="G241" s="43" t="s">
        <v>81</v>
      </c>
      <c r="H241" s="43" t="s">
        <v>82</v>
      </c>
      <c r="I241" s="141" t="s">
        <v>83</v>
      </c>
      <c r="J241" s="141">
        <v>120</v>
      </c>
      <c r="K241" s="43" t="s">
        <v>84</v>
      </c>
      <c r="L241" s="123">
        <v>1</v>
      </c>
      <c r="M241" s="35" t="s">
        <v>710</v>
      </c>
      <c r="N241" s="35" t="s">
        <v>86</v>
      </c>
      <c r="O241" s="35" t="s">
        <v>86</v>
      </c>
      <c r="P241" s="35" t="s">
        <v>86</v>
      </c>
      <c r="Q241" s="35" t="s">
        <v>86</v>
      </c>
      <c r="R241" s="43" t="s">
        <v>84</v>
      </c>
      <c r="S241" s="43" t="s">
        <v>89</v>
      </c>
    </row>
    <row r="242" spans="1:19" ht="115.2" x14ac:dyDescent="0.3">
      <c r="A242" s="47" t="s">
        <v>263</v>
      </c>
      <c r="B242" s="41" t="s">
        <v>464</v>
      </c>
      <c r="C242" s="41" t="s">
        <v>689</v>
      </c>
      <c r="D242" s="41" t="s">
        <v>700</v>
      </c>
      <c r="E242" s="118" t="str">
        <f t="shared" si="7"/>
        <v>Finance durable et gestion des risques climatiques (Master) (ESG Finance)</v>
      </c>
      <c r="F242" s="42" t="s">
        <v>701</v>
      </c>
      <c r="G242" s="43" t="s">
        <v>81</v>
      </c>
      <c r="H242" s="43" t="s">
        <v>82</v>
      </c>
      <c r="I242" s="141" t="s">
        <v>83</v>
      </c>
      <c r="J242" s="141">
        <v>120</v>
      </c>
      <c r="K242" s="43" t="s">
        <v>84</v>
      </c>
      <c r="L242" s="123">
        <v>1</v>
      </c>
      <c r="M242" s="35" t="s">
        <v>711</v>
      </c>
      <c r="N242" s="35" t="s">
        <v>86</v>
      </c>
      <c r="O242" s="35" t="s">
        <v>86</v>
      </c>
      <c r="P242" s="35" t="s">
        <v>86</v>
      </c>
      <c r="Q242" s="35" t="s">
        <v>86</v>
      </c>
      <c r="R242" s="43" t="s">
        <v>84</v>
      </c>
      <c r="S242" s="43" t="s">
        <v>89</v>
      </c>
    </row>
    <row r="243" spans="1:19" ht="115.2" x14ac:dyDescent="0.3">
      <c r="A243" s="47" t="s">
        <v>263</v>
      </c>
      <c r="B243" s="41" t="s">
        <v>464</v>
      </c>
      <c r="C243" s="41" t="s">
        <v>689</v>
      </c>
      <c r="D243" s="41" t="s">
        <v>700</v>
      </c>
      <c r="E243" s="118" t="str">
        <f t="shared" si="7"/>
        <v>Finance durable et gestion des risques climatiques (Master) (ESG Finance)</v>
      </c>
      <c r="F243" s="42" t="s">
        <v>701</v>
      </c>
      <c r="G243" s="43" t="s">
        <v>81</v>
      </c>
      <c r="H243" s="43" t="s">
        <v>82</v>
      </c>
      <c r="I243" s="141" t="s">
        <v>83</v>
      </c>
      <c r="J243" s="141">
        <v>120</v>
      </c>
      <c r="K243" s="43" t="s">
        <v>84</v>
      </c>
      <c r="L243" s="123">
        <v>1</v>
      </c>
      <c r="M243" s="35" t="s">
        <v>712</v>
      </c>
      <c r="N243" s="35" t="s">
        <v>86</v>
      </c>
      <c r="O243" s="35" t="s">
        <v>86</v>
      </c>
      <c r="P243" s="35" t="s">
        <v>86</v>
      </c>
      <c r="Q243" s="35" t="s">
        <v>86</v>
      </c>
      <c r="R243" s="43" t="s">
        <v>84</v>
      </c>
      <c r="S243" s="43" t="s">
        <v>89</v>
      </c>
    </row>
    <row r="244" spans="1:19" ht="115.2" x14ac:dyDescent="0.3">
      <c r="A244" s="47" t="s">
        <v>263</v>
      </c>
      <c r="B244" s="41" t="s">
        <v>464</v>
      </c>
      <c r="C244" s="41" t="s">
        <v>689</v>
      </c>
      <c r="D244" s="41" t="s">
        <v>700</v>
      </c>
      <c r="E244" s="118" t="str">
        <f t="shared" si="7"/>
        <v>Finance durable et gestion des risques climatiques (Master) (ESG Finance)</v>
      </c>
      <c r="F244" s="42" t="s">
        <v>701</v>
      </c>
      <c r="G244" s="43" t="s">
        <v>81</v>
      </c>
      <c r="H244" s="43" t="s">
        <v>82</v>
      </c>
      <c r="I244" s="141" t="s">
        <v>83</v>
      </c>
      <c r="J244" s="141">
        <v>120</v>
      </c>
      <c r="K244" s="43" t="s">
        <v>84</v>
      </c>
      <c r="L244" s="123">
        <v>1</v>
      </c>
      <c r="M244" s="35" t="s">
        <v>713</v>
      </c>
      <c r="N244" s="35" t="s">
        <v>86</v>
      </c>
      <c r="O244" s="35" t="s">
        <v>86</v>
      </c>
      <c r="P244" s="35" t="s">
        <v>86</v>
      </c>
      <c r="Q244" s="35" t="s">
        <v>86</v>
      </c>
      <c r="R244" s="43" t="s">
        <v>84</v>
      </c>
      <c r="S244" s="43" t="s">
        <v>89</v>
      </c>
    </row>
    <row r="245" spans="1:19" ht="115.2" x14ac:dyDescent="0.3">
      <c r="A245" s="47" t="s">
        <v>263</v>
      </c>
      <c r="B245" s="41" t="s">
        <v>464</v>
      </c>
      <c r="C245" s="41" t="s">
        <v>689</v>
      </c>
      <c r="D245" s="41" t="s">
        <v>700</v>
      </c>
      <c r="E245" s="118" t="str">
        <f t="shared" si="7"/>
        <v>Finance durable et gestion des risques climatiques (Master) (ESG Finance)</v>
      </c>
      <c r="F245" s="42" t="s">
        <v>701</v>
      </c>
      <c r="G245" s="43" t="s">
        <v>81</v>
      </c>
      <c r="H245" s="43" t="s">
        <v>82</v>
      </c>
      <c r="I245" s="141" t="s">
        <v>83</v>
      </c>
      <c r="J245" s="141">
        <v>120</v>
      </c>
      <c r="K245" s="43" t="s">
        <v>84</v>
      </c>
      <c r="L245" s="123">
        <v>1</v>
      </c>
      <c r="M245" s="35" t="s">
        <v>714</v>
      </c>
      <c r="N245" s="35" t="s">
        <v>86</v>
      </c>
      <c r="O245" s="35" t="s">
        <v>86</v>
      </c>
      <c r="P245" s="35" t="s">
        <v>86</v>
      </c>
      <c r="Q245" s="35" t="s">
        <v>86</v>
      </c>
      <c r="R245" s="43" t="s">
        <v>84</v>
      </c>
      <c r="S245" s="43" t="s">
        <v>89</v>
      </c>
    </row>
    <row r="246" spans="1:19" ht="115.2" x14ac:dyDescent="0.3">
      <c r="A246" s="47" t="s">
        <v>263</v>
      </c>
      <c r="B246" s="41" t="s">
        <v>464</v>
      </c>
      <c r="C246" s="41" t="s">
        <v>689</v>
      </c>
      <c r="D246" s="41" t="s">
        <v>700</v>
      </c>
      <c r="E246" s="118" t="str">
        <f t="shared" si="7"/>
        <v>Finance durable et gestion des risques climatiques (Master) (ESG Finance)</v>
      </c>
      <c r="F246" s="42" t="s">
        <v>701</v>
      </c>
      <c r="G246" s="43" t="s">
        <v>81</v>
      </c>
      <c r="H246" s="43" t="s">
        <v>82</v>
      </c>
      <c r="I246" s="141" t="s">
        <v>83</v>
      </c>
      <c r="J246" s="141">
        <v>120</v>
      </c>
      <c r="K246" s="43" t="s">
        <v>84</v>
      </c>
      <c r="L246" s="123">
        <v>1</v>
      </c>
      <c r="M246" s="35" t="s">
        <v>715</v>
      </c>
      <c r="N246" s="35" t="s">
        <v>86</v>
      </c>
      <c r="O246" s="35" t="s">
        <v>86</v>
      </c>
      <c r="P246" s="35" t="s">
        <v>86</v>
      </c>
      <c r="Q246" s="35" t="s">
        <v>86</v>
      </c>
      <c r="R246" s="43" t="s">
        <v>84</v>
      </c>
      <c r="S246" s="43" t="s">
        <v>89</v>
      </c>
    </row>
    <row r="247" spans="1:19" ht="115.2" x14ac:dyDescent="0.3">
      <c r="A247" s="47" t="s">
        <v>263</v>
      </c>
      <c r="B247" s="41" t="s">
        <v>464</v>
      </c>
      <c r="C247" s="41" t="s">
        <v>689</v>
      </c>
      <c r="D247" s="41" t="s">
        <v>700</v>
      </c>
      <c r="E247" s="118" t="str">
        <f t="shared" si="7"/>
        <v>Finance durable et gestion des risques climatiques (Master) (ESG Finance)</v>
      </c>
      <c r="F247" s="42" t="s">
        <v>701</v>
      </c>
      <c r="G247" s="43" t="s">
        <v>81</v>
      </c>
      <c r="H247" s="43" t="s">
        <v>82</v>
      </c>
      <c r="I247" s="141" t="s">
        <v>83</v>
      </c>
      <c r="J247" s="141">
        <v>120</v>
      </c>
      <c r="K247" s="43" t="s">
        <v>84</v>
      </c>
      <c r="L247" s="123">
        <v>1</v>
      </c>
      <c r="M247" s="35" t="s">
        <v>716</v>
      </c>
      <c r="N247" s="35" t="s">
        <v>86</v>
      </c>
      <c r="O247" s="35" t="s">
        <v>86</v>
      </c>
      <c r="P247" s="35" t="s">
        <v>86</v>
      </c>
      <c r="Q247" s="35" t="s">
        <v>86</v>
      </c>
      <c r="R247" s="43" t="s">
        <v>84</v>
      </c>
      <c r="S247" s="43" t="s">
        <v>89</v>
      </c>
    </row>
    <row r="248" spans="1:19" ht="115.2" x14ac:dyDescent="0.3">
      <c r="A248" s="47" t="s">
        <v>263</v>
      </c>
      <c r="B248" s="41" t="s">
        <v>464</v>
      </c>
      <c r="C248" s="41" t="s">
        <v>689</v>
      </c>
      <c r="D248" s="41" t="s">
        <v>700</v>
      </c>
      <c r="E248" s="118" t="str">
        <f t="shared" si="7"/>
        <v>Finance durable et gestion des risques climatiques (Master) (ESG Finance)</v>
      </c>
      <c r="F248" s="42" t="s">
        <v>701</v>
      </c>
      <c r="G248" s="43" t="s">
        <v>81</v>
      </c>
      <c r="H248" s="43" t="s">
        <v>82</v>
      </c>
      <c r="I248" s="141" t="s">
        <v>83</v>
      </c>
      <c r="J248" s="141">
        <v>120</v>
      </c>
      <c r="K248" s="43" t="s">
        <v>84</v>
      </c>
      <c r="L248" s="123">
        <v>1</v>
      </c>
      <c r="M248" s="35" t="s">
        <v>717</v>
      </c>
      <c r="N248" s="35" t="s">
        <v>86</v>
      </c>
      <c r="O248" s="35" t="s">
        <v>86</v>
      </c>
      <c r="P248" s="35" t="s">
        <v>86</v>
      </c>
      <c r="Q248" s="35" t="s">
        <v>86</v>
      </c>
      <c r="R248" s="43" t="s">
        <v>84</v>
      </c>
      <c r="S248" s="43" t="s">
        <v>89</v>
      </c>
    </row>
    <row r="249" spans="1:19" ht="115.2" x14ac:dyDescent="0.3">
      <c r="A249" s="47" t="s">
        <v>263</v>
      </c>
      <c r="B249" s="41" t="s">
        <v>464</v>
      </c>
      <c r="C249" s="41" t="s">
        <v>689</v>
      </c>
      <c r="D249" s="41" t="s">
        <v>700</v>
      </c>
      <c r="E249" s="118" t="str">
        <f t="shared" si="7"/>
        <v>Finance durable et gestion des risques climatiques (Master) (ESG Finance)</v>
      </c>
      <c r="F249" s="42" t="s">
        <v>701</v>
      </c>
      <c r="G249" s="43" t="s">
        <v>81</v>
      </c>
      <c r="H249" s="43" t="s">
        <v>82</v>
      </c>
      <c r="I249" s="141" t="s">
        <v>83</v>
      </c>
      <c r="J249" s="141">
        <v>120</v>
      </c>
      <c r="K249" s="43" t="s">
        <v>84</v>
      </c>
      <c r="L249" s="123">
        <v>1</v>
      </c>
      <c r="M249" s="35" t="s">
        <v>718</v>
      </c>
      <c r="N249" s="35" t="s">
        <v>86</v>
      </c>
      <c r="O249" s="35" t="s">
        <v>86</v>
      </c>
      <c r="P249" s="35" t="s">
        <v>86</v>
      </c>
      <c r="Q249" s="35" t="s">
        <v>86</v>
      </c>
      <c r="R249" s="43" t="s">
        <v>84</v>
      </c>
      <c r="S249" s="43" t="s">
        <v>89</v>
      </c>
    </row>
    <row r="250" spans="1:19" ht="115.2" x14ac:dyDescent="0.3">
      <c r="A250" s="47" t="s">
        <v>263</v>
      </c>
      <c r="B250" s="41" t="s">
        <v>464</v>
      </c>
      <c r="C250" s="41" t="s">
        <v>689</v>
      </c>
      <c r="D250" s="41" t="s">
        <v>700</v>
      </c>
      <c r="E250" s="118" t="str">
        <f t="shared" si="7"/>
        <v>Finance durable et gestion des risques climatiques (Master) (ESG Finance)</v>
      </c>
      <c r="F250" s="42" t="s">
        <v>701</v>
      </c>
      <c r="G250" s="43" t="s">
        <v>81</v>
      </c>
      <c r="H250" s="43" t="s">
        <v>82</v>
      </c>
      <c r="I250" s="141" t="s">
        <v>83</v>
      </c>
      <c r="J250" s="141">
        <v>120</v>
      </c>
      <c r="K250" s="43" t="s">
        <v>84</v>
      </c>
      <c r="L250" s="114">
        <v>1</v>
      </c>
      <c r="M250" s="35" t="s">
        <v>719</v>
      </c>
      <c r="N250" s="35" t="s">
        <v>693</v>
      </c>
      <c r="O250" s="35" t="s">
        <v>86</v>
      </c>
      <c r="P250" s="35" t="s">
        <v>86</v>
      </c>
      <c r="Q250" s="35" t="s">
        <v>86</v>
      </c>
      <c r="R250" s="43" t="s">
        <v>84</v>
      </c>
      <c r="S250" s="43" t="s">
        <v>89</v>
      </c>
    </row>
    <row r="251" spans="1:19" ht="100.8" x14ac:dyDescent="0.3">
      <c r="A251" s="47" t="s">
        <v>263</v>
      </c>
      <c r="B251" s="41" t="s">
        <v>464</v>
      </c>
      <c r="C251" s="41" t="s">
        <v>689</v>
      </c>
      <c r="D251" s="41" t="s">
        <v>720</v>
      </c>
      <c r="E251" s="118" t="str">
        <f t="shared" si="7"/>
        <v>Finance durable et gestion des risques climatiques (M2) (ESG Finance)</v>
      </c>
      <c r="F251" s="42" t="s">
        <v>701</v>
      </c>
      <c r="G251" s="43" t="s">
        <v>110</v>
      </c>
      <c r="H251" s="43" t="s">
        <v>82</v>
      </c>
      <c r="I251" s="43" t="s">
        <v>111</v>
      </c>
      <c r="J251" s="43">
        <v>60</v>
      </c>
      <c r="K251" s="43" t="s">
        <v>84</v>
      </c>
      <c r="L251" s="119">
        <v>1</v>
      </c>
      <c r="M251" s="35" t="s">
        <v>711</v>
      </c>
      <c r="N251" s="35" t="s">
        <v>86</v>
      </c>
      <c r="O251" s="35" t="s">
        <v>86</v>
      </c>
      <c r="P251" s="35" t="s">
        <v>86</v>
      </c>
      <c r="Q251" s="35" t="s">
        <v>86</v>
      </c>
      <c r="R251" s="43" t="s">
        <v>84</v>
      </c>
      <c r="S251" s="43" t="s">
        <v>89</v>
      </c>
    </row>
    <row r="252" spans="1:19" ht="100.8" x14ac:dyDescent="0.3">
      <c r="A252" s="47" t="s">
        <v>263</v>
      </c>
      <c r="B252" s="41" t="s">
        <v>464</v>
      </c>
      <c r="C252" s="41" t="s">
        <v>689</v>
      </c>
      <c r="D252" s="41" t="s">
        <v>720</v>
      </c>
      <c r="E252" s="118" t="str">
        <f t="shared" si="7"/>
        <v>Finance durable et gestion des risques climatiques (M2) (ESG Finance)</v>
      </c>
      <c r="F252" s="42" t="s">
        <v>701</v>
      </c>
      <c r="G252" s="43" t="s">
        <v>110</v>
      </c>
      <c r="H252" s="43" t="s">
        <v>82</v>
      </c>
      <c r="I252" s="43" t="s">
        <v>111</v>
      </c>
      <c r="J252" s="43">
        <v>60</v>
      </c>
      <c r="K252" s="43" t="s">
        <v>84</v>
      </c>
      <c r="L252" s="123">
        <v>1</v>
      </c>
      <c r="M252" s="35" t="s">
        <v>712</v>
      </c>
      <c r="N252" s="35" t="s">
        <v>86</v>
      </c>
      <c r="O252" s="35" t="s">
        <v>86</v>
      </c>
      <c r="P252" s="35" t="s">
        <v>86</v>
      </c>
      <c r="Q252" s="35" t="s">
        <v>86</v>
      </c>
      <c r="R252" s="43" t="s">
        <v>84</v>
      </c>
      <c r="S252" s="43" t="s">
        <v>89</v>
      </c>
    </row>
    <row r="253" spans="1:19" ht="100.8" x14ac:dyDescent="0.3">
      <c r="A253" s="47" t="s">
        <v>263</v>
      </c>
      <c r="B253" s="41" t="s">
        <v>464</v>
      </c>
      <c r="C253" s="41" t="s">
        <v>689</v>
      </c>
      <c r="D253" s="41" t="s">
        <v>720</v>
      </c>
      <c r="E253" s="118" t="str">
        <f t="shared" si="7"/>
        <v>Finance durable et gestion des risques climatiques (M2) (ESG Finance)</v>
      </c>
      <c r="F253" s="42" t="s">
        <v>701</v>
      </c>
      <c r="G253" s="43" t="s">
        <v>110</v>
      </c>
      <c r="H253" s="43" t="s">
        <v>82</v>
      </c>
      <c r="I253" s="43" t="s">
        <v>111</v>
      </c>
      <c r="J253" s="43">
        <v>60</v>
      </c>
      <c r="K253" s="43" t="s">
        <v>84</v>
      </c>
      <c r="L253" s="123">
        <v>1</v>
      </c>
      <c r="M253" s="35" t="s">
        <v>713</v>
      </c>
      <c r="N253" s="35" t="s">
        <v>86</v>
      </c>
      <c r="O253" s="35" t="s">
        <v>86</v>
      </c>
      <c r="P253" s="35" t="s">
        <v>86</v>
      </c>
      <c r="Q253" s="35" t="s">
        <v>86</v>
      </c>
      <c r="R253" s="43" t="s">
        <v>84</v>
      </c>
      <c r="S253" s="43" t="s">
        <v>89</v>
      </c>
    </row>
    <row r="254" spans="1:19" ht="100.8" x14ac:dyDescent="0.3">
      <c r="A254" s="47" t="s">
        <v>263</v>
      </c>
      <c r="B254" s="41" t="s">
        <v>464</v>
      </c>
      <c r="C254" s="41" t="s">
        <v>689</v>
      </c>
      <c r="D254" s="41" t="s">
        <v>720</v>
      </c>
      <c r="E254" s="118" t="str">
        <f t="shared" si="7"/>
        <v>Finance durable et gestion des risques climatiques (M2) (ESG Finance)</v>
      </c>
      <c r="F254" s="42" t="s">
        <v>701</v>
      </c>
      <c r="G254" s="43" t="s">
        <v>110</v>
      </c>
      <c r="H254" s="43" t="s">
        <v>82</v>
      </c>
      <c r="I254" s="43" t="s">
        <v>111</v>
      </c>
      <c r="J254" s="43">
        <v>60</v>
      </c>
      <c r="K254" s="43" t="s">
        <v>84</v>
      </c>
      <c r="L254" s="123">
        <v>1</v>
      </c>
      <c r="M254" s="35" t="s">
        <v>714</v>
      </c>
      <c r="N254" s="35" t="s">
        <v>86</v>
      </c>
      <c r="O254" s="35" t="s">
        <v>86</v>
      </c>
      <c r="P254" s="35" t="s">
        <v>86</v>
      </c>
      <c r="Q254" s="35" t="s">
        <v>86</v>
      </c>
      <c r="R254" s="43" t="s">
        <v>84</v>
      </c>
      <c r="S254" s="43" t="s">
        <v>89</v>
      </c>
    </row>
    <row r="255" spans="1:19" ht="100.8" x14ac:dyDescent="0.3">
      <c r="A255" s="47" t="s">
        <v>263</v>
      </c>
      <c r="B255" s="41" t="s">
        <v>464</v>
      </c>
      <c r="C255" s="41" t="s">
        <v>689</v>
      </c>
      <c r="D255" s="41" t="s">
        <v>720</v>
      </c>
      <c r="E255" s="118" t="str">
        <f t="shared" si="7"/>
        <v>Finance durable et gestion des risques climatiques (M2) (ESG Finance)</v>
      </c>
      <c r="F255" s="42" t="s">
        <v>701</v>
      </c>
      <c r="G255" s="43" t="s">
        <v>110</v>
      </c>
      <c r="H255" s="43" t="s">
        <v>82</v>
      </c>
      <c r="I255" s="43" t="s">
        <v>111</v>
      </c>
      <c r="J255" s="43">
        <v>60</v>
      </c>
      <c r="K255" s="43" t="s">
        <v>84</v>
      </c>
      <c r="L255" s="123">
        <v>1</v>
      </c>
      <c r="M255" s="35" t="s">
        <v>715</v>
      </c>
      <c r="N255" s="35" t="s">
        <v>86</v>
      </c>
      <c r="O255" s="35" t="s">
        <v>86</v>
      </c>
      <c r="P255" s="35" t="s">
        <v>86</v>
      </c>
      <c r="Q255" s="35" t="s">
        <v>86</v>
      </c>
      <c r="R255" s="43" t="s">
        <v>84</v>
      </c>
      <c r="S255" s="43" t="s">
        <v>89</v>
      </c>
    </row>
    <row r="256" spans="1:19" ht="100.8" x14ac:dyDescent="0.3">
      <c r="A256" s="47" t="s">
        <v>263</v>
      </c>
      <c r="B256" s="41" t="s">
        <v>464</v>
      </c>
      <c r="C256" s="41" t="s">
        <v>689</v>
      </c>
      <c r="D256" s="41" t="s">
        <v>720</v>
      </c>
      <c r="E256" s="118" t="str">
        <f t="shared" si="7"/>
        <v>Finance durable et gestion des risques climatiques (M2) (ESG Finance)</v>
      </c>
      <c r="F256" s="42" t="s">
        <v>701</v>
      </c>
      <c r="G256" s="43" t="s">
        <v>110</v>
      </c>
      <c r="H256" s="43" t="s">
        <v>82</v>
      </c>
      <c r="I256" s="43" t="s">
        <v>111</v>
      </c>
      <c r="J256" s="43">
        <v>60</v>
      </c>
      <c r="K256" s="43" t="s">
        <v>84</v>
      </c>
      <c r="L256" s="123">
        <v>1</v>
      </c>
      <c r="M256" s="35" t="s">
        <v>716</v>
      </c>
      <c r="N256" s="35" t="s">
        <v>86</v>
      </c>
      <c r="O256" s="35" t="s">
        <v>86</v>
      </c>
      <c r="P256" s="35" t="s">
        <v>86</v>
      </c>
      <c r="Q256" s="35" t="s">
        <v>86</v>
      </c>
      <c r="R256" s="43" t="s">
        <v>84</v>
      </c>
      <c r="S256" s="43" t="s">
        <v>89</v>
      </c>
    </row>
    <row r="257" spans="1:19" ht="100.8" x14ac:dyDescent="0.3">
      <c r="A257" s="47" t="s">
        <v>263</v>
      </c>
      <c r="B257" s="41" t="s">
        <v>464</v>
      </c>
      <c r="C257" s="41" t="s">
        <v>689</v>
      </c>
      <c r="D257" s="41" t="s">
        <v>720</v>
      </c>
      <c r="E257" s="118" t="str">
        <f t="shared" si="7"/>
        <v>Finance durable et gestion des risques climatiques (M2) (ESG Finance)</v>
      </c>
      <c r="F257" s="42" t="s">
        <v>701</v>
      </c>
      <c r="G257" s="43" t="s">
        <v>110</v>
      </c>
      <c r="H257" s="43" t="s">
        <v>82</v>
      </c>
      <c r="I257" s="43" t="s">
        <v>111</v>
      </c>
      <c r="J257" s="43">
        <v>60</v>
      </c>
      <c r="K257" s="43" t="s">
        <v>84</v>
      </c>
      <c r="L257" s="123">
        <v>1</v>
      </c>
      <c r="M257" s="35" t="s">
        <v>717</v>
      </c>
      <c r="N257" s="35" t="s">
        <v>86</v>
      </c>
      <c r="O257" s="35" t="s">
        <v>86</v>
      </c>
      <c r="P257" s="35" t="s">
        <v>86</v>
      </c>
      <c r="Q257" s="35" t="s">
        <v>86</v>
      </c>
      <c r="R257" s="43" t="s">
        <v>84</v>
      </c>
      <c r="S257" s="43" t="s">
        <v>89</v>
      </c>
    </row>
    <row r="258" spans="1:19" ht="100.8" x14ac:dyDescent="0.3">
      <c r="A258" s="47" t="s">
        <v>263</v>
      </c>
      <c r="B258" s="41" t="s">
        <v>464</v>
      </c>
      <c r="C258" s="41" t="s">
        <v>689</v>
      </c>
      <c r="D258" s="41" t="s">
        <v>720</v>
      </c>
      <c r="E258" s="118" t="str">
        <f t="shared" ref="E258:E289" si="8">CONCATENATE(D258&amp;" ("&amp;B258&amp;")")</f>
        <v>Finance durable et gestion des risques climatiques (M2) (ESG Finance)</v>
      </c>
      <c r="F258" s="42" t="s">
        <v>701</v>
      </c>
      <c r="G258" s="43" t="s">
        <v>110</v>
      </c>
      <c r="H258" s="43" t="s">
        <v>82</v>
      </c>
      <c r="I258" s="43" t="s">
        <v>111</v>
      </c>
      <c r="J258" s="43">
        <v>60</v>
      </c>
      <c r="K258" s="43" t="s">
        <v>84</v>
      </c>
      <c r="L258" s="123">
        <v>1</v>
      </c>
      <c r="M258" s="35" t="s">
        <v>718</v>
      </c>
      <c r="N258" s="35" t="s">
        <v>86</v>
      </c>
      <c r="O258" s="35" t="s">
        <v>86</v>
      </c>
      <c r="P258" s="35" t="s">
        <v>86</v>
      </c>
      <c r="Q258" s="35" t="s">
        <v>86</v>
      </c>
      <c r="R258" s="43" t="s">
        <v>84</v>
      </c>
      <c r="S258" s="43" t="s">
        <v>89</v>
      </c>
    </row>
    <row r="259" spans="1:19" ht="100.8" x14ac:dyDescent="0.3">
      <c r="A259" s="47" t="s">
        <v>263</v>
      </c>
      <c r="B259" s="41" t="s">
        <v>464</v>
      </c>
      <c r="C259" s="41" t="s">
        <v>689</v>
      </c>
      <c r="D259" s="41" t="s">
        <v>720</v>
      </c>
      <c r="E259" s="118" t="str">
        <f t="shared" si="8"/>
        <v>Finance durable et gestion des risques climatiques (M2) (ESG Finance)</v>
      </c>
      <c r="F259" s="42" t="s">
        <v>701</v>
      </c>
      <c r="G259" s="43" t="s">
        <v>110</v>
      </c>
      <c r="H259" s="43" t="s">
        <v>82</v>
      </c>
      <c r="I259" s="43" t="s">
        <v>111</v>
      </c>
      <c r="J259" s="43">
        <v>60</v>
      </c>
      <c r="K259" s="43" t="s">
        <v>84</v>
      </c>
      <c r="L259" s="114">
        <v>1</v>
      </c>
      <c r="M259" s="35" t="s">
        <v>719</v>
      </c>
      <c r="N259" s="35" t="s">
        <v>693</v>
      </c>
      <c r="O259" s="35" t="s">
        <v>86</v>
      </c>
      <c r="P259" s="35" t="s">
        <v>86</v>
      </c>
      <c r="Q259" s="35" t="s">
        <v>86</v>
      </c>
      <c r="R259" s="43" t="s">
        <v>84</v>
      </c>
      <c r="S259" s="43" t="s">
        <v>89</v>
      </c>
    </row>
    <row r="260" spans="1:19" ht="100.8" x14ac:dyDescent="0.3">
      <c r="A260" s="47" t="s">
        <v>263</v>
      </c>
      <c r="B260" s="36" t="s">
        <v>464</v>
      </c>
      <c r="C260" s="36" t="s">
        <v>689</v>
      </c>
      <c r="D260" s="36" t="s">
        <v>721</v>
      </c>
      <c r="E260" s="148" t="str">
        <f t="shared" si="8"/>
        <v>Gestion de patrimoine et gestion privée (Master) (ESG Finance)</v>
      </c>
      <c r="F260" s="64" t="s">
        <v>722</v>
      </c>
      <c r="G260" s="37" t="s">
        <v>81</v>
      </c>
      <c r="H260" s="37" t="s">
        <v>82</v>
      </c>
      <c r="I260" s="139" t="s">
        <v>83</v>
      </c>
      <c r="J260" s="139">
        <v>120</v>
      </c>
      <c r="K260" s="43" t="s">
        <v>84</v>
      </c>
      <c r="L260" s="119">
        <v>1</v>
      </c>
      <c r="M260" s="35" t="s">
        <v>723</v>
      </c>
      <c r="N260" s="35" t="s">
        <v>693</v>
      </c>
      <c r="O260" s="35" t="s">
        <v>86</v>
      </c>
      <c r="P260" s="35" t="s">
        <v>86</v>
      </c>
      <c r="Q260" s="35" t="s">
        <v>86</v>
      </c>
      <c r="R260" s="37" t="s">
        <v>105</v>
      </c>
      <c r="S260" s="37" t="s">
        <v>89</v>
      </c>
    </row>
    <row r="261" spans="1:19" ht="86.4" x14ac:dyDescent="0.3">
      <c r="A261" s="47" t="s">
        <v>263</v>
      </c>
      <c r="B261" s="36" t="s">
        <v>464</v>
      </c>
      <c r="C261" s="36" t="s">
        <v>689</v>
      </c>
      <c r="D261" s="36" t="s">
        <v>724</v>
      </c>
      <c r="E261" s="148" t="str">
        <f t="shared" si="8"/>
        <v>Gestion de patrimoine et gestion privée (M2) (ESG Finance)</v>
      </c>
      <c r="F261" s="64" t="s">
        <v>722</v>
      </c>
      <c r="G261" s="37" t="s">
        <v>110</v>
      </c>
      <c r="H261" s="37" t="s">
        <v>82</v>
      </c>
      <c r="I261" s="139" t="s">
        <v>111</v>
      </c>
      <c r="J261" s="139">
        <v>60</v>
      </c>
      <c r="K261" s="43" t="s">
        <v>84</v>
      </c>
      <c r="L261" s="119">
        <v>1</v>
      </c>
      <c r="M261" s="35" t="s">
        <v>723</v>
      </c>
      <c r="N261" s="35" t="s">
        <v>693</v>
      </c>
      <c r="O261" s="35" t="s">
        <v>86</v>
      </c>
      <c r="P261" s="35" t="s">
        <v>86</v>
      </c>
      <c r="Q261" s="35" t="s">
        <v>86</v>
      </c>
      <c r="R261" s="37" t="s">
        <v>105</v>
      </c>
      <c r="S261" s="37" t="s">
        <v>89</v>
      </c>
    </row>
    <row r="262" spans="1:19" ht="100.8" x14ac:dyDescent="0.3">
      <c r="A262" s="47" t="s">
        <v>263</v>
      </c>
      <c r="B262" s="36" t="s">
        <v>464</v>
      </c>
      <c r="C262" s="36" t="s">
        <v>689</v>
      </c>
      <c r="D262" s="36" t="s">
        <v>725</v>
      </c>
      <c r="E262" s="148" t="str">
        <f t="shared" si="8"/>
        <v>Big data et data science en finance (Master) (ESG Finance)</v>
      </c>
      <c r="F262" s="64" t="s">
        <v>726</v>
      </c>
      <c r="G262" s="37" t="s">
        <v>81</v>
      </c>
      <c r="H262" s="37" t="s">
        <v>82</v>
      </c>
      <c r="I262" s="139" t="s">
        <v>83</v>
      </c>
      <c r="J262" s="139">
        <v>120</v>
      </c>
      <c r="K262" s="43" t="s">
        <v>84</v>
      </c>
      <c r="L262" s="119">
        <v>1</v>
      </c>
      <c r="M262" s="35" t="s">
        <v>719</v>
      </c>
      <c r="N262" s="35" t="s">
        <v>693</v>
      </c>
      <c r="O262" s="35" t="s">
        <v>86</v>
      </c>
      <c r="P262" s="35" t="s">
        <v>86</v>
      </c>
      <c r="Q262" s="35" t="s">
        <v>86</v>
      </c>
      <c r="R262" s="37" t="s">
        <v>105</v>
      </c>
      <c r="S262" s="37" t="s">
        <v>89</v>
      </c>
    </row>
    <row r="263" spans="1:19" ht="86.4" x14ac:dyDescent="0.3">
      <c r="A263" s="47" t="s">
        <v>263</v>
      </c>
      <c r="B263" s="36" t="s">
        <v>464</v>
      </c>
      <c r="C263" s="36" t="s">
        <v>689</v>
      </c>
      <c r="D263" s="36" t="s">
        <v>727</v>
      </c>
      <c r="E263" s="148" t="str">
        <f t="shared" si="8"/>
        <v>Big data et data science en finance (M2) (ESG Finance)</v>
      </c>
      <c r="F263" s="64" t="s">
        <v>726</v>
      </c>
      <c r="G263" s="37" t="s">
        <v>110</v>
      </c>
      <c r="H263" s="37" t="s">
        <v>82</v>
      </c>
      <c r="I263" s="139" t="s">
        <v>111</v>
      </c>
      <c r="J263" s="139">
        <v>60</v>
      </c>
      <c r="K263" s="43" t="s">
        <v>84</v>
      </c>
      <c r="L263" s="119">
        <v>1</v>
      </c>
      <c r="M263" s="35" t="s">
        <v>719</v>
      </c>
      <c r="N263" s="35" t="s">
        <v>693</v>
      </c>
      <c r="O263" s="35" t="s">
        <v>86</v>
      </c>
      <c r="P263" s="35" t="s">
        <v>86</v>
      </c>
      <c r="Q263" s="35" t="s">
        <v>86</v>
      </c>
      <c r="R263" s="37" t="s">
        <v>105</v>
      </c>
      <c r="S263" s="37" t="s">
        <v>89</v>
      </c>
    </row>
    <row r="264" spans="1:19" ht="100.8" x14ac:dyDescent="0.3">
      <c r="A264" s="47" t="s">
        <v>263</v>
      </c>
      <c r="B264" s="36" t="s">
        <v>464</v>
      </c>
      <c r="C264" s="36" t="s">
        <v>689</v>
      </c>
      <c r="D264" s="36" t="s">
        <v>728</v>
      </c>
      <c r="E264" s="148" t="str">
        <f t="shared" si="8"/>
        <v>Banque et Relations Entreprises (Master) (ESG Finance)</v>
      </c>
      <c r="F264" s="64" t="s">
        <v>729</v>
      </c>
      <c r="G264" s="37" t="s">
        <v>81</v>
      </c>
      <c r="H264" s="37" t="s">
        <v>82</v>
      </c>
      <c r="I264" s="139" t="s">
        <v>83</v>
      </c>
      <c r="J264" s="139">
        <v>120</v>
      </c>
      <c r="K264" s="43" t="s">
        <v>84</v>
      </c>
      <c r="L264" s="119">
        <v>1</v>
      </c>
      <c r="M264" s="35" t="s">
        <v>730</v>
      </c>
      <c r="N264" s="35" t="s">
        <v>693</v>
      </c>
      <c r="O264" s="35" t="s">
        <v>86</v>
      </c>
      <c r="P264" s="35" t="s">
        <v>86</v>
      </c>
      <c r="Q264" s="35" t="s">
        <v>86</v>
      </c>
      <c r="R264" s="37" t="s">
        <v>105</v>
      </c>
      <c r="S264" s="37" t="s">
        <v>89</v>
      </c>
    </row>
    <row r="265" spans="1:19" ht="100.8" x14ac:dyDescent="0.3">
      <c r="A265" s="47" t="s">
        <v>263</v>
      </c>
      <c r="B265" s="36" t="s">
        <v>464</v>
      </c>
      <c r="C265" s="36" t="s">
        <v>689</v>
      </c>
      <c r="D265" s="36" t="s">
        <v>731</v>
      </c>
      <c r="E265" s="148" t="str">
        <f t="shared" si="8"/>
        <v>Banque et Relations Entreprises (M2) (ESG Finance)</v>
      </c>
      <c r="F265" s="64" t="s">
        <v>729</v>
      </c>
      <c r="G265" s="37" t="s">
        <v>110</v>
      </c>
      <c r="H265" s="37" t="s">
        <v>82</v>
      </c>
      <c r="I265" s="139" t="s">
        <v>111</v>
      </c>
      <c r="J265" s="139">
        <v>60</v>
      </c>
      <c r="K265" s="43" t="s">
        <v>84</v>
      </c>
      <c r="L265" s="119">
        <v>1</v>
      </c>
      <c r="M265" s="35" t="s">
        <v>730</v>
      </c>
      <c r="N265" s="35" t="s">
        <v>693</v>
      </c>
      <c r="O265" s="35" t="s">
        <v>86</v>
      </c>
      <c r="P265" s="35" t="s">
        <v>86</v>
      </c>
      <c r="Q265" s="35" t="s">
        <v>86</v>
      </c>
      <c r="R265" s="37" t="s">
        <v>105</v>
      </c>
      <c r="S265" s="37" t="s">
        <v>89</v>
      </c>
    </row>
    <row r="266" spans="1:19" ht="86.4" x14ac:dyDescent="0.3">
      <c r="A266" s="47" t="s">
        <v>263</v>
      </c>
      <c r="B266" s="36" t="s">
        <v>464</v>
      </c>
      <c r="C266" s="36" t="s">
        <v>689</v>
      </c>
      <c r="D266" s="36" t="s">
        <v>732</v>
      </c>
      <c r="E266" s="148" t="str">
        <f t="shared" si="8"/>
        <v>Audit et contrôle de gestion (Master) (ESG Finance)</v>
      </c>
      <c r="F266" s="64" t="s">
        <v>733</v>
      </c>
      <c r="G266" s="37" t="s">
        <v>81</v>
      </c>
      <c r="H266" s="37" t="s">
        <v>82</v>
      </c>
      <c r="I266" s="139" t="s">
        <v>83</v>
      </c>
      <c r="J266" s="139">
        <v>120</v>
      </c>
      <c r="K266" s="35" t="s">
        <v>105</v>
      </c>
      <c r="L266" s="37">
        <v>0</v>
      </c>
      <c r="M266" s="35" t="s">
        <v>112</v>
      </c>
      <c r="N266" s="35" t="s">
        <v>112</v>
      </c>
      <c r="O266" s="35" t="s">
        <v>112</v>
      </c>
      <c r="P266" s="35" t="s">
        <v>112</v>
      </c>
      <c r="Q266" s="35" t="s">
        <v>112</v>
      </c>
      <c r="R266" s="37" t="s">
        <v>105</v>
      </c>
      <c r="S266" s="37" t="s">
        <v>89</v>
      </c>
    </row>
    <row r="267" spans="1:19" ht="72" x14ac:dyDescent="0.3">
      <c r="A267" s="47" t="s">
        <v>263</v>
      </c>
      <c r="B267" s="36" t="s">
        <v>464</v>
      </c>
      <c r="C267" s="36" t="s">
        <v>689</v>
      </c>
      <c r="D267" s="36" t="s">
        <v>734</v>
      </c>
      <c r="E267" s="148" t="str">
        <f t="shared" si="8"/>
        <v>Audit et contrôle de gestion (M2) (ESG Finance)</v>
      </c>
      <c r="F267" s="64" t="s">
        <v>733</v>
      </c>
      <c r="G267" s="37" t="s">
        <v>110</v>
      </c>
      <c r="H267" s="37" t="s">
        <v>82</v>
      </c>
      <c r="I267" s="139" t="s">
        <v>111</v>
      </c>
      <c r="J267" s="139">
        <v>60</v>
      </c>
      <c r="K267" s="35" t="s">
        <v>105</v>
      </c>
      <c r="L267" s="37">
        <v>0</v>
      </c>
      <c r="M267" s="35" t="s">
        <v>112</v>
      </c>
      <c r="N267" s="35" t="s">
        <v>112</v>
      </c>
      <c r="O267" s="35" t="s">
        <v>112</v>
      </c>
      <c r="P267" s="35" t="s">
        <v>112</v>
      </c>
      <c r="Q267" s="35" t="s">
        <v>112</v>
      </c>
      <c r="R267" s="37" t="s">
        <v>105</v>
      </c>
      <c r="S267" s="37" t="s">
        <v>89</v>
      </c>
    </row>
    <row r="268" spans="1:19" ht="86.4" x14ac:dyDescent="0.3">
      <c r="A268" s="47" t="s">
        <v>263</v>
      </c>
      <c r="B268" s="36" t="s">
        <v>464</v>
      </c>
      <c r="C268" s="36" t="s">
        <v>689</v>
      </c>
      <c r="D268" s="36" t="s">
        <v>735</v>
      </c>
      <c r="E268" s="148" t="str">
        <f t="shared" si="8"/>
        <v>Consulting financier (Master) (ESG Finance)</v>
      </c>
      <c r="F268" s="64" t="s">
        <v>736</v>
      </c>
      <c r="G268" s="37" t="s">
        <v>81</v>
      </c>
      <c r="H268" s="37" t="s">
        <v>82</v>
      </c>
      <c r="I268" s="139" t="s">
        <v>83</v>
      </c>
      <c r="J268" s="139">
        <v>120</v>
      </c>
      <c r="K268" s="43" t="s">
        <v>84</v>
      </c>
      <c r="L268" s="119">
        <v>1</v>
      </c>
      <c r="M268" s="35" t="s">
        <v>737</v>
      </c>
      <c r="N268" s="35" t="s">
        <v>693</v>
      </c>
      <c r="O268" s="35" t="s">
        <v>86</v>
      </c>
      <c r="P268" s="35" t="s">
        <v>86</v>
      </c>
      <c r="Q268" s="35" t="s">
        <v>86</v>
      </c>
      <c r="R268" s="37" t="s">
        <v>105</v>
      </c>
      <c r="S268" s="37" t="s">
        <v>89</v>
      </c>
    </row>
    <row r="269" spans="1:19" ht="86.4" x14ac:dyDescent="0.3">
      <c r="A269" s="47" t="s">
        <v>263</v>
      </c>
      <c r="B269" s="36" t="s">
        <v>464</v>
      </c>
      <c r="C269" s="36" t="s">
        <v>689</v>
      </c>
      <c r="D269" s="36" t="s">
        <v>738</v>
      </c>
      <c r="E269" s="148" t="str">
        <f t="shared" si="8"/>
        <v>Consulting financier (M2) (ESG Finance)</v>
      </c>
      <c r="F269" s="64" t="s">
        <v>736</v>
      </c>
      <c r="G269" s="37" t="s">
        <v>110</v>
      </c>
      <c r="H269" s="37" t="s">
        <v>82</v>
      </c>
      <c r="I269" s="139" t="s">
        <v>111</v>
      </c>
      <c r="J269" s="139">
        <v>60</v>
      </c>
      <c r="K269" s="43" t="s">
        <v>84</v>
      </c>
      <c r="L269" s="119">
        <v>1</v>
      </c>
      <c r="M269" s="35" t="s">
        <v>737</v>
      </c>
      <c r="N269" s="35" t="s">
        <v>693</v>
      </c>
      <c r="O269" s="35" t="s">
        <v>86</v>
      </c>
      <c r="P269" s="35" t="s">
        <v>86</v>
      </c>
      <c r="Q269" s="35" t="s">
        <v>86</v>
      </c>
      <c r="R269" s="37" t="s">
        <v>105</v>
      </c>
      <c r="S269" s="37" t="s">
        <v>89</v>
      </c>
    </row>
    <row r="270" spans="1:19" ht="57.6" x14ac:dyDescent="0.3">
      <c r="A270" s="47" t="s">
        <v>263</v>
      </c>
      <c r="B270" s="36" t="s">
        <v>464</v>
      </c>
      <c r="C270" s="36" t="s">
        <v>739</v>
      </c>
      <c r="D270" s="36" t="s">
        <v>740</v>
      </c>
      <c r="E270" s="148" t="str">
        <f t="shared" si="8"/>
        <v>Banque (BTS) (ESG Finance)</v>
      </c>
      <c r="F270" s="64" t="s">
        <v>741</v>
      </c>
      <c r="G270" s="37" t="s">
        <v>500</v>
      </c>
      <c r="H270" s="37" t="s">
        <v>160</v>
      </c>
      <c r="I270" s="37" t="s">
        <v>83</v>
      </c>
      <c r="J270" s="37">
        <v>120</v>
      </c>
      <c r="K270" s="35" t="s">
        <v>105</v>
      </c>
      <c r="L270" s="37">
        <v>0</v>
      </c>
      <c r="M270" s="35" t="s">
        <v>112</v>
      </c>
      <c r="N270" s="35" t="s">
        <v>112</v>
      </c>
      <c r="O270" s="35" t="s">
        <v>112</v>
      </c>
      <c r="P270" s="35" t="s">
        <v>112</v>
      </c>
      <c r="Q270" s="35" t="s">
        <v>112</v>
      </c>
      <c r="R270" s="37" t="s">
        <v>105</v>
      </c>
      <c r="S270" s="37" t="s">
        <v>89</v>
      </c>
    </row>
    <row r="271" spans="1:19" ht="100.8" x14ac:dyDescent="0.3">
      <c r="A271" s="47" t="s">
        <v>263</v>
      </c>
      <c r="B271" s="36" t="s">
        <v>742</v>
      </c>
      <c r="C271" s="36" t="s">
        <v>589</v>
      </c>
      <c r="D271" s="36" t="s">
        <v>743</v>
      </c>
      <c r="E271" s="148" t="str">
        <f t="shared" si="8"/>
        <v>Finance (L3) (Financia Business School)</v>
      </c>
      <c r="F271" s="64" t="s">
        <v>744</v>
      </c>
      <c r="G271" s="37" t="s">
        <v>160</v>
      </c>
      <c r="H271" s="37" t="s">
        <v>81</v>
      </c>
      <c r="I271" s="139" t="s">
        <v>111</v>
      </c>
      <c r="J271" s="139">
        <v>60</v>
      </c>
      <c r="K271" s="35" t="s">
        <v>105</v>
      </c>
      <c r="L271" s="37">
        <v>0</v>
      </c>
      <c r="M271" s="35" t="s">
        <v>112</v>
      </c>
      <c r="N271" s="35" t="s">
        <v>112</v>
      </c>
      <c r="O271" s="35" t="s">
        <v>112</v>
      </c>
      <c r="P271" s="35" t="s">
        <v>112</v>
      </c>
      <c r="Q271" s="35" t="s">
        <v>112</v>
      </c>
      <c r="R271" s="37" t="s">
        <v>105</v>
      </c>
      <c r="S271" s="37" t="s">
        <v>89</v>
      </c>
    </row>
    <row r="272" spans="1:19" ht="144" x14ac:dyDescent="0.3">
      <c r="A272" s="47" t="s">
        <v>263</v>
      </c>
      <c r="B272" s="36" t="s">
        <v>745</v>
      </c>
      <c r="C272" s="36" t="s">
        <v>589</v>
      </c>
      <c r="D272" s="36" t="s">
        <v>746</v>
      </c>
      <c r="E272" s="148" t="str">
        <f t="shared" si="8"/>
        <v>Bachelor in management specialized in Finance (Bachelor) (Rennes School of Business)</v>
      </c>
      <c r="F272" s="64" t="s">
        <v>747</v>
      </c>
      <c r="G272" s="37" t="s">
        <v>500</v>
      </c>
      <c r="H272" s="37" t="s">
        <v>81</v>
      </c>
      <c r="I272" s="37" t="s">
        <v>161</v>
      </c>
      <c r="J272" s="37">
        <v>180</v>
      </c>
      <c r="K272" s="35" t="s">
        <v>105</v>
      </c>
      <c r="L272" s="37">
        <v>0</v>
      </c>
      <c r="M272" s="35" t="s">
        <v>112</v>
      </c>
      <c r="N272" s="35" t="s">
        <v>112</v>
      </c>
      <c r="O272" s="35" t="s">
        <v>112</v>
      </c>
      <c r="P272" s="35" t="s">
        <v>112</v>
      </c>
      <c r="Q272" s="35" t="s">
        <v>112</v>
      </c>
      <c r="R272" s="37" t="s">
        <v>105</v>
      </c>
      <c r="S272" s="37" t="s">
        <v>89</v>
      </c>
    </row>
    <row r="273" spans="1:19" ht="144" x14ac:dyDescent="0.3">
      <c r="A273" s="47" t="s">
        <v>263</v>
      </c>
      <c r="B273" s="36" t="s">
        <v>745</v>
      </c>
      <c r="C273" s="36" t="s">
        <v>265</v>
      </c>
      <c r="D273" s="36" t="s">
        <v>748</v>
      </c>
      <c r="E273" s="148" t="str">
        <f t="shared" si="8"/>
        <v>Financial data intelligence (M2) (Rennes School of Business)</v>
      </c>
      <c r="F273" s="64" t="s">
        <v>749</v>
      </c>
      <c r="G273" s="37" t="s">
        <v>110</v>
      </c>
      <c r="H273" s="37" t="s">
        <v>82</v>
      </c>
      <c r="I273" s="37" t="s">
        <v>547</v>
      </c>
      <c r="J273" s="37">
        <v>60</v>
      </c>
      <c r="K273" s="35" t="s">
        <v>84</v>
      </c>
      <c r="L273" s="37">
        <v>1</v>
      </c>
      <c r="M273" s="35" t="s">
        <v>750</v>
      </c>
      <c r="N273" s="35" t="s">
        <v>86</v>
      </c>
      <c r="O273" s="35" t="s">
        <v>86</v>
      </c>
      <c r="P273" s="35" t="s">
        <v>86</v>
      </c>
      <c r="Q273" s="35" t="s">
        <v>86</v>
      </c>
      <c r="R273" s="37" t="s">
        <v>105</v>
      </c>
      <c r="S273" s="37" t="s">
        <v>89</v>
      </c>
    </row>
    <row r="274" spans="1:19" ht="129.6" x14ac:dyDescent="0.3">
      <c r="A274" s="47" t="s">
        <v>263</v>
      </c>
      <c r="B274" s="36" t="s">
        <v>745</v>
      </c>
      <c r="C274" s="36" t="s">
        <v>265</v>
      </c>
      <c r="D274" s="36" t="s">
        <v>751</v>
      </c>
      <c r="E274" s="148" t="str">
        <f t="shared" si="8"/>
        <v>International Finance (M2) (Rennes School of Business)</v>
      </c>
      <c r="F274" s="64" t="s">
        <v>752</v>
      </c>
      <c r="G274" s="37" t="s">
        <v>110</v>
      </c>
      <c r="H274" s="37" t="s">
        <v>82</v>
      </c>
      <c r="I274" s="37" t="s">
        <v>547</v>
      </c>
      <c r="J274" s="37">
        <v>60</v>
      </c>
      <c r="K274" s="35" t="s">
        <v>105</v>
      </c>
      <c r="L274" s="37">
        <v>0</v>
      </c>
      <c r="M274" s="35" t="s">
        <v>112</v>
      </c>
      <c r="N274" s="35" t="s">
        <v>112</v>
      </c>
      <c r="O274" s="35" t="s">
        <v>112</v>
      </c>
      <c r="P274" s="35" t="s">
        <v>112</v>
      </c>
      <c r="Q274" s="35" t="s">
        <v>112</v>
      </c>
      <c r="R274" s="37" t="s">
        <v>105</v>
      </c>
      <c r="S274" s="37" t="s">
        <v>89</v>
      </c>
    </row>
    <row r="275" spans="1:19" ht="259.2" x14ac:dyDescent="0.3">
      <c r="A275" s="47" t="s">
        <v>263</v>
      </c>
      <c r="B275" s="33" t="s">
        <v>264</v>
      </c>
      <c r="C275" s="114" t="s">
        <v>753</v>
      </c>
      <c r="D275" s="48" t="s">
        <v>754</v>
      </c>
      <c r="E275" s="149" t="str">
        <f t="shared" si="8"/>
        <v>MBA Spécialisé en Finance (HEC Paris)</v>
      </c>
      <c r="F275" s="149" t="s">
        <v>755</v>
      </c>
      <c r="G275" s="114" t="s">
        <v>756</v>
      </c>
      <c r="H275" s="114" t="s">
        <v>756</v>
      </c>
      <c r="I275" s="37" t="s">
        <v>279</v>
      </c>
      <c r="J275" s="37">
        <v>60</v>
      </c>
      <c r="K275" s="35" t="s">
        <v>84</v>
      </c>
      <c r="L275" s="37">
        <v>1</v>
      </c>
      <c r="M275" s="35" t="s">
        <v>757</v>
      </c>
      <c r="N275" s="35" t="s">
        <v>270</v>
      </c>
      <c r="O275" s="35" t="s">
        <v>87</v>
      </c>
      <c r="P275" s="35" t="s">
        <v>86</v>
      </c>
      <c r="Q275" s="35" t="s">
        <v>86</v>
      </c>
      <c r="R275" s="37" t="s">
        <v>105</v>
      </c>
      <c r="S275" s="54" t="s">
        <v>116</v>
      </c>
    </row>
    <row r="276" spans="1:19" ht="158.4" x14ac:dyDescent="0.3">
      <c r="A276" s="47" t="s">
        <v>263</v>
      </c>
      <c r="B276" s="33" t="s">
        <v>264</v>
      </c>
      <c r="C276" s="114" t="s">
        <v>758</v>
      </c>
      <c r="D276" s="114" t="s">
        <v>759</v>
      </c>
      <c r="E276" s="150" t="str">
        <f t="shared" si="8"/>
        <v>Finance (HEC Paris)</v>
      </c>
      <c r="F276" s="151" t="s">
        <v>760</v>
      </c>
      <c r="G276" s="37" t="s">
        <v>761</v>
      </c>
      <c r="H276" s="37" t="s">
        <v>761</v>
      </c>
      <c r="I276" s="37" t="s">
        <v>268</v>
      </c>
      <c r="J276" s="37">
        <v>60</v>
      </c>
      <c r="K276" s="35" t="s">
        <v>105</v>
      </c>
      <c r="L276" s="37">
        <v>0</v>
      </c>
      <c r="M276" s="35" t="s">
        <v>112</v>
      </c>
      <c r="N276" s="35" t="s">
        <v>112</v>
      </c>
      <c r="O276" s="35" t="s">
        <v>112</v>
      </c>
      <c r="P276" s="35" t="s">
        <v>112</v>
      </c>
      <c r="Q276" s="35" t="s">
        <v>112</v>
      </c>
      <c r="R276" s="37" t="s">
        <v>105</v>
      </c>
      <c r="S276" s="37" t="s">
        <v>116</v>
      </c>
    </row>
    <row r="277" spans="1:19" ht="216" x14ac:dyDescent="0.3">
      <c r="A277" s="47" t="s">
        <v>263</v>
      </c>
      <c r="B277" s="33" t="s">
        <v>264</v>
      </c>
      <c r="C277" s="35" t="s">
        <v>762</v>
      </c>
      <c r="D277" s="33" t="s">
        <v>763</v>
      </c>
      <c r="E277" s="124" t="str">
        <f t="shared" si="8"/>
        <v>Global executive master in management - majeure finance (HEC Paris)</v>
      </c>
      <c r="F277" s="68" t="s">
        <v>764</v>
      </c>
      <c r="G277" s="35" t="s">
        <v>761</v>
      </c>
      <c r="H277" s="35" t="s">
        <v>761</v>
      </c>
      <c r="I277" s="43" t="s">
        <v>279</v>
      </c>
      <c r="J277" s="43" t="s">
        <v>765</v>
      </c>
      <c r="K277" s="43" t="s">
        <v>84</v>
      </c>
      <c r="L277" s="119">
        <v>1</v>
      </c>
      <c r="M277" s="33" t="s">
        <v>766</v>
      </c>
      <c r="N277" s="35" t="s">
        <v>767</v>
      </c>
      <c r="O277" s="35" t="s">
        <v>86</v>
      </c>
      <c r="P277" s="35" t="s">
        <v>86</v>
      </c>
      <c r="Q277" s="35" t="s">
        <v>86</v>
      </c>
      <c r="R277" s="37" t="s">
        <v>105</v>
      </c>
      <c r="S277" s="37" t="s">
        <v>116</v>
      </c>
    </row>
    <row r="278" spans="1:19" ht="201.6" x14ac:dyDescent="0.3">
      <c r="A278" s="47" t="s">
        <v>263</v>
      </c>
      <c r="B278" s="117" t="s">
        <v>768</v>
      </c>
      <c r="C278" s="48" t="s">
        <v>769</v>
      </c>
      <c r="D278" s="48" t="s">
        <v>770</v>
      </c>
      <c r="E278" s="149" t="str">
        <f t="shared" si="8"/>
        <v>International certificate in corporate finance (ICCF &amp; HEC )</v>
      </c>
      <c r="F278" s="151" t="s">
        <v>771</v>
      </c>
      <c r="G278" s="114" t="s">
        <v>756</v>
      </c>
      <c r="H278" s="114" t="s">
        <v>756</v>
      </c>
      <c r="I278" s="37" t="s">
        <v>772</v>
      </c>
      <c r="J278" s="37" t="s">
        <v>171</v>
      </c>
      <c r="K278" s="35" t="s">
        <v>105</v>
      </c>
      <c r="L278" s="37">
        <v>0</v>
      </c>
      <c r="M278" s="35" t="s">
        <v>112</v>
      </c>
      <c r="N278" s="35" t="s">
        <v>112</v>
      </c>
      <c r="O278" s="35" t="s">
        <v>112</v>
      </c>
      <c r="P278" s="35" t="s">
        <v>112</v>
      </c>
      <c r="Q278" s="35" t="s">
        <v>112</v>
      </c>
      <c r="R278" s="37" t="s">
        <v>105</v>
      </c>
      <c r="S278" s="37" t="s">
        <v>116</v>
      </c>
    </row>
    <row r="279" spans="1:19" ht="129.6" x14ac:dyDescent="0.3">
      <c r="A279" s="47" t="s">
        <v>263</v>
      </c>
      <c r="B279" s="33" t="s">
        <v>264</v>
      </c>
      <c r="C279" s="48" t="s">
        <v>769</v>
      </c>
      <c r="D279" s="48" t="s">
        <v>773</v>
      </c>
      <c r="E279" s="149" t="str">
        <f t="shared" si="8"/>
        <v>Finance d'entreprise (FC) (HEC Paris)</v>
      </c>
      <c r="F279" s="151" t="s">
        <v>774</v>
      </c>
      <c r="G279" s="37" t="s">
        <v>761</v>
      </c>
      <c r="H279" s="37" t="s">
        <v>761</v>
      </c>
      <c r="I279" s="37" t="s">
        <v>775</v>
      </c>
      <c r="J279" s="37" t="s">
        <v>171</v>
      </c>
      <c r="K279" s="35" t="s">
        <v>105</v>
      </c>
      <c r="L279" s="37">
        <v>0</v>
      </c>
      <c r="M279" s="35" t="s">
        <v>112</v>
      </c>
      <c r="N279" s="35" t="s">
        <v>112</v>
      </c>
      <c r="O279" s="35" t="s">
        <v>112</v>
      </c>
      <c r="P279" s="35" t="s">
        <v>112</v>
      </c>
      <c r="Q279" s="35" t="s">
        <v>112</v>
      </c>
      <c r="R279" s="37" t="s">
        <v>105</v>
      </c>
      <c r="S279" s="37" t="s">
        <v>116</v>
      </c>
    </row>
    <row r="280" spans="1:19" ht="187.2" x14ac:dyDescent="0.3">
      <c r="A280" s="47" t="s">
        <v>263</v>
      </c>
      <c r="B280" s="33" t="s">
        <v>776</v>
      </c>
      <c r="C280" s="48" t="s">
        <v>769</v>
      </c>
      <c r="D280" s="48" t="s">
        <v>777</v>
      </c>
      <c r="E280" s="149" t="str">
        <f t="shared" si="8"/>
        <v>Advanced certificate in corporate finance (ACCF &amp; HEC)</v>
      </c>
      <c r="F280" s="151" t="s">
        <v>778</v>
      </c>
      <c r="G280" s="37" t="s">
        <v>756</v>
      </c>
      <c r="H280" s="37" t="s">
        <v>756</v>
      </c>
      <c r="I280" s="36" t="s">
        <v>779</v>
      </c>
      <c r="J280" s="37" t="s">
        <v>171</v>
      </c>
      <c r="K280" s="35" t="s">
        <v>105</v>
      </c>
      <c r="L280" s="37">
        <v>0</v>
      </c>
      <c r="M280" s="35" t="s">
        <v>112</v>
      </c>
      <c r="N280" s="35" t="s">
        <v>112</v>
      </c>
      <c r="O280" s="35" t="s">
        <v>112</v>
      </c>
      <c r="P280" s="35" t="s">
        <v>112</v>
      </c>
      <c r="Q280" s="35" t="s">
        <v>112</v>
      </c>
      <c r="R280" s="37" t="s">
        <v>105</v>
      </c>
      <c r="S280" s="37" t="s">
        <v>116</v>
      </c>
    </row>
    <row r="281" spans="1:19" ht="172.8" x14ac:dyDescent="0.3">
      <c r="A281" s="47" t="s">
        <v>263</v>
      </c>
      <c r="B281" s="33" t="s">
        <v>264</v>
      </c>
      <c r="C281" s="48" t="s">
        <v>769</v>
      </c>
      <c r="D281" s="48" t="s">
        <v>780</v>
      </c>
      <c r="E281" s="149" t="str">
        <f t="shared" si="8"/>
        <v>Asset management (HEC Paris)</v>
      </c>
      <c r="F281" s="152" t="s">
        <v>781</v>
      </c>
      <c r="G281" s="36" t="s">
        <v>782</v>
      </c>
      <c r="H281" s="36" t="s">
        <v>782</v>
      </c>
      <c r="I281" s="37" t="s">
        <v>775</v>
      </c>
      <c r="J281" s="37" t="s">
        <v>171</v>
      </c>
      <c r="K281" s="35" t="s">
        <v>105</v>
      </c>
      <c r="L281" s="37">
        <v>0</v>
      </c>
      <c r="M281" s="35" t="s">
        <v>112</v>
      </c>
      <c r="N281" s="35" t="s">
        <v>112</v>
      </c>
      <c r="O281" s="35" t="s">
        <v>112</v>
      </c>
      <c r="P281" s="35" t="s">
        <v>112</v>
      </c>
      <c r="Q281" s="35" t="s">
        <v>112</v>
      </c>
      <c r="R281" s="37" t="s">
        <v>105</v>
      </c>
      <c r="S281" s="37" t="s">
        <v>116</v>
      </c>
    </row>
    <row r="282" spans="1:19" ht="144" x14ac:dyDescent="0.3">
      <c r="A282" s="47" t="s">
        <v>263</v>
      </c>
      <c r="B282" s="33" t="s">
        <v>264</v>
      </c>
      <c r="C282" s="48" t="s">
        <v>769</v>
      </c>
      <c r="D282" s="48" t="s">
        <v>783</v>
      </c>
      <c r="E282" s="149" t="str">
        <f t="shared" si="8"/>
        <v>Valuation (HEC Paris)</v>
      </c>
      <c r="F282" s="152" t="s">
        <v>784</v>
      </c>
      <c r="G282" s="36" t="s">
        <v>782</v>
      </c>
      <c r="H282" s="36" t="s">
        <v>782</v>
      </c>
      <c r="I282" s="37" t="s">
        <v>775</v>
      </c>
      <c r="J282" s="37" t="s">
        <v>171</v>
      </c>
      <c r="K282" s="35" t="s">
        <v>105</v>
      </c>
      <c r="L282" s="37">
        <v>0</v>
      </c>
      <c r="M282" s="35" t="s">
        <v>112</v>
      </c>
      <c r="N282" s="35" t="s">
        <v>112</v>
      </c>
      <c r="O282" s="35" t="s">
        <v>112</v>
      </c>
      <c r="P282" s="35" t="s">
        <v>112</v>
      </c>
      <c r="Q282" s="35" t="s">
        <v>112</v>
      </c>
      <c r="R282" s="37" t="s">
        <v>105</v>
      </c>
      <c r="S282" s="37" t="s">
        <v>116</v>
      </c>
    </row>
    <row r="283" spans="1:19" ht="129.6" x14ac:dyDescent="0.3">
      <c r="A283" s="47" t="s">
        <v>263</v>
      </c>
      <c r="B283" s="33" t="s">
        <v>264</v>
      </c>
      <c r="C283" s="48" t="s">
        <v>769</v>
      </c>
      <c r="D283" s="48" t="s">
        <v>785</v>
      </c>
      <c r="E283" s="149" t="str">
        <f t="shared" si="8"/>
        <v>Executive corporate finance Maroc (HEC Paris)</v>
      </c>
      <c r="F283" s="152" t="s">
        <v>786</v>
      </c>
      <c r="G283" s="37" t="s">
        <v>787</v>
      </c>
      <c r="H283" s="37" t="s">
        <v>787</v>
      </c>
      <c r="I283" s="37" t="s">
        <v>788</v>
      </c>
      <c r="J283" s="37" t="s">
        <v>171</v>
      </c>
      <c r="K283" s="35" t="s">
        <v>105</v>
      </c>
      <c r="L283" s="37">
        <v>0</v>
      </c>
      <c r="M283" s="35" t="s">
        <v>112</v>
      </c>
      <c r="N283" s="35" t="s">
        <v>112</v>
      </c>
      <c r="O283" s="35" t="s">
        <v>112</v>
      </c>
      <c r="P283" s="35" t="s">
        <v>112</v>
      </c>
      <c r="Q283" s="35" t="s">
        <v>112</v>
      </c>
      <c r="R283" s="37" t="s">
        <v>105</v>
      </c>
      <c r="S283" s="37" t="s">
        <v>116</v>
      </c>
    </row>
    <row r="284" spans="1:19" ht="187.2" x14ac:dyDescent="0.3">
      <c r="A284" s="47" t="s">
        <v>263</v>
      </c>
      <c r="B284" s="33" t="s">
        <v>264</v>
      </c>
      <c r="C284" s="48" t="s">
        <v>789</v>
      </c>
      <c r="D284" s="48" t="s">
        <v>790</v>
      </c>
      <c r="E284" s="149" t="str">
        <f t="shared" si="8"/>
        <v>Maîtriser les fondamentaux de la finance (HEC Paris)</v>
      </c>
      <c r="F284" s="152" t="s">
        <v>791</v>
      </c>
      <c r="G284" s="37" t="s">
        <v>756</v>
      </c>
      <c r="H284" s="37" t="s">
        <v>756</v>
      </c>
      <c r="I284" s="37" t="s">
        <v>179</v>
      </c>
      <c r="J284" s="37" t="s">
        <v>112</v>
      </c>
      <c r="K284" s="35" t="s">
        <v>105</v>
      </c>
      <c r="L284" s="37">
        <v>0</v>
      </c>
      <c r="M284" s="35" t="s">
        <v>112</v>
      </c>
      <c r="N284" s="35" t="s">
        <v>112</v>
      </c>
      <c r="O284" s="35" t="s">
        <v>112</v>
      </c>
      <c r="P284" s="35" t="s">
        <v>112</v>
      </c>
      <c r="Q284" s="35" t="s">
        <v>112</v>
      </c>
      <c r="R284" s="37" t="s">
        <v>105</v>
      </c>
      <c r="S284" s="37" t="s">
        <v>116</v>
      </c>
    </row>
    <row r="285" spans="1:19" ht="158.4" x14ac:dyDescent="0.3">
      <c r="A285" s="47" t="s">
        <v>263</v>
      </c>
      <c r="B285" s="33" t="s">
        <v>264</v>
      </c>
      <c r="C285" s="48" t="s">
        <v>789</v>
      </c>
      <c r="D285" s="48" t="s">
        <v>792</v>
      </c>
      <c r="E285" s="149" t="str">
        <f t="shared" si="8"/>
        <v>Finance pour dirigeants (FC) (HEC Paris)</v>
      </c>
      <c r="F285" s="152" t="s">
        <v>793</v>
      </c>
      <c r="G285" s="37" t="s">
        <v>787</v>
      </c>
      <c r="H285" s="37" t="s">
        <v>787</v>
      </c>
      <c r="I285" s="37" t="s">
        <v>179</v>
      </c>
      <c r="J285" s="37" t="s">
        <v>112</v>
      </c>
      <c r="K285" s="35" t="s">
        <v>105</v>
      </c>
      <c r="L285" s="37">
        <v>0</v>
      </c>
      <c r="M285" s="35" t="s">
        <v>112</v>
      </c>
      <c r="N285" s="35" t="s">
        <v>112</v>
      </c>
      <c r="O285" s="35" t="s">
        <v>112</v>
      </c>
      <c r="P285" s="35" t="s">
        <v>112</v>
      </c>
      <c r="Q285" s="35" t="s">
        <v>112</v>
      </c>
      <c r="R285" s="37" t="s">
        <v>105</v>
      </c>
      <c r="S285" s="37" t="s">
        <v>116</v>
      </c>
    </row>
    <row r="286" spans="1:19" ht="216" x14ac:dyDescent="0.3">
      <c r="A286" s="47" t="s">
        <v>263</v>
      </c>
      <c r="B286" s="33" t="s">
        <v>317</v>
      </c>
      <c r="C286" s="48" t="s">
        <v>794</v>
      </c>
      <c r="D286" s="48" t="s">
        <v>795</v>
      </c>
      <c r="E286" s="149" t="str">
        <f t="shared" si="8"/>
        <v>Financial management and management control (ESSEC Business School)</v>
      </c>
      <c r="F286" s="152" t="s">
        <v>796</v>
      </c>
      <c r="G286" s="37" t="s">
        <v>160</v>
      </c>
      <c r="H286" s="37" t="s">
        <v>82</v>
      </c>
      <c r="I286" s="36" t="s">
        <v>797</v>
      </c>
      <c r="J286" s="37">
        <v>60</v>
      </c>
      <c r="K286" s="35" t="s">
        <v>105</v>
      </c>
      <c r="L286" s="37">
        <v>0</v>
      </c>
      <c r="M286" s="35" t="s">
        <v>112</v>
      </c>
      <c r="N286" s="35" t="s">
        <v>112</v>
      </c>
      <c r="O286" s="35" t="s">
        <v>112</v>
      </c>
      <c r="P286" s="35" t="s">
        <v>112</v>
      </c>
      <c r="Q286" s="35" t="s">
        <v>112</v>
      </c>
      <c r="R286" s="37" t="s">
        <v>105</v>
      </c>
      <c r="S286" s="37" t="s">
        <v>116</v>
      </c>
    </row>
    <row r="287" spans="1:19" ht="172.8" x14ac:dyDescent="0.3">
      <c r="A287" s="47" t="s">
        <v>263</v>
      </c>
      <c r="B287" s="33" t="s">
        <v>317</v>
      </c>
      <c r="C287" s="48" t="s">
        <v>789</v>
      </c>
      <c r="D287" s="48" t="s">
        <v>798</v>
      </c>
      <c r="E287" s="149" t="str">
        <f t="shared" si="8"/>
        <v>Gérer les risques et financer l'entreprise (ESSEC Business School)</v>
      </c>
      <c r="F287" s="152" t="s">
        <v>799</v>
      </c>
      <c r="G287" s="37" t="s">
        <v>761</v>
      </c>
      <c r="H287" s="37" t="s">
        <v>761</v>
      </c>
      <c r="I287" s="37" t="s">
        <v>800</v>
      </c>
      <c r="J287" s="37" t="s">
        <v>171</v>
      </c>
      <c r="K287" s="35" t="s">
        <v>105</v>
      </c>
      <c r="L287" s="37">
        <v>0</v>
      </c>
      <c r="M287" s="35" t="s">
        <v>112</v>
      </c>
      <c r="N287" s="35" t="s">
        <v>112</v>
      </c>
      <c r="O287" s="35" t="s">
        <v>112</v>
      </c>
      <c r="P287" s="35" t="s">
        <v>112</v>
      </c>
      <c r="Q287" s="35" t="s">
        <v>112</v>
      </c>
      <c r="R287" s="37" t="s">
        <v>105</v>
      </c>
      <c r="S287" s="37" t="s">
        <v>116</v>
      </c>
    </row>
    <row r="288" spans="1:19" ht="216" x14ac:dyDescent="0.3">
      <c r="A288" s="47" t="s">
        <v>263</v>
      </c>
      <c r="B288" s="33" t="s">
        <v>317</v>
      </c>
      <c r="C288" s="48" t="s">
        <v>789</v>
      </c>
      <c r="D288" s="48" t="s">
        <v>801</v>
      </c>
      <c r="E288" s="149" t="str">
        <f t="shared" si="8"/>
        <v>Gestion et finance : fondamentaux pour les non spécialistes (ESSEC Business School)</v>
      </c>
      <c r="F288" s="152" t="s">
        <v>802</v>
      </c>
      <c r="G288" s="37" t="s">
        <v>803</v>
      </c>
      <c r="H288" s="37" t="s">
        <v>803</v>
      </c>
      <c r="I288" s="37" t="s">
        <v>804</v>
      </c>
      <c r="J288" s="37" t="s">
        <v>112</v>
      </c>
      <c r="K288" s="35" t="s">
        <v>105</v>
      </c>
      <c r="L288" s="37">
        <v>0</v>
      </c>
      <c r="M288" s="35" t="s">
        <v>112</v>
      </c>
      <c r="N288" s="35" t="s">
        <v>112</v>
      </c>
      <c r="O288" s="35" t="s">
        <v>112</v>
      </c>
      <c r="P288" s="35" t="s">
        <v>112</v>
      </c>
      <c r="Q288" s="35" t="s">
        <v>112</v>
      </c>
      <c r="R288" s="37" t="s">
        <v>105</v>
      </c>
      <c r="S288" s="37" t="s">
        <v>116</v>
      </c>
    </row>
    <row r="289" spans="1:19" ht="115.2" x14ac:dyDescent="0.3">
      <c r="A289" s="47" t="s">
        <v>263</v>
      </c>
      <c r="B289" s="41" t="s">
        <v>340</v>
      </c>
      <c r="C289" s="48" t="s">
        <v>789</v>
      </c>
      <c r="D289" s="48" t="s">
        <v>805</v>
      </c>
      <c r="E289" s="149" t="str">
        <f t="shared" si="8"/>
        <v>Finance pour non financiers (ESCP Business School)</v>
      </c>
      <c r="F289" s="33" t="s">
        <v>806</v>
      </c>
      <c r="G289" s="37" t="s">
        <v>81</v>
      </c>
      <c r="H289" s="37" t="s">
        <v>81</v>
      </c>
      <c r="I289" s="37" t="s">
        <v>179</v>
      </c>
      <c r="J289" s="37" t="s">
        <v>112</v>
      </c>
      <c r="K289" s="35" t="s">
        <v>105</v>
      </c>
      <c r="L289" s="37">
        <v>0</v>
      </c>
      <c r="M289" s="35" t="s">
        <v>112</v>
      </c>
      <c r="N289" s="35" t="s">
        <v>112</v>
      </c>
      <c r="O289" s="35" t="s">
        <v>112</v>
      </c>
      <c r="P289" s="35" t="s">
        <v>112</v>
      </c>
      <c r="Q289" s="35" t="s">
        <v>112</v>
      </c>
      <c r="R289" s="37" t="s">
        <v>105</v>
      </c>
      <c r="S289" s="37" t="s">
        <v>116</v>
      </c>
    </row>
    <row r="290" spans="1:19" ht="115.2" x14ac:dyDescent="0.3">
      <c r="A290" s="47" t="s">
        <v>263</v>
      </c>
      <c r="B290" s="41" t="s">
        <v>340</v>
      </c>
      <c r="C290" s="48" t="s">
        <v>769</v>
      </c>
      <c r="D290" s="48" t="s">
        <v>807</v>
      </c>
      <c r="E290" s="149" t="str">
        <f t="shared" ref="E290:E321" si="9">CONCATENATE(D290&amp;" ("&amp;B290&amp;")")</f>
        <v>Finance d'entreprise (ESCP Business School)</v>
      </c>
      <c r="F290" s="33" t="s">
        <v>808</v>
      </c>
      <c r="G290" s="37" t="s">
        <v>81</v>
      </c>
      <c r="H290" s="37" t="s">
        <v>81</v>
      </c>
      <c r="I290" s="36" t="s">
        <v>809</v>
      </c>
      <c r="J290" s="37" t="s">
        <v>171</v>
      </c>
      <c r="K290" s="35" t="s">
        <v>105</v>
      </c>
      <c r="L290" s="37">
        <v>0</v>
      </c>
      <c r="M290" s="35" t="s">
        <v>112</v>
      </c>
      <c r="N290" s="35" t="s">
        <v>112</v>
      </c>
      <c r="O290" s="35" t="s">
        <v>112</v>
      </c>
      <c r="P290" s="35" t="s">
        <v>112</v>
      </c>
      <c r="Q290" s="35" t="s">
        <v>112</v>
      </c>
      <c r="R290" s="37" t="s">
        <v>105</v>
      </c>
      <c r="S290" s="37" t="s">
        <v>116</v>
      </c>
    </row>
    <row r="291" spans="1:19" ht="129.6" x14ac:dyDescent="0.3">
      <c r="A291" s="47" t="s">
        <v>263</v>
      </c>
      <c r="B291" s="41" t="s">
        <v>340</v>
      </c>
      <c r="C291" s="48" t="s">
        <v>769</v>
      </c>
      <c r="D291" s="48" t="s">
        <v>810</v>
      </c>
      <c r="E291" s="149" t="str">
        <f t="shared" si="9"/>
        <v>International Finance (FC) (ESCP Business School)</v>
      </c>
      <c r="F291" s="33" t="s">
        <v>811</v>
      </c>
      <c r="G291" s="37" t="s">
        <v>81</v>
      </c>
      <c r="H291" s="37" t="s">
        <v>81</v>
      </c>
      <c r="I291" s="37" t="s">
        <v>111</v>
      </c>
      <c r="J291" s="37">
        <v>12</v>
      </c>
      <c r="K291" s="35" t="s">
        <v>105</v>
      </c>
      <c r="L291" s="37">
        <v>0</v>
      </c>
      <c r="M291" s="35" t="s">
        <v>112</v>
      </c>
      <c r="N291" s="35" t="s">
        <v>112</v>
      </c>
      <c r="O291" s="35" t="s">
        <v>112</v>
      </c>
      <c r="P291" s="35" t="s">
        <v>112</v>
      </c>
      <c r="Q291" s="35" t="s">
        <v>112</v>
      </c>
      <c r="R291" s="37" t="s">
        <v>105</v>
      </c>
      <c r="S291" s="37" t="s">
        <v>116</v>
      </c>
    </row>
    <row r="292" spans="1:19" ht="172.8" x14ac:dyDescent="0.3">
      <c r="A292" s="47" t="s">
        <v>263</v>
      </c>
      <c r="B292" s="41" t="s">
        <v>340</v>
      </c>
      <c r="C292" s="48" t="s">
        <v>769</v>
      </c>
      <c r="D292" s="48" t="s">
        <v>812</v>
      </c>
      <c r="E292" s="149" t="str">
        <f t="shared" si="9"/>
        <v>Real Estate Finance and Investments (ESCP Business School)</v>
      </c>
      <c r="F292" s="33" t="s">
        <v>813</v>
      </c>
      <c r="G292" s="37" t="s">
        <v>81</v>
      </c>
      <c r="H292" s="37" t="s">
        <v>81</v>
      </c>
      <c r="I292" s="37" t="s">
        <v>814</v>
      </c>
      <c r="J292" s="37">
        <v>6</v>
      </c>
      <c r="K292" s="35" t="s">
        <v>105</v>
      </c>
      <c r="L292" s="37">
        <v>0</v>
      </c>
      <c r="M292" s="35" t="s">
        <v>112</v>
      </c>
      <c r="N292" s="35" t="s">
        <v>112</v>
      </c>
      <c r="O292" s="35" t="s">
        <v>112</v>
      </c>
      <c r="P292" s="35" t="s">
        <v>112</v>
      </c>
      <c r="Q292" s="35" t="s">
        <v>112</v>
      </c>
      <c r="R292" s="37" t="s">
        <v>105</v>
      </c>
      <c r="S292" s="37" t="s">
        <v>116</v>
      </c>
    </row>
    <row r="293" spans="1:19" ht="129.6" x14ac:dyDescent="0.3">
      <c r="A293" s="47" t="s">
        <v>263</v>
      </c>
      <c r="B293" s="41" t="s">
        <v>340</v>
      </c>
      <c r="C293" s="48" t="s">
        <v>815</v>
      </c>
      <c r="D293" s="48" t="s">
        <v>816</v>
      </c>
      <c r="E293" s="149" t="str">
        <f t="shared" si="9"/>
        <v>Negotiating wise agreements (ESCP Business School)</v>
      </c>
      <c r="F293" s="33" t="s">
        <v>817</v>
      </c>
      <c r="G293" s="37" t="s">
        <v>761</v>
      </c>
      <c r="H293" s="37" t="s">
        <v>761</v>
      </c>
      <c r="I293" s="37" t="s">
        <v>818</v>
      </c>
      <c r="J293" s="37" t="s">
        <v>819</v>
      </c>
      <c r="K293" s="35" t="s">
        <v>105</v>
      </c>
      <c r="L293" s="37">
        <v>0</v>
      </c>
      <c r="M293" s="35" t="s">
        <v>112</v>
      </c>
      <c r="N293" s="35" t="s">
        <v>112</v>
      </c>
      <c r="O293" s="35" t="s">
        <v>112</v>
      </c>
      <c r="P293" s="35" t="s">
        <v>112</v>
      </c>
      <c r="Q293" s="35" t="s">
        <v>112</v>
      </c>
      <c r="R293" s="37" t="s">
        <v>105</v>
      </c>
      <c r="S293" s="37" t="s">
        <v>116</v>
      </c>
    </row>
    <row r="294" spans="1:19" ht="187.2" x14ac:dyDescent="0.3">
      <c r="A294" s="47" t="s">
        <v>263</v>
      </c>
      <c r="B294" s="41" t="s">
        <v>340</v>
      </c>
      <c r="C294" s="48" t="s">
        <v>769</v>
      </c>
      <c r="D294" s="48" t="s">
        <v>820</v>
      </c>
      <c r="E294" s="149" t="str">
        <f t="shared" si="9"/>
        <v>Management, contrôle interne et maîtrise des risques (ESCP Business School)</v>
      </c>
      <c r="F294" s="33" t="s">
        <v>821</v>
      </c>
      <c r="G294" s="37" t="s">
        <v>81</v>
      </c>
      <c r="H294" s="37" t="s">
        <v>81</v>
      </c>
      <c r="I294" s="37" t="s">
        <v>822</v>
      </c>
      <c r="J294" s="37" t="s">
        <v>171</v>
      </c>
      <c r="K294" s="35" t="s">
        <v>105</v>
      </c>
      <c r="L294" s="37">
        <v>0</v>
      </c>
      <c r="M294" s="35" t="s">
        <v>112</v>
      </c>
      <c r="N294" s="35" t="s">
        <v>112</v>
      </c>
      <c r="O294" s="35" t="s">
        <v>112</v>
      </c>
      <c r="P294" s="35" t="s">
        <v>112</v>
      </c>
      <c r="Q294" s="35" t="s">
        <v>112</v>
      </c>
      <c r="R294" s="37" t="s">
        <v>105</v>
      </c>
      <c r="S294" s="37" t="s">
        <v>116</v>
      </c>
    </row>
    <row r="295" spans="1:19" ht="129.6" x14ac:dyDescent="0.3">
      <c r="A295" s="47" t="s">
        <v>263</v>
      </c>
      <c r="B295" s="41" t="s">
        <v>340</v>
      </c>
      <c r="C295" s="48" t="s">
        <v>769</v>
      </c>
      <c r="D295" s="48" t="s">
        <v>823</v>
      </c>
      <c r="E295" s="149" t="str">
        <f t="shared" si="9"/>
        <v>Business Competence Programme (ESCP Business School)</v>
      </c>
      <c r="F295" s="68" t="s">
        <v>824</v>
      </c>
      <c r="G295" s="37" t="s">
        <v>81</v>
      </c>
      <c r="H295" s="37" t="s">
        <v>81</v>
      </c>
      <c r="I295" s="37" t="s">
        <v>825</v>
      </c>
      <c r="J295" s="37" t="s">
        <v>171</v>
      </c>
      <c r="K295" s="35" t="s">
        <v>105</v>
      </c>
      <c r="L295" s="37">
        <v>0</v>
      </c>
      <c r="M295" s="35" t="s">
        <v>112</v>
      </c>
      <c r="N295" s="35" t="s">
        <v>112</v>
      </c>
      <c r="O295" s="35" t="s">
        <v>112</v>
      </c>
      <c r="P295" s="35" t="s">
        <v>112</v>
      </c>
      <c r="Q295" s="35" t="s">
        <v>112</v>
      </c>
      <c r="R295" s="37" t="s">
        <v>105</v>
      </c>
      <c r="S295" s="37" t="s">
        <v>116</v>
      </c>
    </row>
    <row r="296" spans="1:19" ht="115.2" x14ac:dyDescent="0.3">
      <c r="A296" s="47" t="s">
        <v>263</v>
      </c>
      <c r="B296" s="41" t="s">
        <v>340</v>
      </c>
      <c r="C296" s="48" t="s">
        <v>789</v>
      </c>
      <c r="D296" s="48" t="s">
        <v>826</v>
      </c>
      <c r="E296" s="149" t="str">
        <f t="shared" si="9"/>
        <v>Exploring the Future of Business (ESCP Business School)</v>
      </c>
      <c r="F296" s="68" t="s">
        <v>827</v>
      </c>
      <c r="G296" s="37" t="s">
        <v>761</v>
      </c>
      <c r="H296" s="37" t="s">
        <v>761</v>
      </c>
      <c r="I296" s="37" t="s">
        <v>828</v>
      </c>
      <c r="J296" s="37" t="s">
        <v>112</v>
      </c>
      <c r="K296" s="35" t="s">
        <v>84</v>
      </c>
      <c r="L296" s="37">
        <v>1</v>
      </c>
      <c r="M296" s="35" t="s">
        <v>829</v>
      </c>
      <c r="N296" s="35" t="s">
        <v>830</v>
      </c>
      <c r="O296" s="35" t="s">
        <v>87</v>
      </c>
      <c r="P296" s="35" t="s">
        <v>86</v>
      </c>
      <c r="Q296" s="35" t="s">
        <v>86</v>
      </c>
      <c r="R296" s="37" t="s">
        <v>105</v>
      </c>
      <c r="S296" s="37" t="s">
        <v>116</v>
      </c>
    </row>
    <row r="297" spans="1:19" ht="172.8" x14ac:dyDescent="0.3">
      <c r="A297" s="47" t="s">
        <v>263</v>
      </c>
      <c r="B297" s="41" t="s">
        <v>340</v>
      </c>
      <c r="C297" s="48" t="s">
        <v>794</v>
      </c>
      <c r="D297" s="48" t="s">
        <v>831</v>
      </c>
      <c r="E297" s="149" t="str">
        <f t="shared" si="9"/>
        <v>Ingénierie Financière et Fiscale (ESCP Business School)</v>
      </c>
      <c r="F297" s="68" t="s">
        <v>832</v>
      </c>
      <c r="G297" s="37" t="s">
        <v>110</v>
      </c>
      <c r="H297" s="37" t="s">
        <v>82</v>
      </c>
      <c r="I297" s="37" t="s">
        <v>547</v>
      </c>
      <c r="J297" s="37">
        <v>60</v>
      </c>
      <c r="K297" s="35" t="s">
        <v>105</v>
      </c>
      <c r="L297" s="37">
        <v>0</v>
      </c>
      <c r="M297" s="35" t="s">
        <v>112</v>
      </c>
      <c r="N297" s="35" t="s">
        <v>112</v>
      </c>
      <c r="O297" s="35" t="s">
        <v>112</v>
      </c>
      <c r="P297" s="35" t="s">
        <v>112</v>
      </c>
      <c r="Q297" s="35" t="s">
        <v>112</v>
      </c>
      <c r="R297" s="37" t="s">
        <v>105</v>
      </c>
      <c r="S297" s="37" t="s">
        <v>116</v>
      </c>
    </row>
    <row r="298" spans="1:19" ht="158.4" x14ac:dyDescent="0.3">
      <c r="A298" s="47" t="s">
        <v>263</v>
      </c>
      <c r="B298" s="33" t="s">
        <v>367</v>
      </c>
      <c r="C298" s="48" t="s">
        <v>769</v>
      </c>
      <c r="D298" s="48" t="s">
        <v>833</v>
      </c>
      <c r="E298" s="149" t="str">
        <f t="shared" si="9"/>
        <v>Finance et gouvernance (emlyon business school)</v>
      </c>
      <c r="F298" s="68" t="s">
        <v>834</v>
      </c>
      <c r="G298" s="37" t="s">
        <v>110</v>
      </c>
      <c r="H298" s="37" t="s">
        <v>110</v>
      </c>
      <c r="I298" s="37" t="s">
        <v>835</v>
      </c>
      <c r="J298" s="37" t="s">
        <v>171</v>
      </c>
      <c r="K298" s="35" t="s">
        <v>105</v>
      </c>
      <c r="L298" s="37">
        <v>0</v>
      </c>
      <c r="M298" s="35" t="s">
        <v>112</v>
      </c>
      <c r="N298" s="35" t="s">
        <v>112</v>
      </c>
      <c r="O298" s="35" t="s">
        <v>112</v>
      </c>
      <c r="P298" s="35" t="s">
        <v>112</v>
      </c>
      <c r="Q298" s="35" t="s">
        <v>112</v>
      </c>
      <c r="R298" s="37" t="s">
        <v>105</v>
      </c>
      <c r="S298" s="37" t="s">
        <v>116</v>
      </c>
    </row>
    <row r="299" spans="1:19" ht="144" x14ac:dyDescent="0.3">
      <c r="A299" s="47" t="s">
        <v>263</v>
      </c>
      <c r="B299" s="33" t="s">
        <v>367</v>
      </c>
      <c r="C299" s="48" t="s">
        <v>769</v>
      </c>
      <c r="D299" s="48" t="s">
        <v>836</v>
      </c>
      <c r="E299" s="149" t="str">
        <f t="shared" si="9"/>
        <v>Finance pour non financier (emlyon business school)</v>
      </c>
      <c r="F299" s="68" t="s">
        <v>837</v>
      </c>
      <c r="G299" s="37" t="s">
        <v>82</v>
      </c>
      <c r="H299" s="37" t="s">
        <v>82</v>
      </c>
      <c r="I299" s="37" t="s">
        <v>800</v>
      </c>
      <c r="J299" s="37" t="s">
        <v>171</v>
      </c>
      <c r="K299" s="35" t="s">
        <v>105</v>
      </c>
      <c r="L299" s="37">
        <v>0</v>
      </c>
      <c r="M299" s="35" t="s">
        <v>112</v>
      </c>
      <c r="N299" s="35" t="s">
        <v>112</v>
      </c>
      <c r="O299" s="35" t="s">
        <v>112</v>
      </c>
      <c r="P299" s="35" t="s">
        <v>112</v>
      </c>
      <c r="Q299" s="35" t="s">
        <v>112</v>
      </c>
      <c r="R299" s="37" t="s">
        <v>105</v>
      </c>
      <c r="S299" s="37" t="s">
        <v>116</v>
      </c>
    </row>
    <row r="300" spans="1:19" ht="172.8" x14ac:dyDescent="0.3">
      <c r="A300" s="47" t="s">
        <v>263</v>
      </c>
      <c r="B300" s="33" t="s">
        <v>367</v>
      </c>
      <c r="C300" s="48" t="s">
        <v>769</v>
      </c>
      <c r="D300" s="48" t="s">
        <v>838</v>
      </c>
      <c r="E300" s="149" t="str">
        <f t="shared" si="9"/>
        <v>Pilotage de la performance et datas (emlyon business school)</v>
      </c>
      <c r="F300" s="67" t="s">
        <v>839</v>
      </c>
      <c r="G300" s="37" t="s">
        <v>82</v>
      </c>
      <c r="H300" s="37" t="s">
        <v>82</v>
      </c>
      <c r="I300" s="37" t="s">
        <v>840</v>
      </c>
      <c r="J300" s="37" t="s">
        <v>171</v>
      </c>
      <c r="K300" s="35" t="s">
        <v>105</v>
      </c>
      <c r="L300" s="37">
        <v>0</v>
      </c>
      <c r="M300" s="35" t="s">
        <v>112</v>
      </c>
      <c r="N300" s="35" t="s">
        <v>112</v>
      </c>
      <c r="O300" s="35" t="s">
        <v>112</v>
      </c>
      <c r="P300" s="35" t="s">
        <v>112</v>
      </c>
      <c r="Q300" s="35" t="s">
        <v>112</v>
      </c>
      <c r="R300" s="37" t="s">
        <v>105</v>
      </c>
      <c r="S300" s="37" t="s">
        <v>116</v>
      </c>
    </row>
    <row r="301" spans="1:19" ht="115.2" x14ac:dyDescent="0.3">
      <c r="A301" s="47" t="s">
        <v>263</v>
      </c>
      <c r="B301" s="33" t="s">
        <v>371</v>
      </c>
      <c r="C301" s="48" t="s">
        <v>176</v>
      </c>
      <c r="D301" s="48" t="s">
        <v>841</v>
      </c>
      <c r="E301" s="149" t="str">
        <f t="shared" si="9"/>
        <v>Stratégie financière (EDHEC Business School)</v>
      </c>
      <c r="F301" s="152" t="s">
        <v>842</v>
      </c>
      <c r="G301" s="37" t="s">
        <v>787</v>
      </c>
      <c r="H301" s="37" t="s">
        <v>787</v>
      </c>
      <c r="I301" s="37" t="s">
        <v>179</v>
      </c>
      <c r="J301" s="37" t="s">
        <v>171</v>
      </c>
      <c r="K301" s="153" t="s">
        <v>84</v>
      </c>
      <c r="L301" s="37">
        <v>1</v>
      </c>
      <c r="M301" s="35" t="s">
        <v>843</v>
      </c>
      <c r="N301" s="35" t="s">
        <v>844</v>
      </c>
      <c r="O301" s="35" t="s">
        <v>87</v>
      </c>
      <c r="P301" s="35" t="s">
        <v>845</v>
      </c>
      <c r="Q301" s="35" t="s">
        <v>112</v>
      </c>
      <c r="R301" s="37" t="s">
        <v>105</v>
      </c>
      <c r="S301" s="37" t="s">
        <v>116</v>
      </c>
    </row>
    <row r="302" spans="1:19" ht="144" x14ac:dyDescent="0.3">
      <c r="A302" s="47" t="s">
        <v>263</v>
      </c>
      <c r="B302" s="33" t="s">
        <v>371</v>
      </c>
      <c r="C302" s="48" t="s">
        <v>265</v>
      </c>
      <c r="D302" s="48" t="s">
        <v>846</v>
      </c>
      <c r="E302" s="149" t="str">
        <f t="shared" si="9"/>
        <v>Corporate Finance online (EDHEC Business School)</v>
      </c>
      <c r="F302" s="152" t="s">
        <v>847</v>
      </c>
      <c r="G302" s="37" t="s">
        <v>81</v>
      </c>
      <c r="H302" s="37" t="s">
        <v>82</v>
      </c>
      <c r="I302" s="37" t="s">
        <v>268</v>
      </c>
      <c r="J302" s="37">
        <v>120</v>
      </c>
      <c r="K302" s="35" t="s">
        <v>105</v>
      </c>
      <c r="L302" s="37">
        <v>0</v>
      </c>
      <c r="M302" s="37" t="s">
        <v>112</v>
      </c>
      <c r="N302" s="37" t="s">
        <v>112</v>
      </c>
      <c r="O302" s="37" t="s">
        <v>112</v>
      </c>
      <c r="P302" s="37" t="s">
        <v>112</v>
      </c>
      <c r="Q302" s="37" t="s">
        <v>112</v>
      </c>
      <c r="R302" s="37" t="s">
        <v>105</v>
      </c>
      <c r="S302" s="37" t="s">
        <v>116</v>
      </c>
    </row>
    <row r="303" spans="1:19" ht="144" x14ac:dyDescent="0.3">
      <c r="A303" s="47" t="s">
        <v>263</v>
      </c>
      <c r="B303" s="33" t="s">
        <v>371</v>
      </c>
      <c r="C303" s="48" t="s">
        <v>769</v>
      </c>
      <c r="D303" s="48" t="s">
        <v>848</v>
      </c>
      <c r="E303" s="149" t="str">
        <f t="shared" si="9"/>
        <v>Corporate Finance  (EDHEC Business School)</v>
      </c>
      <c r="F303" s="152" t="s">
        <v>849</v>
      </c>
      <c r="G303" s="37" t="s">
        <v>82</v>
      </c>
      <c r="H303" s="37" t="s">
        <v>82</v>
      </c>
      <c r="I303" s="36" t="s">
        <v>850</v>
      </c>
      <c r="J303" s="37" t="s">
        <v>171</v>
      </c>
      <c r="K303" s="35" t="s">
        <v>105</v>
      </c>
      <c r="L303" s="37">
        <v>0</v>
      </c>
      <c r="M303" s="37" t="s">
        <v>112</v>
      </c>
      <c r="N303" s="37" t="s">
        <v>112</v>
      </c>
      <c r="O303" s="37" t="s">
        <v>112</v>
      </c>
      <c r="P303" s="37" t="s">
        <v>112</v>
      </c>
      <c r="Q303" s="37" t="s">
        <v>112</v>
      </c>
      <c r="R303" s="37" t="s">
        <v>105</v>
      </c>
      <c r="S303" s="37" t="s">
        <v>116</v>
      </c>
    </row>
    <row r="304" spans="1:19" ht="129.6" x14ac:dyDescent="0.3">
      <c r="A304" s="47" t="s">
        <v>263</v>
      </c>
      <c r="B304" s="33" t="s">
        <v>371</v>
      </c>
      <c r="C304" s="48" t="s">
        <v>851</v>
      </c>
      <c r="D304" s="48" t="s">
        <v>852</v>
      </c>
      <c r="E304" s="149" t="str">
        <f t="shared" si="9"/>
        <v>Specialised in International Finance (EDHEC Business School)</v>
      </c>
      <c r="F304" s="151" t="s">
        <v>853</v>
      </c>
      <c r="G304" s="37" t="s">
        <v>81</v>
      </c>
      <c r="H304" s="37" t="s">
        <v>82</v>
      </c>
      <c r="I304" s="37" t="s">
        <v>854</v>
      </c>
      <c r="J304" s="37">
        <v>60</v>
      </c>
      <c r="K304" s="35" t="s">
        <v>84</v>
      </c>
      <c r="L304" s="37">
        <v>1</v>
      </c>
      <c r="M304" s="37" t="s">
        <v>384</v>
      </c>
      <c r="N304" s="48" t="s">
        <v>86</v>
      </c>
      <c r="O304" s="37" t="s">
        <v>86</v>
      </c>
      <c r="P304" s="48" t="s">
        <v>86</v>
      </c>
      <c r="Q304" s="48" t="s">
        <v>86</v>
      </c>
      <c r="R304" s="37" t="s">
        <v>105</v>
      </c>
      <c r="S304" s="37" t="s">
        <v>116</v>
      </c>
    </row>
    <row r="305" spans="1:19" ht="144" x14ac:dyDescent="0.3">
      <c r="A305" s="47" t="s">
        <v>263</v>
      </c>
      <c r="B305" s="41" t="s">
        <v>429</v>
      </c>
      <c r="C305" s="41" t="s">
        <v>794</v>
      </c>
      <c r="D305" s="41" t="s">
        <v>855</v>
      </c>
      <c r="E305" s="118" t="str">
        <f t="shared" si="9"/>
        <v>Manager en Gestion de Patrimoine Financier (Exec M2) (SKEMA Business School)</v>
      </c>
      <c r="F305" s="42" t="s">
        <v>856</v>
      </c>
      <c r="G305" s="43" t="s">
        <v>110</v>
      </c>
      <c r="H305" s="43" t="s">
        <v>82</v>
      </c>
      <c r="I305" s="43" t="s">
        <v>111</v>
      </c>
      <c r="J305" s="43">
        <v>60</v>
      </c>
      <c r="K305" s="43" t="s">
        <v>84</v>
      </c>
      <c r="L305" s="119">
        <v>1</v>
      </c>
      <c r="M305" s="36" t="s">
        <v>467</v>
      </c>
      <c r="N305" s="48" t="s">
        <v>86</v>
      </c>
      <c r="O305" s="37" t="s">
        <v>86</v>
      </c>
      <c r="P305" s="48" t="s">
        <v>86</v>
      </c>
      <c r="Q305" s="48" t="s">
        <v>86</v>
      </c>
      <c r="R305" s="43" t="s">
        <v>105</v>
      </c>
      <c r="S305" s="43" t="s">
        <v>116</v>
      </c>
    </row>
    <row r="306" spans="1:19" ht="144" x14ac:dyDescent="0.3">
      <c r="A306" s="47" t="s">
        <v>263</v>
      </c>
      <c r="B306" s="41" t="s">
        <v>429</v>
      </c>
      <c r="C306" s="41" t="s">
        <v>794</v>
      </c>
      <c r="D306" s="41" t="s">
        <v>855</v>
      </c>
      <c r="E306" s="118" t="str">
        <f t="shared" si="9"/>
        <v>Manager en Gestion de Patrimoine Financier (Exec M2) (SKEMA Business School)</v>
      </c>
      <c r="F306" s="42" t="s">
        <v>856</v>
      </c>
      <c r="G306" s="43" t="s">
        <v>110</v>
      </c>
      <c r="H306" s="43" t="s">
        <v>82</v>
      </c>
      <c r="I306" s="43" t="s">
        <v>111</v>
      </c>
      <c r="J306" s="43">
        <v>60</v>
      </c>
      <c r="K306" s="43" t="s">
        <v>84</v>
      </c>
      <c r="L306" s="114">
        <v>1</v>
      </c>
      <c r="M306" s="36" t="s">
        <v>857</v>
      </c>
      <c r="N306" s="48" t="s">
        <v>86</v>
      </c>
      <c r="O306" s="37" t="s">
        <v>86</v>
      </c>
      <c r="P306" s="48" t="s">
        <v>86</v>
      </c>
      <c r="Q306" s="48" t="s">
        <v>86</v>
      </c>
      <c r="R306" s="43" t="s">
        <v>105</v>
      </c>
      <c r="S306" s="43" t="s">
        <v>116</v>
      </c>
    </row>
    <row r="307" spans="1:19" ht="144" x14ac:dyDescent="0.3">
      <c r="A307" s="47" t="s">
        <v>263</v>
      </c>
      <c r="B307" s="33" t="s">
        <v>473</v>
      </c>
      <c r="C307" s="48" t="s">
        <v>176</v>
      </c>
      <c r="D307" s="48" t="s">
        <v>858</v>
      </c>
      <c r="E307" s="149" t="str">
        <f t="shared" si="9"/>
        <v>Analyse financière avancée (Audencia)</v>
      </c>
      <c r="F307" s="68" t="s">
        <v>859</v>
      </c>
      <c r="G307" s="36" t="s">
        <v>782</v>
      </c>
      <c r="H307" s="36" t="s">
        <v>782</v>
      </c>
      <c r="I307" s="37" t="s">
        <v>818</v>
      </c>
      <c r="J307" s="37" t="s">
        <v>860</v>
      </c>
      <c r="K307" s="35" t="s">
        <v>105</v>
      </c>
      <c r="L307" s="37">
        <v>0</v>
      </c>
      <c r="M307" s="37" t="s">
        <v>112</v>
      </c>
      <c r="N307" s="37" t="s">
        <v>112</v>
      </c>
      <c r="O307" s="37" t="s">
        <v>112</v>
      </c>
      <c r="P307" s="37" t="s">
        <v>112</v>
      </c>
      <c r="Q307" s="37" t="s">
        <v>112</v>
      </c>
      <c r="R307" s="37" t="s">
        <v>105</v>
      </c>
      <c r="S307" s="37" t="s">
        <v>116</v>
      </c>
    </row>
    <row r="308" spans="1:19" ht="144" x14ac:dyDescent="0.3">
      <c r="A308" s="47" t="s">
        <v>263</v>
      </c>
      <c r="B308" s="33" t="s">
        <v>473</v>
      </c>
      <c r="C308" s="48" t="s">
        <v>769</v>
      </c>
      <c r="D308" s="48" t="s">
        <v>861</v>
      </c>
      <c r="E308" s="149" t="str">
        <f t="shared" si="9"/>
        <v>Finance et Gestion pour Cadres et Managers (Audencia)</v>
      </c>
      <c r="F308" s="68" t="s">
        <v>862</v>
      </c>
      <c r="G308" s="37" t="s">
        <v>761</v>
      </c>
      <c r="H308" s="37" t="s">
        <v>761</v>
      </c>
      <c r="I308" s="37" t="s">
        <v>863</v>
      </c>
      <c r="J308" s="37" t="s">
        <v>171</v>
      </c>
      <c r="K308" s="35" t="s">
        <v>105</v>
      </c>
      <c r="L308" s="37">
        <v>0</v>
      </c>
      <c r="M308" s="37" t="s">
        <v>112</v>
      </c>
      <c r="N308" s="37" t="s">
        <v>112</v>
      </c>
      <c r="O308" s="37" t="s">
        <v>112</v>
      </c>
      <c r="P308" s="37" t="s">
        <v>112</v>
      </c>
      <c r="Q308" s="37" t="s">
        <v>112</v>
      </c>
      <c r="R308" s="37" t="s">
        <v>105</v>
      </c>
      <c r="S308" s="37" t="s">
        <v>116</v>
      </c>
    </row>
    <row r="309" spans="1:19" ht="201.6" x14ac:dyDescent="0.3">
      <c r="A309" s="47" t="s">
        <v>263</v>
      </c>
      <c r="B309" s="33" t="s">
        <v>473</v>
      </c>
      <c r="C309" s="48" t="s">
        <v>769</v>
      </c>
      <c r="D309" s="48" t="s">
        <v>864</v>
      </c>
      <c r="E309" s="149" t="str">
        <f t="shared" si="9"/>
        <v>Piloter la performance financière de l'entreprise (Audencia)</v>
      </c>
      <c r="F309" s="68" t="s">
        <v>865</v>
      </c>
      <c r="G309" s="37" t="s">
        <v>761</v>
      </c>
      <c r="H309" s="37" t="s">
        <v>761</v>
      </c>
      <c r="I309" s="37" t="s">
        <v>866</v>
      </c>
      <c r="J309" s="37" t="s">
        <v>171</v>
      </c>
      <c r="K309" s="35" t="s">
        <v>105</v>
      </c>
      <c r="L309" s="37">
        <v>0</v>
      </c>
      <c r="M309" s="37" t="s">
        <v>112</v>
      </c>
      <c r="N309" s="37" t="s">
        <v>112</v>
      </c>
      <c r="O309" s="37" t="s">
        <v>112</v>
      </c>
      <c r="P309" s="37" t="s">
        <v>112</v>
      </c>
      <c r="Q309" s="37" t="s">
        <v>112</v>
      </c>
      <c r="R309" s="37" t="s">
        <v>105</v>
      </c>
      <c r="S309" s="37" t="s">
        <v>116</v>
      </c>
    </row>
    <row r="310" spans="1:19" ht="129.6" x14ac:dyDescent="0.3">
      <c r="A310" s="47" t="s">
        <v>263</v>
      </c>
      <c r="B310" s="33" t="s">
        <v>473</v>
      </c>
      <c r="C310" s="48" t="s">
        <v>176</v>
      </c>
      <c r="D310" s="48" t="s">
        <v>867</v>
      </c>
      <c r="E310" s="149" t="str">
        <f t="shared" si="9"/>
        <v>Finance pour dirigeants (Audencia)</v>
      </c>
      <c r="F310" s="67" t="s">
        <v>868</v>
      </c>
      <c r="G310" s="37" t="s">
        <v>787</v>
      </c>
      <c r="H310" s="37" t="s">
        <v>787</v>
      </c>
      <c r="I310" s="37" t="s">
        <v>828</v>
      </c>
      <c r="J310" s="37" t="s">
        <v>860</v>
      </c>
      <c r="K310" s="35" t="s">
        <v>105</v>
      </c>
      <c r="L310" s="37">
        <v>0</v>
      </c>
      <c r="M310" s="37" t="s">
        <v>112</v>
      </c>
      <c r="N310" s="37" t="s">
        <v>112</v>
      </c>
      <c r="O310" s="37" t="s">
        <v>112</v>
      </c>
      <c r="P310" s="37" t="s">
        <v>112</v>
      </c>
      <c r="Q310" s="37" t="s">
        <v>112</v>
      </c>
      <c r="R310" s="37" t="s">
        <v>105</v>
      </c>
      <c r="S310" s="37" t="s">
        <v>116</v>
      </c>
    </row>
    <row r="311" spans="1:19" ht="144" x14ac:dyDescent="0.3">
      <c r="A311" s="47" t="s">
        <v>263</v>
      </c>
      <c r="B311" s="33" t="s">
        <v>473</v>
      </c>
      <c r="C311" s="48" t="s">
        <v>758</v>
      </c>
      <c r="D311" s="48" t="s">
        <v>869</v>
      </c>
      <c r="E311" s="149" t="str">
        <f t="shared" si="9"/>
        <v>Directeur Financier (Audencia)</v>
      </c>
      <c r="F311" s="152" t="s">
        <v>870</v>
      </c>
      <c r="G311" s="37" t="s">
        <v>81</v>
      </c>
      <c r="H311" s="37" t="s">
        <v>82</v>
      </c>
      <c r="I311" s="36" t="s">
        <v>871</v>
      </c>
      <c r="J311" s="37">
        <v>60</v>
      </c>
      <c r="K311" s="35" t="s">
        <v>84</v>
      </c>
      <c r="L311" s="37">
        <v>1</v>
      </c>
      <c r="M311" s="37" t="s">
        <v>872</v>
      </c>
      <c r="N311" s="48" t="s">
        <v>86</v>
      </c>
      <c r="O311" s="37" t="s">
        <v>87</v>
      </c>
      <c r="P311" s="48" t="s">
        <v>86</v>
      </c>
      <c r="Q311" s="48" t="s">
        <v>86</v>
      </c>
      <c r="R311" s="37" t="s">
        <v>105</v>
      </c>
      <c r="S311" s="37" t="s">
        <v>116</v>
      </c>
    </row>
    <row r="312" spans="1:19" ht="172.8" x14ac:dyDescent="0.3">
      <c r="A312" s="47" t="s">
        <v>263</v>
      </c>
      <c r="B312" s="33" t="s">
        <v>473</v>
      </c>
      <c r="C312" s="48" t="s">
        <v>176</v>
      </c>
      <c r="D312" s="48" t="s">
        <v>873</v>
      </c>
      <c r="E312" s="149" t="str">
        <f t="shared" si="9"/>
        <v>Analyse financière et choix de financement (Audencia)</v>
      </c>
      <c r="F312" s="152" t="s">
        <v>874</v>
      </c>
      <c r="G312" s="37" t="s">
        <v>761</v>
      </c>
      <c r="H312" s="37" t="s">
        <v>761</v>
      </c>
      <c r="I312" s="37" t="s">
        <v>828</v>
      </c>
      <c r="J312" s="37" t="s">
        <v>171</v>
      </c>
      <c r="K312" s="35" t="s">
        <v>105</v>
      </c>
      <c r="L312" s="37">
        <v>0</v>
      </c>
      <c r="M312" s="37" t="s">
        <v>112</v>
      </c>
      <c r="N312" s="37" t="s">
        <v>112</v>
      </c>
      <c r="O312" s="37" t="s">
        <v>112</v>
      </c>
      <c r="P312" s="37" t="s">
        <v>112</v>
      </c>
      <c r="Q312" s="37" t="s">
        <v>112</v>
      </c>
      <c r="R312" s="37" t="s">
        <v>105</v>
      </c>
      <c r="S312" s="37" t="s">
        <v>116</v>
      </c>
    </row>
    <row r="313" spans="1:19" ht="129.6" x14ac:dyDescent="0.3">
      <c r="A313" s="47" t="s">
        <v>263</v>
      </c>
      <c r="B313" s="48" t="s">
        <v>497</v>
      </c>
      <c r="C313" s="48" t="s">
        <v>769</v>
      </c>
      <c r="D313" s="48" t="s">
        <v>875</v>
      </c>
      <c r="E313" s="149" t="str">
        <f t="shared" si="9"/>
        <v>Piloter la gestion de l'entreprise (KEDGE Business School)</v>
      </c>
      <c r="F313" s="152" t="s">
        <v>876</v>
      </c>
      <c r="G313" s="37" t="s">
        <v>877</v>
      </c>
      <c r="H313" s="37" t="s">
        <v>877</v>
      </c>
      <c r="I313" s="37" t="s">
        <v>775</v>
      </c>
      <c r="J313" s="37" t="s">
        <v>171</v>
      </c>
      <c r="K313" s="35" t="s">
        <v>105</v>
      </c>
      <c r="L313" s="37">
        <v>0</v>
      </c>
      <c r="M313" s="37" t="s">
        <v>112</v>
      </c>
      <c r="N313" s="37" t="s">
        <v>112</v>
      </c>
      <c r="O313" s="37" t="s">
        <v>112</v>
      </c>
      <c r="P313" s="37" t="s">
        <v>112</v>
      </c>
      <c r="Q313" s="37" t="s">
        <v>112</v>
      </c>
      <c r="R313" s="37" t="s">
        <v>105</v>
      </c>
      <c r="S313" s="37" t="s">
        <v>116</v>
      </c>
    </row>
    <row r="314" spans="1:19" ht="187.2" x14ac:dyDescent="0.3">
      <c r="A314" s="47" t="s">
        <v>263</v>
      </c>
      <c r="B314" s="48" t="s">
        <v>497</v>
      </c>
      <c r="C314" s="48" t="s">
        <v>769</v>
      </c>
      <c r="D314" s="48" t="s">
        <v>878</v>
      </c>
      <c r="E314" s="149" t="str">
        <f t="shared" si="9"/>
        <v>Se perfectionner dans le pilotage économique et financier de l'entreprise (KEDGE Business School)</v>
      </c>
      <c r="F314" s="152" t="s">
        <v>879</v>
      </c>
      <c r="G314" s="37" t="s">
        <v>880</v>
      </c>
      <c r="H314" s="37" t="s">
        <v>880</v>
      </c>
      <c r="I314" s="37" t="s">
        <v>804</v>
      </c>
      <c r="J314" s="37" t="s">
        <v>171</v>
      </c>
      <c r="K314" s="35" t="s">
        <v>105</v>
      </c>
      <c r="L314" s="37">
        <v>0</v>
      </c>
      <c r="M314" s="37" t="s">
        <v>112</v>
      </c>
      <c r="N314" s="37" t="s">
        <v>112</v>
      </c>
      <c r="O314" s="37" t="s">
        <v>112</v>
      </c>
      <c r="P314" s="37" t="s">
        <v>112</v>
      </c>
      <c r="Q314" s="37" t="s">
        <v>112</v>
      </c>
      <c r="R314" s="37" t="s">
        <v>105</v>
      </c>
      <c r="S314" s="37" t="s">
        <v>116</v>
      </c>
    </row>
    <row r="315" spans="1:19" ht="115.2" x14ac:dyDescent="0.3">
      <c r="A315" s="47" t="s">
        <v>263</v>
      </c>
      <c r="B315" s="48" t="s">
        <v>542</v>
      </c>
      <c r="C315" s="48" t="s">
        <v>769</v>
      </c>
      <c r="D315" s="48" t="s">
        <v>881</v>
      </c>
      <c r="E315" s="149" t="str">
        <f t="shared" si="9"/>
        <v>Strategy and finance (NEOMA Business School)</v>
      </c>
      <c r="F315" s="152" t="s">
        <v>882</v>
      </c>
      <c r="G315" s="37" t="s">
        <v>160</v>
      </c>
      <c r="H315" s="37" t="s">
        <v>160</v>
      </c>
      <c r="I315" s="37" t="s">
        <v>863</v>
      </c>
      <c r="J315" s="37" t="s">
        <v>171</v>
      </c>
      <c r="K315" s="35" t="s">
        <v>105</v>
      </c>
      <c r="L315" s="37">
        <v>0</v>
      </c>
      <c r="M315" s="37" t="s">
        <v>112</v>
      </c>
      <c r="N315" s="37" t="s">
        <v>112</v>
      </c>
      <c r="O315" s="37" t="s">
        <v>112</v>
      </c>
      <c r="P315" s="37" t="s">
        <v>112</v>
      </c>
      <c r="Q315" s="37" t="s">
        <v>112</v>
      </c>
      <c r="R315" s="37" t="s">
        <v>105</v>
      </c>
      <c r="S315" s="37" t="s">
        <v>116</v>
      </c>
    </row>
    <row r="316" spans="1:19" ht="144" x14ac:dyDescent="0.3">
      <c r="A316" s="47" t="s">
        <v>263</v>
      </c>
      <c r="B316" s="48" t="s">
        <v>685</v>
      </c>
      <c r="C316" s="48" t="s">
        <v>753</v>
      </c>
      <c r="D316" s="48" t="s">
        <v>883</v>
      </c>
      <c r="E316" s="149" t="str">
        <f t="shared" si="9"/>
        <v>Finance - financial engineering (ESLSCA BS)</v>
      </c>
      <c r="F316" s="152" t="s">
        <v>884</v>
      </c>
      <c r="G316" s="37" t="s">
        <v>81</v>
      </c>
      <c r="H316" s="37" t="s">
        <v>82</v>
      </c>
      <c r="I316" s="37" t="s">
        <v>83</v>
      </c>
      <c r="J316" s="36">
        <v>120</v>
      </c>
      <c r="K316" s="35" t="s">
        <v>84</v>
      </c>
      <c r="L316" s="37">
        <v>1</v>
      </c>
      <c r="M316" s="36" t="s">
        <v>885</v>
      </c>
      <c r="N316" s="48" t="s">
        <v>86</v>
      </c>
      <c r="O316" s="37" t="s">
        <v>86</v>
      </c>
      <c r="P316" s="48" t="s">
        <v>86</v>
      </c>
      <c r="Q316" s="48" t="s">
        <v>86</v>
      </c>
      <c r="R316" s="37" t="s">
        <v>105</v>
      </c>
      <c r="S316" s="37" t="s">
        <v>886</v>
      </c>
    </row>
    <row r="317" spans="1:19" ht="100.8" x14ac:dyDescent="0.3">
      <c r="A317" s="47" t="s">
        <v>263</v>
      </c>
      <c r="B317" s="48" t="s">
        <v>685</v>
      </c>
      <c r="C317" s="48" t="s">
        <v>753</v>
      </c>
      <c r="D317" s="48" t="s">
        <v>887</v>
      </c>
      <c r="E317" s="149" t="str">
        <f t="shared" si="9"/>
        <v>Finance &amp; Data performance (ESLSCA BS)</v>
      </c>
      <c r="F317" s="152" t="s">
        <v>888</v>
      </c>
      <c r="G317" s="37" t="s">
        <v>110</v>
      </c>
      <c r="H317" s="37" t="s">
        <v>82</v>
      </c>
      <c r="I317" s="37" t="s">
        <v>111</v>
      </c>
      <c r="J317" s="37">
        <v>60</v>
      </c>
      <c r="K317" s="35" t="s">
        <v>105</v>
      </c>
      <c r="L317" s="37">
        <v>0</v>
      </c>
      <c r="M317" s="37" t="s">
        <v>112</v>
      </c>
      <c r="N317" s="37" t="s">
        <v>112</v>
      </c>
      <c r="O317" s="37" t="s">
        <v>112</v>
      </c>
      <c r="P317" s="37" t="s">
        <v>112</v>
      </c>
      <c r="Q317" s="37" t="s">
        <v>112</v>
      </c>
      <c r="R317" s="37" t="s">
        <v>105</v>
      </c>
      <c r="S317" s="37" t="s">
        <v>886</v>
      </c>
    </row>
    <row r="318" spans="1:19" ht="144" x14ac:dyDescent="0.3">
      <c r="A318" s="47" t="s">
        <v>263</v>
      </c>
      <c r="B318" s="48" t="s">
        <v>685</v>
      </c>
      <c r="C318" s="48" t="s">
        <v>753</v>
      </c>
      <c r="D318" s="48" t="s">
        <v>889</v>
      </c>
      <c r="E318" s="149" t="str">
        <f t="shared" si="9"/>
        <v>Trading - Financial Markets (ESLSCA BS)</v>
      </c>
      <c r="F318" s="152" t="s">
        <v>890</v>
      </c>
      <c r="G318" s="37" t="s">
        <v>110</v>
      </c>
      <c r="H318" s="37" t="s">
        <v>82</v>
      </c>
      <c r="I318" s="37" t="s">
        <v>111</v>
      </c>
      <c r="J318" s="37">
        <v>60</v>
      </c>
      <c r="K318" s="35" t="s">
        <v>84</v>
      </c>
      <c r="L318" s="37">
        <v>1</v>
      </c>
      <c r="M318" s="36" t="s">
        <v>891</v>
      </c>
      <c r="N318" s="48" t="s">
        <v>86</v>
      </c>
      <c r="O318" s="37" t="s">
        <v>86</v>
      </c>
      <c r="P318" s="48" t="s">
        <v>86</v>
      </c>
      <c r="Q318" s="48" t="s">
        <v>86</v>
      </c>
      <c r="R318" s="37" t="s">
        <v>105</v>
      </c>
      <c r="S318" s="37" t="s">
        <v>886</v>
      </c>
    </row>
    <row r="319" spans="1:19" ht="86.4" x14ac:dyDescent="0.3">
      <c r="A319" s="47" t="s">
        <v>263</v>
      </c>
      <c r="B319" s="48" t="s">
        <v>685</v>
      </c>
      <c r="C319" s="48" t="s">
        <v>753</v>
      </c>
      <c r="D319" s="48" t="s">
        <v>892</v>
      </c>
      <c r="E319" s="149" t="str">
        <f t="shared" si="9"/>
        <v>Wealth management (ESLSCA BS)</v>
      </c>
      <c r="F319" s="152" t="s">
        <v>893</v>
      </c>
      <c r="G319" s="37" t="s">
        <v>110</v>
      </c>
      <c r="H319" s="37" t="s">
        <v>82</v>
      </c>
      <c r="I319" s="37" t="s">
        <v>111</v>
      </c>
      <c r="J319" s="37">
        <v>60</v>
      </c>
      <c r="K319" s="43" t="s">
        <v>84</v>
      </c>
      <c r="L319" s="119">
        <v>1</v>
      </c>
      <c r="M319" s="36" t="s">
        <v>693</v>
      </c>
      <c r="N319" s="48" t="s">
        <v>86</v>
      </c>
      <c r="O319" s="37" t="s">
        <v>86</v>
      </c>
      <c r="P319" s="48" t="s">
        <v>86</v>
      </c>
      <c r="Q319" s="48" t="s">
        <v>86</v>
      </c>
      <c r="R319" s="37" t="s">
        <v>105</v>
      </c>
      <c r="S319" s="37" t="s">
        <v>886</v>
      </c>
    </row>
    <row r="320" spans="1:19" ht="129.6" x14ac:dyDescent="0.3">
      <c r="A320" s="47" t="s">
        <v>263</v>
      </c>
      <c r="B320" s="41" t="s">
        <v>685</v>
      </c>
      <c r="C320" s="41" t="s">
        <v>753</v>
      </c>
      <c r="D320" s="41" t="s">
        <v>894</v>
      </c>
      <c r="E320" s="118" t="str">
        <f t="shared" si="9"/>
        <v>Finance - Audit and Management Control Specialization (MBA 2) (ESLSCA BS)</v>
      </c>
      <c r="F320" s="42" t="s">
        <v>895</v>
      </c>
      <c r="G320" s="43" t="s">
        <v>110</v>
      </c>
      <c r="H320" s="43" t="s">
        <v>82</v>
      </c>
      <c r="I320" s="43" t="s">
        <v>111</v>
      </c>
      <c r="J320" s="43">
        <v>60</v>
      </c>
      <c r="K320" s="43" t="s">
        <v>84</v>
      </c>
      <c r="L320" s="119">
        <v>1</v>
      </c>
      <c r="M320" s="36" t="s">
        <v>896</v>
      </c>
      <c r="N320" s="48" t="s">
        <v>86</v>
      </c>
      <c r="O320" s="37" t="s">
        <v>86</v>
      </c>
      <c r="P320" s="48" t="s">
        <v>86</v>
      </c>
      <c r="Q320" s="48" t="s">
        <v>86</v>
      </c>
      <c r="R320" s="43" t="s">
        <v>105</v>
      </c>
      <c r="S320" s="43" t="s">
        <v>886</v>
      </c>
    </row>
    <row r="321" spans="1:20" ht="129.6" x14ac:dyDescent="0.3">
      <c r="A321" s="47" t="s">
        <v>263</v>
      </c>
      <c r="B321" s="41" t="s">
        <v>685</v>
      </c>
      <c r="C321" s="41" t="s">
        <v>753</v>
      </c>
      <c r="D321" s="41" t="s">
        <v>894</v>
      </c>
      <c r="E321" s="118" t="str">
        <f t="shared" si="9"/>
        <v>Finance - Audit and Management Control Specialization (MBA 2) (ESLSCA BS)</v>
      </c>
      <c r="F321" s="42" t="s">
        <v>895</v>
      </c>
      <c r="G321" s="43" t="s">
        <v>110</v>
      </c>
      <c r="H321" s="43" t="s">
        <v>82</v>
      </c>
      <c r="I321" s="43" t="s">
        <v>111</v>
      </c>
      <c r="J321" s="43">
        <v>60</v>
      </c>
      <c r="K321" s="43" t="s">
        <v>84</v>
      </c>
      <c r="L321" s="114">
        <v>1</v>
      </c>
      <c r="M321" s="36" t="s">
        <v>897</v>
      </c>
      <c r="N321" s="48" t="s">
        <v>86</v>
      </c>
      <c r="O321" s="37" t="s">
        <v>153</v>
      </c>
      <c r="P321" s="48" t="s">
        <v>86</v>
      </c>
      <c r="Q321" s="48" t="s">
        <v>86</v>
      </c>
      <c r="R321" s="43" t="s">
        <v>105</v>
      </c>
      <c r="S321" s="43" t="s">
        <v>886</v>
      </c>
    </row>
    <row r="322" spans="1:20" ht="187.2" x14ac:dyDescent="0.3">
      <c r="A322" s="47" t="s">
        <v>263</v>
      </c>
      <c r="B322" s="48" t="s">
        <v>685</v>
      </c>
      <c r="C322" s="48" t="s">
        <v>753</v>
      </c>
      <c r="D322" s="48" t="s">
        <v>898</v>
      </c>
      <c r="E322" s="149" t="str">
        <f t="shared" ref="E322:E353" si="10">CONCATENATE(D322&amp;" ("&amp;B322&amp;")")</f>
        <v>international Business Law - Management and Finance Specialization (ESLSCA BS)</v>
      </c>
      <c r="F322" s="152" t="s">
        <v>899</v>
      </c>
      <c r="G322" s="37" t="s">
        <v>110</v>
      </c>
      <c r="H322" s="37" t="s">
        <v>82</v>
      </c>
      <c r="I322" s="37" t="s">
        <v>111</v>
      </c>
      <c r="J322" s="37">
        <v>60</v>
      </c>
      <c r="K322" s="35" t="s">
        <v>84</v>
      </c>
      <c r="L322" s="37">
        <v>1</v>
      </c>
      <c r="M322" s="36" t="s">
        <v>900</v>
      </c>
      <c r="N322" s="48" t="s">
        <v>86</v>
      </c>
      <c r="O322" s="37" t="s">
        <v>86</v>
      </c>
      <c r="P322" s="48" t="s">
        <v>86</v>
      </c>
      <c r="Q322" s="48" t="s">
        <v>86</v>
      </c>
      <c r="R322" s="37" t="s">
        <v>105</v>
      </c>
      <c r="S322" s="37" t="s">
        <v>886</v>
      </c>
    </row>
    <row r="323" spans="1:20" ht="129.6" x14ac:dyDescent="0.3">
      <c r="A323" s="47" t="s">
        <v>263</v>
      </c>
      <c r="B323" s="48" t="s">
        <v>685</v>
      </c>
      <c r="C323" s="48" t="s">
        <v>753</v>
      </c>
      <c r="D323" s="36" t="s">
        <v>901</v>
      </c>
      <c r="E323" s="149" t="str">
        <f t="shared" si="10"/>
        <v>Finance - Financial Engineering Specialization (ESLSCA BS)</v>
      </c>
      <c r="F323" s="152" t="s">
        <v>902</v>
      </c>
      <c r="G323" s="37" t="s">
        <v>110</v>
      </c>
      <c r="H323" s="37" t="s">
        <v>82</v>
      </c>
      <c r="I323" s="37" t="s">
        <v>111</v>
      </c>
      <c r="J323" s="37">
        <v>60</v>
      </c>
      <c r="K323" s="35" t="s">
        <v>84</v>
      </c>
      <c r="L323" s="37">
        <v>1</v>
      </c>
      <c r="M323" s="36" t="s">
        <v>896</v>
      </c>
      <c r="N323" s="48" t="s">
        <v>86</v>
      </c>
      <c r="O323" s="37" t="s">
        <v>86</v>
      </c>
      <c r="P323" s="48" t="s">
        <v>86</v>
      </c>
      <c r="Q323" s="48" t="s">
        <v>86</v>
      </c>
      <c r="R323" s="37" t="s">
        <v>105</v>
      </c>
      <c r="S323" s="37" t="s">
        <v>886</v>
      </c>
    </row>
    <row r="324" spans="1:20" ht="100.8" x14ac:dyDescent="0.3">
      <c r="A324" s="47" t="s">
        <v>263</v>
      </c>
      <c r="B324" s="48" t="s">
        <v>685</v>
      </c>
      <c r="C324" s="48" t="s">
        <v>769</v>
      </c>
      <c r="D324" s="36" t="s">
        <v>903</v>
      </c>
      <c r="E324" s="149" t="str">
        <f t="shared" si="10"/>
        <v>Maîtrise de la Conformité sur les marchés financiers (ESLSCA BS)</v>
      </c>
      <c r="F324" s="152" t="s">
        <v>904</v>
      </c>
      <c r="G324" s="37" t="s">
        <v>110</v>
      </c>
      <c r="H324" s="37" t="s">
        <v>110</v>
      </c>
      <c r="I324" s="37" t="s">
        <v>822</v>
      </c>
      <c r="J324" s="37" t="s">
        <v>171</v>
      </c>
      <c r="K324" s="35" t="s">
        <v>105</v>
      </c>
      <c r="L324" s="37">
        <v>0</v>
      </c>
      <c r="M324" s="37" t="s">
        <v>112</v>
      </c>
      <c r="N324" s="37" t="s">
        <v>112</v>
      </c>
      <c r="O324" s="37" t="s">
        <v>112</v>
      </c>
      <c r="P324" s="37" t="s">
        <v>112</v>
      </c>
      <c r="Q324" s="37" t="s">
        <v>112</v>
      </c>
      <c r="R324" s="37" t="s">
        <v>105</v>
      </c>
      <c r="S324" s="37" t="s">
        <v>886</v>
      </c>
    </row>
    <row r="325" spans="1:20" ht="100.8" x14ac:dyDescent="0.3">
      <c r="A325" s="47" t="s">
        <v>263</v>
      </c>
      <c r="B325" s="48" t="s">
        <v>685</v>
      </c>
      <c r="C325" s="48" t="s">
        <v>769</v>
      </c>
      <c r="D325" s="36" t="s">
        <v>905</v>
      </c>
      <c r="E325" s="149" t="str">
        <f t="shared" si="10"/>
        <v>Maîtrise des opérations sur les marchés financiers (ESLSCA BS)</v>
      </c>
      <c r="F325" s="152" t="s">
        <v>906</v>
      </c>
      <c r="G325" s="37" t="s">
        <v>110</v>
      </c>
      <c r="H325" s="37" t="s">
        <v>110</v>
      </c>
      <c r="I325" s="37" t="s">
        <v>822</v>
      </c>
      <c r="J325" s="37" t="s">
        <v>171</v>
      </c>
      <c r="K325" s="35" t="s">
        <v>105</v>
      </c>
      <c r="L325" s="37">
        <v>0</v>
      </c>
      <c r="M325" s="37" t="s">
        <v>112</v>
      </c>
      <c r="N325" s="37" t="s">
        <v>112</v>
      </c>
      <c r="O325" s="37" t="s">
        <v>112</v>
      </c>
      <c r="P325" s="37" t="s">
        <v>112</v>
      </c>
      <c r="Q325" s="37" t="s">
        <v>112</v>
      </c>
      <c r="R325" s="37" t="s">
        <v>105</v>
      </c>
      <c r="S325" s="37" t="s">
        <v>886</v>
      </c>
    </row>
    <row r="326" spans="1:20" ht="230.4" x14ac:dyDescent="0.3">
      <c r="A326" s="47" t="s">
        <v>263</v>
      </c>
      <c r="B326" s="48" t="s">
        <v>685</v>
      </c>
      <c r="C326" s="48" t="s">
        <v>769</v>
      </c>
      <c r="D326" s="36" t="s">
        <v>907</v>
      </c>
      <c r="E326" s="149" t="str">
        <f t="shared" si="10"/>
        <v>Concevoir et monter des produits financiers (ESLSCA BS)</v>
      </c>
      <c r="F326" s="152" t="s">
        <v>908</v>
      </c>
      <c r="G326" s="37" t="s">
        <v>110</v>
      </c>
      <c r="H326" s="37" t="s">
        <v>110</v>
      </c>
      <c r="I326" s="37" t="s">
        <v>822</v>
      </c>
      <c r="J326" s="37" t="s">
        <v>171</v>
      </c>
      <c r="K326" s="35" t="s">
        <v>84</v>
      </c>
      <c r="L326" s="37">
        <v>1</v>
      </c>
      <c r="M326" s="36" t="s">
        <v>909</v>
      </c>
      <c r="N326" s="37" t="s">
        <v>910</v>
      </c>
      <c r="O326" s="37" t="s">
        <v>87</v>
      </c>
      <c r="P326" s="48" t="s">
        <v>86</v>
      </c>
      <c r="Q326" s="48" t="s">
        <v>86</v>
      </c>
      <c r="R326" s="37" t="s">
        <v>105</v>
      </c>
      <c r="S326" s="37" t="s">
        <v>886</v>
      </c>
      <c r="T326" s="38" t="s">
        <v>911</v>
      </c>
    </row>
    <row r="327" spans="1:20" ht="158.4" x14ac:dyDescent="0.3">
      <c r="A327" s="47" t="s">
        <v>263</v>
      </c>
      <c r="B327" s="48" t="s">
        <v>685</v>
      </c>
      <c r="C327" s="48" t="s">
        <v>769</v>
      </c>
      <c r="D327" s="36" t="s">
        <v>912</v>
      </c>
      <c r="E327" s="149" t="str">
        <f t="shared" si="10"/>
        <v>Certificat Trading : maîtriser l’analyse technique (ESLSCA BS)</v>
      </c>
      <c r="F327" s="152" t="s">
        <v>913</v>
      </c>
      <c r="G327" s="37" t="s">
        <v>110</v>
      </c>
      <c r="H327" s="37" t="s">
        <v>110</v>
      </c>
      <c r="I327" s="37" t="s">
        <v>822</v>
      </c>
      <c r="J327" s="37" t="s">
        <v>171</v>
      </c>
      <c r="K327" s="35" t="s">
        <v>105</v>
      </c>
      <c r="L327" s="37">
        <v>0</v>
      </c>
      <c r="M327" s="37" t="s">
        <v>112</v>
      </c>
      <c r="N327" s="37" t="s">
        <v>112</v>
      </c>
      <c r="O327" s="37" t="s">
        <v>112</v>
      </c>
      <c r="P327" s="37" t="s">
        <v>112</v>
      </c>
      <c r="Q327" s="37" t="s">
        <v>112</v>
      </c>
      <c r="R327" s="37" t="s">
        <v>105</v>
      </c>
      <c r="S327" s="37" t="s">
        <v>886</v>
      </c>
    </row>
    <row r="328" spans="1:20" ht="158.4" x14ac:dyDescent="0.3">
      <c r="A328" s="47" t="s">
        <v>263</v>
      </c>
      <c r="B328" s="48" t="s">
        <v>685</v>
      </c>
      <c r="C328" s="48" t="s">
        <v>769</v>
      </c>
      <c r="D328" s="36" t="s">
        <v>914</v>
      </c>
      <c r="E328" s="149" t="str">
        <f t="shared" si="10"/>
        <v>Certificat Trading : maîtriser les fondamentaux de l'analyse financière (ESLSCA BS)</v>
      </c>
      <c r="F328" s="152" t="s">
        <v>913</v>
      </c>
      <c r="G328" s="37" t="s">
        <v>110</v>
      </c>
      <c r="H328" s="37" t="s">
        <v>110</v>
      </c>
      <c r="I328" s="37" t="s">
        <v>915</v>
      </c>
      <c r="J328" s="37" t="s">
        <v>171</v>
      </c>
      <c r="K328" s="35" t="s">
        <v>105</v>
      </c>
      <c r="L328" s="37">
        <v>0</v>
      </c>
      <c r="M328" s="37" t="s">
        <v>112</v>
      </c>
      <c r="N328" s="37" t="s">
        <v>112</v>
      </c>
      <c r="O328" s="37" t="s">
        <v>112</v>
      </c>
      <c r="P328" s="37" t="s">
        <v>112</v>
      </c>
      <c r="Q328" s="37" t="s">
        <v>112</v>
      </c>
      <c r="R328" s="37" t="s">
        <v>105</v>
      </c>
      <c r="S328" s="37" t="s">
        <v>886</v>
      </c>
    </row>
    <row r="329" spans="1:20" ht="129.6" x14ac:dyDescent="0.3">
      <c r="A329" s="47" t="s">
        <v>263</v>
      </c>
      <c r="B329" s="36" t="s">
        <v>742</v>
      </c>
      <c r="C329" s="36" t="s">
        <v>753</v>
      </c>
      <c r="D329" s="36" t="s">
        <v>916</v>
      </c>
      <c r="E329" s="124" t="str">
        <f t="shared" si="10"/>
        <v>Finance parcours banque (Financia Business School)</v>
      </c>
      <c r="F329" s="67" t="s">
        <v>917</v>
      </c>
      <c r="G329" s="37" t="s">
        <v>81</v>
      </c>
      <c r="H329" s="37" t="s">
        <v>82</v>
      </c>
      <c r="I329" s="37" t="s">
        <v>83</v>
      </c>
      <c r="J329" s="36">
        <v>120</v>
      </c>
      <c r="K329" s="35" t="s">
        <v>105</v>
      </c>
      <c r="L329" s="37">
        <v>0</v>
      </c>
      <c r="M329" s="37" t="s">
        <v>112</v>
      </c>
      <c r="N329" s="37" t="s">
        <v>112</v>
      </c>
      <c r="O329" s="37" t="s">
        <v>112</v>
      </c>
      <c r="P329" s="37" t="s">
        <v>112</v>
      </c>
      <c r="Q329" s="37" t="s">
        <v>112</v>
      </c>
      <c r="R329" s="37" t="s">
        <v>105</v>
      </c>
      <c r="S329" s="37" t="s">
        <v>886</v>
      </c>
    </row>
    <row r="330" spans="1:20" ht="144" x14ac:dyDescent="0.3">
      <c r="A330" s="47" t="s">
        <v>263</v>
      </c>
      <c r="B330" s="36" t="s">
        <v>742</v>
      </c>
      <c r="C330" s="36" t="s">
        <v>753</v>
      </c>
      <c r="D330" s="36" t="s">
        <v>918</v>
      </c>
      <c r="E330" s="124" t="str">
        <f t="shared" si="10"/>
        <v>Finance parcours expert des marchés financiers (Financia Business School)</v>
      </c>
      <c r="F330" s="67" t="s">
        <v>919</v>
      </c>
      <c r="G330" s="37" t="s">
        <v>81</v>
      </c>
      <c r="H330" s="37" t="s">
        <v>82</v>
      </c>
      <c r="I330" s="37" t="s">
        <v>83</v>
      </c>
      <c r="J330" s="36">
        <v>120</v>
      </c>
      <c r="K330" s="43" t="s">
        <v>84</v>
      </c>
      <c r="L330" s="119">
        <v>1</v>
      </c>
      <c r="M330" s="36" t="s">
        <v>693</v>
      </c>
      <c r="N330" s="37" t="s">
        <v>86</v>
      </c>
      <c r="O330" s="37" t="s">
        <v>87</v>
      </c>
      <c r="P330" s="48" t="s">
        <v>86</v>
      </c>
      <c r="Q330" s="48" t="s">
        <v>86</v>
      </c>
      <c r="R330" s="37" t="s">
        <v>105</v>
      </c>
      <c r="S330" s="37" t="s">
        <v>886</v>
      </c>
    </row>
    <row r="331" spans="1:20" ht="158.4" x14ac:dyDescent="0.3">
      <c r="A331" s="47" t="s">
        <v>263</v>
      </c>
      <c r="B331" s="41" t="s">
        <v>742</v>
      </c>
      <c r="C331" s="41" t="s">
        <v>753</v>
      </c>
      <c r="D331" s="41" t="s">
        <v>920</v>
      </c>
      <c r="E331" s="118" t="str">
        <f t="shared" si="10"/>
        <v>Finance parcours compliance - expertise juridique et financière (M2) (Financia Business School)</v>
      </c>
      <c r="F331" s="42" t="s">
        <v>921</v>
      </c>
      <c r="G331" s="43" t="s">
        <v>81</v>
      </c>
      <c r="H331" s="43" t="s">
        <v>82</v>
      </c>
      <c r="I331" s="43" t="s">
        <v>83</v>
      </c>
      <c r="J331" s="41">
        <v>120</v>
      </c>
      <c r="K331" s="43" t="s">
        <v>84</v>
      </c>
      <c r="L331" s="119">
        <v>1</v>
      </c>
      <c r="M331" s="36" t="s">
        <v>922</v>
      </c>
      <c r="N331" s="37" t="s">
        <v>910</v>
      </c>
      <c r="O331" s="37" t="s">
        <v>87</v>
      </c>
      <c r="P331" s="48" t="s">
        <v>86</v>
      </c>
      <c r="Q331" s="48" t="s">
        <v>86</v>
      </c>
      <c r="R331" s="43" t="s">
        <v>105</v>
      </c>
      <c r="S331" s="43" t="s">
        <v>886</v>
      </c>
    </row>
    <row r="332" spans="1:20" ht="158.4" x14ac:dyDescent="0.3">
      <c r="A332" s="47" t="s">
        <v>263</v>
      </c>
      <c r="B332" s="41" t="s">
        <v>742</v>
      </c>
      <c r="C332" s="41" t="s">
        <v>753</v>
      </c>
      <c r="D332" s="41" t="s">
        <v>920</v>
      </c>
      <c r="E332" s="118" t="str">
        <f t="shared" si="10"/>
        <v>Finance parcours compliance - expertise juridique et financière (M2) (Financia Business School)</v>
      </c>
      <c r="F332" s="42" t="s">
        <v>921</v>
      </c>
      <c r="G332" s="43" t="s">
        <v>81</v>
      </c>
      <c r="H332" s="43" t="s">
        <v>82</v>
      </c>
      <c r="I332" s="43" t="s">
        <v>83</v>
      </c>
      <c r="J332" s="41">
        <v>120</v>
      </c>
      <c r="K332" s="43" t="s">
        <v>84</v>
      </c>
      <c r="L332" s="114">
        <v>1</v>
      </c>
      <c r="M332" s="36" t="s">
        <v>693</v>
      </c>
      <c r="N332" s="37" t="s">
        <v>86</v>
      </c>
      <c r="O332" s="37" t="s">
        <v>87</v>
      </c>
      <c r="P332" s="48" t="s">
        <v>86</v>
      </c>
      <c r="Q332" s="48" t="s">
        <v>86</v>
      </c>
      <c r="R332" s="43" t="s">
        <v>105</v>
      </c>
      <c r="S332" s="43" t="s">
        <v>886</v>
      </c>
    </row>
    <row r="333" spans="1:20" ht="187.2" x14ac:dyDescent="0.3">
      <c r="A333" s="47" t="s">
        <v>263</v>
      </c>
      <c r="B333" s="36" t="s">
        <v>742</v>
      </c>
      <c r="C333" s="36" t="s">
        <v>753</v>
      </c>
      <c r="D333" s="36" t="s">
        <v>923</v>
      </c>
      <c r="E333" s="124" t="str">
        <f t="shared" si="10"/>
        <v>Finance parcours d'entreprise, fusion acquisition et banque d'affaire (Financia Business School)</v>
      </c>
      <c r="F333" s="67" t="s">
        <v>924</v>
      </c>
      <c r="G333" s="37" t="s">
        <v>81</v>
      </c>
      <c r="H333" s="37" t="s">
        <v>82</v>
      </c>
      <c r="I333" s="37" t="s">
        <v>83</v>
      </c>
      <c r="J333" s="36">
        <v>120</v>
      </c>
      <c r="K333" s="35" t="s">
        <v>105</v>
      </c>
      <c r="L333" s="37">
        <v>0</v>
      </c>
      <c r="M333" s="37" t="s">
        <v>112</v>
      </c>
      <c r="N333" s="37" t="s">
        <v>112</v>
      </c>
      <c r="O333" s="37" t="s">
        <v>112</v>
      </c>
      <c r="P333" s="37" t="s">
        <v>112</v>
      </c>
      <c r="Q333" s="37" t="s">
        <v>112</v>
      </c>
      <c r="R333" s="37" t="s">
        <v>105</v>
      </c>
      <c r="S333" s="37" t="s">
        <v>886</v>
      </c>
    </row>
    <row r="334" spans="1:20" ht="129.6" x14ac:dyDescent="0.3">
      <c r="A334" s="47" t="s">
        <v>263</v>
      </c>
      <c r="B334" s="36" t="s">
        <v>742</v>
      </c>
      <c r="C334" s="36" t="s">
        <v>753</v>
      </c>
      <c r="D334" s="36" t="s">
        <v>925</v>
      </c>
      <c r="E334" s="124" t="str">
        <f t="shared" si="10"/>
        <v>Finance et resources humaines (Financia Business School)</v>
      </c>
      <c r="F334" s="67" t="s">
        <v>926</v>
      </c>
      <c r="G334" s="37" t="s">
        <v>81</v>
      </c>
      <c r="H334" s="37" t="s">
        <v>82</v>
      </c>
      <c r="I334" s="37" t="s">
        <v>83</v>
      </c>
      <c r="J334" s="36">
        <v>120</v>
      </c>
      <c r="K334" s="35" t="s">
        <v>84</v>
      </c>
      <c r="L334" s="37">
        <v>1</v>
      </c>
      <c r="M334" s="36" t="s">
        <v>927</v>
      </c>
      <c r="N334" s="37" t="s">
        <v>910</v>
      </c>
      <c r="O334" s="37" t="s">
        <v>86</v>
      </c>
      <c r="P334" s="48" t="s">
        <v>86</v>
      </c>
      <c r="Q334" s="48" t="s">
        <v>86</v>
      </c>
      <c r="R334" s="37" t="s">
        <v>105</v>
      </c>
      <c r="S334" s="37" t="s">
        <v>886</v>
      </c>
    </row>
    <row r="335" spans="1:20" ht="115.2" x14ac:dyDescent="0.3">
      <c r="A335" s="47" t="s">
        <v>263</v>
      </c>
      <c r="B335" s="41" t="s">
        <v>742</v>
      </c>
      <c r="C335" s="41" t="s">
        <v>753</v>
      </c>
      <c r="D335" s="41" t="s">
        <v>928</v>
      </c>
      <c r="E335" s="118" t="str">
        <f t="shared" si="10"/>
        <v>Green finance (Master) (Financia Business School)</v>
      </c>
      <c r="F335" s="42" t="s">
        <v>929</v>
      </c>
      <c r="G335" s="43" t="s">
        <v>81</v>
      </c>
      <c r="H335" s="43" t="s">
        <v>82</v>
      </c>
      <c r="I335" s="43" t="s">
        <v>83</v>
      </c>
      <c r="J335" s="43">
        <v>120</v>
      </c>
      <c r="K335" s="43" t="s">
        <v>84</v>
      </c>
      <c r="L335" s="119">
        <v>1</v>
      </c>
      <c r="M335" s="36" t="s">
        <v>930</v>
      </c>
      <c r="N335" s="37" t="s">
        <v>86</v>
      </c>
      <c r="O335" s="37" t="s">
        <v>87</v>
      </c>
      <c r="P335" s="48" t="s">
        <v>86</v>
      </c>
      <c r="Q335" s="48" t="s">
        <v>86</v>
      </c>
      <c r="R335" s="43" t="s">
        <v>84</v>
      </c>
      <c r="S335" s="43" t="s">
        <v>886</v>
      </c>
    </row>
    <row r="336" spans="1:20" ht="115.2" x14ac:dyDescent="0.3">
      <c r="A336" s="47" t="s">
        <v>263</v>
      </c>
      <c r="B336" s="41" t="s">
        <v>742</v>
      </c>
      <c r="C336" s="41" t="s">
        <v>753</v>
      </c>
      <c r="D336" s="41" t="s">
        <v>928</v>
      </c>
      <c r="E336" s="118" t="str">
        <f t="shared" si="10"/>
        <v>Green finance (Master) (Financia Business School)</v>
      </c>
      <c r="F336" s="42" t="s">
        <v>929</v>
      </c>
      <c r="G336" s="43" t="s">
        <v>81</v>
      </c>
      <c r="H336" s="43" t="s">
        <v>82</v>
      </c>
      <c r="I336" s="43" t="s">
        <v>83</v>
      </c>
      <c r="J336" s="43">
        <v>120</v>
      </c>
      <c r="K336" s="43" t="s">
        <v>84</v>
      </c>
      <c r="L336" s="123">
        <v>1</v>
      </c>
      <c r="M336" s="36" t="s">
        <v>931</v>
      </c>
      <c r="N336" s="37" t="s">
        <v>86</v>
      </c>
      <c r="O336" s="37" t="s">
        <v>87</v>
      </c>
      <c r="P336" s="48" t="s">
        <v>86</v>
      </c>
      <c r="Q336" s="48" t="s">
        <v>86</v>
      </c>
      <c r="R336" s="43" t="s">
        <v>84</v>
      </c>
      <c r="S336" s="43" t="s">
        <v>886</v>
      </c>
    </row>
    <row r="337" spans="1:19" ht="115.2" x14ac:dyDescent="0.3">
      <c r="A337" s="47" t="s">
        <v>263</v>
      </c>
      <c r="B337" s="41" t="s">
        <v>742</v>
      </c>
      <c r="C337" s="41" t="s">
        <v>753</v>
      </c>
      <c r="D337" s="41" t="s">
        <v>928</v>
      </c>
      <c r="E337" s="118" t="str">
        <f t="shared" si="10"/>
        <v>Green finance (Master) (Financia Business School)</v>
      </c>
      <c r="F337" s="42" t="s">
        <v>929</v>
      </c>
      <c r="G337" s="43" t="s">
        <v>81</v>
      </c>
      <c r="H337" s="43" t="s">
        <v>82</v>
      </c>
      <c r="I337" s="43" t="s">
        <v>83</v>
      </c>
      <c r="J337" s="43">
        <v>120</v>
      </c>
      <c r="K337" s="43" t="s">
        <v>84</v>
      </c>
      <c r="L337" s="123">
        <v>1</v>
      </c>
      <c r="M337" s="36" t="s">
        <v>932</v>
      </c>
      <c r="N337" s="37" t="s">
        <v>86</v>
      </c>
      <c r="O337" s="37" t="s">
        <v>87</v>
      </c>
      <c r="P337" s="48" t="s">
        <v>86</v>
      </c>
      <c r="Q337" s="48" t="s">
        <v>86</v>
      </c>
      <c r="R337" s="43" t="s">
        <v>84</v>
      </c>
      <c r="S337" s="43" t="s">
        <v>886</v>
      </c>
    </row>
    <row r="338" spans="1:19" ht="115.2" x14ac:dyDescent="0.3">
      <c r="A338" s="47" t="s">
        <v>263</v>
      </c>
      <c r="B338" s="41" t="s">
        <v>742</v>
      </c>
      <c r="C338" s="41" t="s">
        <v>753</v>
      </c>
      <c r="D338" s="41" t="s">
        <v>928</v>
      </c>
      <c r="E338" s="118" t="str">
        <f t="shared" si="10"/>
        <v>Green finance (Master) (Financia Business School)</v>
      </c>
      <c r="F338" s="42" t="s">
        <v>929</v>
      </c>
      <c r="G338" s="43" t="s">
        <v>81</v>
      </c>
      <c r="H338" s="43" t="s">
        <v>82</v>
      </c>
      <c r="I338" s="43" t="s">
        <v>83</v>
      </c>
      <c r="J338" s="43">
        <v>120</v>
      </c>
      <c r="K338" s="43" t="s">
        <v>84</v>
      </c>
      <c r="L338" s="123">
        <v>1</v>
      </c>
      <c r="M338" s="36" t="s">
        <v>933</v>
      </c>
      <c r="N338" s="37" t="s">
        <v>86</v>
      </c>
      <c r="O338" s="37" t="s">
        <v>87</v>
      </c>
      <c r="P338" s="48" t="s">
        <v>86</v>
      </c>
      <c r="Q338" s="48" t="s">
        <v>86</v>
      </c>
      <c r="R338" s="43" t="s">
        <v>84</v>
      </c>
      <c r="S338" s="43" t="s">
        <v>886</v>
      </c>
    </row>
    <row r="339" spans="1:19" ht="115.2" x14ac:dyDescent="0.3">
      <c r="A339" s="47" t="s">
        <v>263</v>
      </c>
      <c r="B339" s="41" t="s">
        <v>742</v>
      </c>
      <c r="C339" s="41" t="s">
        <v>753</v>
      </c>
      <c r="D339" s="41" t="s">
        <v>928</v>
      </c>
      <c r="E339" s="118" t="str">
        <f t="shared" si="10"/>
        <v>Green finance (Master) (Financia Business School)</v>
      </c>
      <c r="F339" s="42" t="s">
        <v>929</v>
      </c>
      <c r="G339" s="43" t="s">
        <v>81</v>
      </c>
      <c r="H339" s="43" t="s">
        <v>82</v>
      </c>
      <c r="I339" s="43" t="s">
        <v>83</v>
      </c>
      <c r="J339" s="43">
        <v>120</v>
      </c>
      <c r="K339" s="43" t="s">
        <v>84</v>
      </c>
      <c r="L339" s="123">
        <v>1</v>
      </c>
      <c r="M339" s="36" t="s">
        <v>934</v>
      </c>
      <c r="N339" s="37" t="s">
        <v>86</v>
      </c>
      <c r="O339" s="37" t="s">
        <v>87</v>
      </c>
      <c r="P339" s="48" t="s">
        <v>86</v>
      </c>
      <c r="Q339" s="48" t="s">
        <v>86</v>
      </c>
      <c r="R339" s="43" t="s">
        <v>84</v>
      </c>
      <c r="S339" s="43" t="s">
        <v>886</v>
      </c>
    </row>
    <row r="340" spans="1:19" ht="115.2" x14ac:dyDescent="0.3">
      <c r="A340" s="47" t="s">
        <v>263</v>
      </c>
      <c r="B340" s="41" t="s">
        <v>742</v>
      </c>
      <c r="C340" s="41" t="s">
        <v>753</v>
      </c>
      <c r="D340" s="41" t="s">
        <v>928</v>
      </c>
      <c r="E340" s="118" t="str">
        <f t="shared" si="10"/>
        <v>Green finance (Master) (Financia Business School)</v>
      </c>
      <c r="F340" s="42" t="s">
        <v>929</v>
      </c>
      <c r="G340" s="43" t="s">
        <v>81</v>
      </c>
      <c r="H340" s="43" t="s">
        <v>82</v>
      </c>
      <c r="I340" s="43" t="s">
        <v>83</v>
      </c>
      <c r="J340" s="43">
        <v>120</v>
      </c>
      <c r="K340" s="43" t="s">
        <v>84</v>
      </c>
      <c r="L340" s="123">
        <v>1</v>
      </c>
      <c r="M340" s="36" t="s">
        <v>935</v>
      </c>
      <c r="N340" s="37" t="s">
        <v>86</v>
      </c>
      <c r="O340" s="37" t="s">
        <v>87</v>
      </c>
      <c r="P340" s="48" t="s">
        <v>86</v>
      </c>
      <c r="Q340" s="48" t="s">
        <v>86</v>
      </c>
      <c r="R340" s="43" t="s">
        <v>84</v>
      </c>
      <c r="S340" s="43" t="s">
        <v>886</v>
      </c>
    </row>
    <row r="341" spans="1:19" ht="115.2" x14ac:dyDescent="0.3">
      <c r="A341" s="47" t="s">
        <v>263</v>
      </c>
      <c r="B341" s="41" t="s">
        <v>742</v>
      </c>
      <c r="C341" s="41" t="s">
        <v>753</v>
      </c>
      <c r="D341" s="41" t="s">
        <v>928</v>
      </c>
      <c r="E341" s="118" t="str">
        <f t="shared" si="10"/>
        <v>Green finance (Master) (Financia Business School)</v>
      </c>
      <c r="F341" s="42" t="s">
        <v>929</v>
      </c>
      <c r="G341" s="43" t="s">
        <v>81</v>
      </c>
      <c r="H341" s="43" t="s">
        <v>82</v>
      </c>
      <c r="I341" s="43" t="s">
        <v>83</v>
      </c>
      <c r="J341" s="43">
        <v>120</v>
      </c>
      <c r="K341" s="43" t="s">
        <v>84</v>
      </c>
      <c r="L341" s="123">
        <v>1</v>
      </c>
      <c r="M341" s="36" t="s">
        <v>936</v>
      </c>
      <c r="N341" s="37" t="s">
        <v>86</v>
      </c>
      <c r="O341" s="37" t="s">
        <v>87</v>
      </c>
      <c r="P341" s="48" t="s">
        <v>86</v>
      </c>
      <c r="Q341" s="48" t="s">
        <v>86</v>
      </c>
      <c r="R341" s="43" t="s">
        <v>84</v>
      </c>
      <c r="S341" s="43" t="s">
        <v>886</v>
      </c>
    </row>
    <row r="342" spans="1:19" ht="115.2" x14ac:dyDescent="0.3">
      <c r="A342" s="47" t="s">
        <v>263</v>
      </c>
      <c r="B342" s="41" t="s">
        <v>742</v>
      </c>
      <c r="C342" s="41" t="s">
        <v>753</v>
      </c>
      <c r="D342" s="41" t="s">
        <v>928</v>
      </c>
      <c r="E342" s="118" t="str">
        <f t="shared" si="10"/>
        <v>Green finance (Master) (Financia Business School)</v>
      </c>
      <c r="F342" s="42" t="s">
        <v>929</v>
      </c>
      <c r="G342" s="43" t="s">
        <v>81</v>
      </c>
      <c r="H342" s="43" t="s">
        <v>82</v>
      </c>
      <c r="I342" s="43" t="s">
        <v>83</v>
      </c>
      <c r="J342" s="43">
        <v>120</v>
      </c>
      <c r="K342" s="43" t="s">
        <v>84</v>
      </c>
      <c r="L342" s="123">
        <v>1</v>
      </c>
      <c r="M342" s="36" t="s">
        <v>937</v>
      </c>
      <c r="N342" s="37" t="s">
        <v>86</v>
      </c>
      <c r="O342" s="37" t="s">
        <v>87</v>
      </c>
      <c r="P342" s="48" t="s">
        <v>86</v>
      </c>
      <c r="Q342" s="48" t="s">
        <v>86</v>
      </c>
      <c r="R342" s="43" t="s">
        <v>84</v>
      </c>
      <c r="S342" s="43" t="s">
        <v>886</v>
      </c>
    </row>
    <row r="343" spans="1:19" ht="115.2" x14ac:dyDescent="0.3">
      <c r="A343" s="47" t="s">
        <v>263</v>
      </c>
      <c r="B343" s="41" t="s">
        <v>742</v>
      </c>
      <c r="C343" s="41" t="s">
        <v>753</v>
      </c>
      <c r="D343" s="41" t="s">
        <v>928</v>
      </c>
      <c r="E343" s="118" t="str">
        <f t="shared" si="10"/>
        <v>Green finance (Master) (Financia Business School)</v>
      </c>
      <c r="F343" s="42" t="s">
        <v>929</v>
      </c>
      <c r="G343" s="43" t="s">
        <v>81</v>
      </c>
      <c r="H343" s="43" t="s">
        <v>82</v>
      </c>
      <c r="I343" s="43" t="s">
        <v>83</v>
      </c>
      <c r="J343" s="43">
        <v>120</v>
      </c>
      <c r="K343" s="43" t="s">
        <v>84</v>
      </c>
      <c r="L343" s="123">
        <v>1</v>
      </c>
      <c r="M343" s="36" t="s">
        <v>938</v>
      </c>
      <c r="N343" s="37" t="s">
        <v>86</v>
      </c>
      <c r="O343" s="37" t="s">
        <v>87</v>
      </c>
      <c r="P343" s="48" t="s">
        <v>86</v>
      </c>
      <c r="Q343" s="48" t="s">
        <v>86</v>
      </c>
      <c r="R343" s="43" t="s">
        <v>84</v>
      </c>
      <c r="S343" s="43" t="s">
        <v>886</v>
      </c>
    </row>
    <row r="344" spans="1:19" ht="115.2" x14ac:dyDescent="0.3">
      <c r="A344" s="47" t="s">
        <v>263</v>
      </c>
      <c r="B344" s="41" t="s">
        <v>742</v>
      </c>
      <c r="C344" s="41" t="s">
        <v>753</v>
      </c>
      <c r="D344" s="41" t="s">
        <v>928</v>
      </c>
      <c r="E344" s="118" t="str">
        <f t="shared" si="10"/>
        <v>Green finance (Master) (Financia Business School)</v>
      </c>
      <c r="F344" s="42" t="s">
        <v>929</v>
      </c>
      <c r="G344" s="43" t="s">
        <v>81</v>
      </c>
      <c r="H344" s="43" t="s">
        <v>82</v>
      </c>
      <c r="I344" s="43" t="s">
        <v>83</v>
      </c>
      <c r="J344" s="43">
        <v>120</v>
      </c>
      <c r="K344" s="43" t="s">
        <v>84</v>
      </c>
      <c r="L344" s="123">
        <v>1</v>
      </c>
      <c r="M344" s="36" t="s">
        <v>939</v>
      </c>
      <c r="N344" s="37" t="s">
        <v>86</v>
      </c>
      <c r="O344" s="37" t="s">
        <v>87</v>
      </c>
      <c r="P344" s="48" t="s">
        <v>86</v>
      </c>
      <c r="Q344" s="48" t="s">
        <v>86</v>
      </c>
      <c r="R344" s="43" t="s">
        <v>84</v>
      </c>
      <c r="S344" s="43" t="s">
        <v>886</v>
      </c>
    </row>
    <row r="345" spans="1:19" ht="115.2" x14ac:dyDescent="0.3">
      <c r="A345" s="47" t="s">
        <v>263</v>
      </c>
      <c r="B345" s="41" t="s">
        <v>742</v>
      </c>
      <c r="C345" s="41" t="s">
        <v>753</v>
      </c>
      <c r="D345" s="41" t="s">
        <v>928</v>
      </c>
      <c r="E345" s="118" t="str">
        <f t="shared" si="10"/>
        <v>Green finance (Master) (Financia Business School)</v>
      </c>
      <c r="F345" s="42" t="s">
        <v>929</v>
      </c>
      <c r="G345" s="43" t="s">
        <v>81</v>
      </c>
      <c r="H345" s="43" t="s">
        <v>82</v>
      </c>
      <c r="I345" s="43" t="s">
        <v>83</v>
      </c>
      <c r="J345" s="43">
        <v>120</v>
      </c>
      <c r="K345" s="43" t="s">
        <v>84</v>
      </c>
      <c r="L345" s="123">
        <v>1</v>
      </c>
      <c r="M345" s="61" t="s">
        <v>940</v>
      </c>
      <c r="N345" s="37" t="s">
        <v>86</v>
      </c>
      <c r="O345" s="37" t="s">
        <v>87</v>
      </c>
      <c r="P345" s="48" t="s">
        <v>86</v>
      </c>
      <c r="Q345" s="48" t="s">
        <v>86</v>
      </c>
      <c r="R345" s="43" t="s">
        <v>84</v>
      </c>
      <c r="S345" s="43" t="s">
        <v>886</v>
      </c>
    </row>
    <row r="346" spans="1:19" ht="115.2" x14ac:dyDescent="0.3">
      <c r="A346" s="47" t="s">
        <v>263</v>
      </c>
      <c r="B346" s="41" t="s">
        <v>742</v>
      </c>
      <c r="C346" s="41" t="s">
        <v>753</v>
      </c>
      <c r="D346" s="41" t="s">
        <v>928</v>
      </c>
      <c r="E346" s="118" t="str">
        <f t="shared" si="10"/>
        <v>Green finance (Master) (Financia Business School)</v>
      </c>
      <c r="F346" s="42" t="s">
        <v>929</v>
      </c>
      <c r="G346" s="43" t="s">
        <v>81</v>
      </c>
      <c r="H346" s="43" t="s">
        <v>82</v>
      </c>
      <c r="I346" s="43" t="s">
        <v>83</v>
      </c>
      <c r="J346" s="43">
        <v>120</v>
      </c>
      <c r="K346" s="43" t="s">
        <v>84</v>
      </c>
      <c r="L346" s="123">
        <v>1</v>
      </c>
      <c r="M346" s="36" t="s">
        <v>941</v>
      </c>
      <c r="N346" s="37" t="s">
        <v>86</v>
      </c>
      <c r="O346" s="37" t="s">
        <v>87</v>
      </c>
      <c r="P346" s="48" t="s">
        <v>86</v>
      </c>
      <c r="Q346" s="48" t="s">
        <v>86</v>
      </c>
      <c r="R346" s="43" t="s">
        <v>84</v>
      </c>
      <c r="S346" s="43" t="s">
        <v>886</v>
      </c>
    </row>
    <row r="347" spans="1:19" ht="115.2" x14ac:dyDescent="0.3">
      <c r="A347" s="47" t="s">
        <v>263</v>
      </c>
      <c r="B347" s="41" t="s">
        <v>742</v>
      </c>
      <c r="C347" s="41" t="s">
        <v>753</v>
      </c>
      <c r="D347" s="41" t="s">
        <v>928</v>
      </c>
      <c r="E347" s="118" t="str">
        <f t="shared" si="10"/>
        <v>Green finance (Master) (Financia Business School)</v>
      </c>
      <c r="F347" s="42" t="s">
        <v>929</v>
      </c>
      <c r="G347" s="43" t="s">
        <v>81</v>
      </c>
      <c r="H347" s="43" t="s">
        <v>82</v>
      </c>
      <c r="I347" s="43" t="s">
        <v>83</v>
      </c>
      <c r="J347" s="43">
        <v>120</v>
      </c>
      <c r="K347" s="43" t="s">
        <v>84</v>
      </c>
      <c r="L347" s="123">
        <v>1</v>
      </c>
      <c r="M347" s="36" t="s">
        <v>942</v>
      </c>
      <c r="N347" s="37" t="s">
        <v>86</v>
      </c>
      <c r="O347" s="37" t="s">
        <v>87</v>
      </c>
      <c r="P347" s="48" t="s">
        <v>86</v>
      </c>
      <c r="Q347" s="48" t="s">
        <v>86</v>
      </c>
      <c r="R347" s="43" t="s">
        <v>84</v>
      </c>
      <c r="S347" s="43" t="s">
        <v>886</v>
      </c>
    </row>
    <row r="348" spans="1:19" ht="115.2" x14ac:dyDescent="0.3">
      <c r="A348" s="47" t="s">
        <v>263</v>
      </c>
      <c r="B348" s="41" t="s">
        <v>742</v>
      </c>
      <c r="C348" s="41" t="s">
        <v>753</v>
      </c>
      <c r="D348" s="41" t="s">
        <v>928</v>
      </c>
      <c r="E348" s="118" t="str">
        <f t="shared" si="10"/>
        <v>Green finance (Master) (Financia Business School)</v>
      </c>
      <c r="F348" s="42" t="s">
        <v>929</v>
      </c>
      <c r="G348" s="43" t="s">
        <v>81</v>
      </c>
      <c r="H348" s="43" t="s">
        <v>82</v>
      </c>
      <c r="I348" s="43" t="s">
        <v>83</v>
      </c>
      <c r="J348" s="43">
        <v>120</v>
      </c>
      <c r="K348" s="43" t="s">
        <v>84</v>
      </c>
      <c r="L348" s="114">
        <v>1</v>
      </c>
      <c r="M348" s="36" t="s">
        <v>943</v>
      </c>
      <c r="N348" s="37" t="s">
        <v>86</v>
      </c>
      <c r="O348" s="37" t="s">
        <v>87</v>
      </c>
      <c r="P348" s="48" t="s">
        <v>86</v>
      </c>
      <c r="Q348" s="48" t="s">
        <v>86</v>
      </c>
      <c r="R348" s="43" t="s">
        <v>84</v>
      </c>
      <c r="S348" s="43" t="s">
        <v>886</v>
      </c>
    </row>
    <row r="349" spans="1:19" ht="115.2" x14ac:dyDescent="0.3">
      <c r="A349" s="47" t="s">
        <v>263</v>
      </c>
      <c r="B349" s="36" t="s">
        <v>742</v>
      </c>
      <c r="C349" s="36" t="s">
        <v>753</v>
      </c>
      <c r="D349" s="36" t="s">
        <v>944</v>
      </c>
      <c r="E349" s="124" t="str">
        <f t="shared" si="10"/>
        <v>Finance islamique MBA (M2) (Financia Business School)</v>
      </c>
      <c r="F349" s="67" t="s">
        <v>945</v>
      </c>
      <c r="G349" s="37" t="s">
        <v>110</v>
      </c>
      <c r="H349" s="37" t="s">
        <v>82</v>
      </c>
      <c r="I349" s="37" t="s">
        <v>111</v>
      </c>
      <c r="J349" s="37">
        <v>60</v>
      </c>
      <c r="K349" s="35" t="s">
        <v>105</v>
      </c>
      <c r="L349" s="37">
        <v>0</v>
      </c>
      <c r="M349" s="37" t="s">
        <v>112</v>
      </c>
      <c r="N349" s="37" t="s">
        <v>112</v>
      </c>
      <c r="O349" s="37" t="s">
        <v>112</v>
      </c>
      <c r="P349" s="37" t="s">
        <v>112</v>
      </c>
      <c r="Q349" s="37" t="s">
        <v>112</v>
      </c>
      <c r="R349" s="37" t="s">
        <v>105</v>
      </c>
      <c r="S349" s="37" t="s">
        <v>886</v>
      </c>
    </row>
    <row r="350" spans="1:19" ht="115.2" x14ac:dyDescent="0.3">
      <c r="A350" s="47" t="s">
        <v>263</v>
      </c>
      <c r="B350" s="36" t="s">
        <v>742</v>
      </c>
      <c r="C350" s="36" t="s">
        <v>769</v>
      </c>
      <c r="D350" s="36" t="s">
        <v>946</v>
      </c>
      <c r="E350" s="124" t="str">
        <f t="shared" si="10"/>
        <v>Finance islamique (Financia Business School)</v>
      </c>
      <c r="F350" s="67" t="s">
        <v>947</v>
      </c>
      <c r="G350" s="37" t="s">
        <v>160</v>
      </c>
      <c r="H350" s="37" t="s">
        <v>160</v>
      </c>
      <c r="I350" s="37" t="s">
        <v>800</v>
      </c>
      <c r="J350" s="37" t="s">
        <v>171</v>
      </c>
      <c r="K350" s="35" t="s">
        <v>105</v>
      </c>
      <c r="L350" s="37">
        <v>0</v>
      </c>
      <c r="M350" s="37" t="s">
        <v>112</v>
      </c>
      <c r="N350" s="37" t="s">
        <v>112</v>
      </c>
      <c r="O350" s="37" t="s">
        <v>112</v>
      </c>
      <c r="P350" s="37" t="s">
        <v>112</v>
      </c>
      <c r="Q350" s="37" t="s">
        <v>112</v>
      </c>
      <c r="R350" s="37" t="s">
        <v>105</v>
      </c>
      <c r="S350" s="37" t="s">
        <v>886</v>
      </c>
    </row>
    <row r="351" spans="1:19" ht="129.6" x14ac:dyDescent="0.3">
      <c r="A351" s="47" t="s">
        <v>263</v>
      </c>
      <c r="B351" s="36" t="s">
        <v>745</v>
      </c>
      <c r="C351" s="36" t="s">
        <v>758</v>
      </c>
      <c r="D351" s="36" t="s">
        <v>948</v>
      </c>
      <c r="E351" s="124" t="str">
        <f t="shared" si="10"/>
        <v>International Finance (Rennes School of Business)</v>
      </c>
      <c r="F351" s="67" t="s">
        <v>949</v>
      </c>
      <c r="G351" s="37" t="s">
        <v>81</v>
      </c>
      <c r="H351" s="37" t="s">
        <v>82</v>
      </c>
      <c r="I351" s="37" t="s">
        <v>111</v>
      </c>
      <c r="J351" s="37">
        <v>60</v>
      </c>
      <c r="K351" s="35" t="s">
        <v>105</v>
      </c>
      <c r="L351" s="37">
        <v>0</v>
      </c>
      <c r="M351" s="37" t="s">
        <v>112</v>
      </c>
      <c r="N351" s="37" t="s">
        <v>112</v>
      </c>
      <c r="O351" s="37" t="s">
        <v>112</v>
      </c>
      <c r="P351" s="37" t="s">
        <v>112</v>
      </c>
      <c r="Q351" s="37" t="s">
        <v>112</v>
      </c>
      <c r="R351" s="37" t="s">
        <v>105</v>
      </c>
      <c r="S351" s="37" t="s">
        <v>116</v>
      </c>
    </row>
    <row r="352" spans="1:19" ht="100.8" x14ac:dyDescent="0.3">
      <c r="A352" s="47" t="s">
        <v>263</v>
      </c>
      <c r="B352" s="36" t="s">
        <v>745</v>
      </c>
      <c r="C352" s="36" t="s">
        <v>769</v>
      </c>
      <c r="D352" s="36" t="s">
        <v>950</v>
      </c>
      <c r="E352" s="124" t="str">
        <f t="shared" si="10"/>
        <v>Advanced finance (Rennes School of Business)</v>
      </c>
      <c r="F352" s="67" t="s">
        <v>951</v>
      </c>
      <c r="G352" s="37" t="s">
        <v>160</v>
      </c>
      <c r="H352" s="37" t="s">
        <v>160</v>
      </c>
      <c r="I352" s="37" t="s">
        <v>170</v>
      </c>
      <c r="J352" s="37" t="s">
        <v>171</v>
      </c>
      <c r="K352" s="35" t="s">
        <v>105</v>
      </c>
      <c r="L352" s="37">
        <v>0</v>
      </c>
      <c r="M352" s="37" t="s">
        <v>112</v>
      </c>
      <c r="N352" s="37" t="s">
        <v>112</v>
      </c>
      <c r="O352" s="37" t="s">
        <v>112</v>
      </c>
      <c r="P352" s="37" t="s">
        <v>112</v>
      </c>
      <c r="Q352" s="37" t="s">
        <v>112</v>
      </c>
      <c r="R352" s="37" t="s">
        <v>105</v>
      </c>
      <c r="S352" s="37" t="s">
        <v>116</v>
      </c>
    </row>
    <row r="354" spans="1:5" ht="57.6" x14ac:dyDescent="0.3">
      <c r="A354" s="154" t="s">
        <v>57</v>
      </c>
      <c r="B354" s="154" t="s">
        <v>58</v>
      </c>
      <c r="C354" s="154" t="s">
        <v>59</v>
      </c>
      <c r="D354" s="154" t="s">
        <v>60</v>
      </c>
      <c r="E354" s="155" t="s">
        <v>952</v>
      </c>
    </row>
    <row r="355" spans="1:5" ht="57.6" x14ac:dyDescent="0.3">
      <c r="A355" s="80" t="s">
        <v>264</v>
      </c>
      <c r="B355" s="80" t="s">
        <v>265</v>
      </c>
      <c r="C355" s="80" t="s">
        <v>266</v>
      </c>
      <c r="D355" s="156" t="str">
        <f t="shared" ref="D355:D386" si="11">CONCATENATE(C355&amp; " ("&amp;A355&amp;")")</f>
        <v>International Finance (Master) (HEC Paris)</v>
      </c>
      <c r="E355" s="80">
        <f>SUMIF(Tableau18[Nom formation + institution],D355,$L$2:$L$352)</f>
        <v>1</v>
      </c>
    </row>
    <row r="356" spans="1:5" ht="72" x14ac:dyDescent="0.3">
      <c r="A356" s="157" t="s">
        <v>264</v>
      </c>
      <c r="B356" s="157" t="s">
        <v>265</v>
      </c>
      <c r="C356" s="157" t="s">
        <v>272</v>
      </c>
      <c r="D356" s="158" t="str">
        <f t="shared" si="11"/>
        <v>Economics and Finance (Master) (HEC Paris)</v>
      </c>
      <c r="E356" s="157">
        <f>SUMIF(Tableau18[Nom formation + institution],D356,$L$2:$L$352)</f>
        <v>2</v>
      </c>
    </row>
    <row r="357" spans="1:5" ht="72" x14ac:dyDescent="0.3">
      <c r="A357" s="80" t="s">
        <v>264</v>
      </c>
      <c r="B357" s="80" t="s">
        <v>265</v>
      </c>
      <c r="C357" s="80" t="s">
        <v>277</v>
      </c>
      <c r="D357" s="156" t="str">
        <f t="shared" si="11"/>
        <v>Accounting, Finance &amp; Management (Master) (HEC Paris)</v>
      </c>
      <c r="E357" s="80">
        <f>SUMIF(Tableau18[Nom formation + institution],D357,$L$2:$L$352)</f>
        <v>1</v>
      </c>
    </row>
    <row r="358" spans="1:5" ht="144" x14ac:dyDescent="0.3">
      <c r="A358" s="157" t="s">
        <v>264</v>
      </c>
      <c r="B358" s="157" t="s">
        <v>282</v>
      </c>
      <c r="C358" s="157" t="s">
        <v>283</v>
      </c>
      <c r="D358" s="158" t="str">
        <f t="shared" si="11"/>
        <v>Master in Management Grande Ecole - specialization International Finance (PGE) (HEC Paris)</v>
      </c>
      <c r="E358" s="157">
        <f>SUMIF(Tableau18[Nom formation + institution],D358,$L$2:$L$352)</f>
        <v>2</v>
      </c>
    </row>
    <row r="359" spans="1:5" ht="144" x14ac:dyDescent="0.3">
      <c r="A359" s="80" t="s">
        <v>264</v>
      </c>
      <c r="B359" s="80" t="s">
        <v>282</v>
      </c>
      <c r="C359" s="80" t="s">
        <v>289</v>
      </c>
      <c r="D359" s="156" t="str">
        <f t="shared" si="11"/>
        <v>Master in Management Grande Ecole - specialization Economics &amp; Finance (PGE) (HEC Paris)</v>
      </c>
      <c r="E359" s="80">
        <f>SUMIF(Tableau18[Nom formation + institution],D359,$L$2:$L$352)</f>
        <v>2</v>
      </c>
    </row>
    <row r="360" spans="1:5" ht="158.4" x14ac:dyDescent="0.3">
      <c r="A360" s="157" t="s">
        <v>264</v>
      </c>
      <c r="B360" s="157" t="s">
        <v>282</v>
      </c>
      <c r="C360" s="157" t="s">
        <v>291</v>
      </c>
      <c r="D360" s="158" t="str">
        <f t="shared" si="11"/>
        <v>Master in Management Grande Ecole - specialization Accounting, Finance &amp; Management (PGE) (HEC Paris)</v>
      </c>
      <c r="E360" s="157">
        <f>SUMIF(Tableau18[Nom formation + institution],D360,$L$2:$L$352)</f>
        <v>2</v>
      </c>
    </row>
    <row r="361" spans="1:5" ht="172.8" x14ac:dyDescent="0.3">
      <c r="A361" s="80" t="s">
        <v>264</v>
      </c>
      <c r="B361" s="80" t="s">
        <v>282</v>
      </c>
      <c r="C361" s="80" t="s">
        <v>293</v>
      </c>
      <c r="D361" s="156" t="str">
        <f t="shared" si="11"/>
        <v>Master in Management Grande Ecole - specialization Quantitative Economics &amp; Finance (PGE) (HEC Paris)</v>
      </c>
      <c r="E361" s="80">
        <f>SUMIF(Tableau18[Nom formation + institution],D361,$L$2:$L$352)</f>
        <v>2</v>
      </c>
    </row>
    <row r="362" spans="1:5" ht="43.2" x14ac:dyDescent="0.3">
      <c r="A362" s="157" t="s">
        <v>264</v>
      </c>
      <c r="B362" s="157" t="s">
        <v>295</v>
      </c>
      <c r="C362" s="157" t="s">
        <v>296</v>
      </c>
      <c r="D362" s="158" t="str">
        <f t="shared" si="11"/>
        <v>Energy &amp; Finance (HEC Paris)</v>
      </c>
      <c r="E362" s="157">
        <f>SUMIF(Tableau18[Nom formation + institution],D362,$L$2:$L$352)</f>
        <v>4</v>
      </c>
    </row>
    <row r="363" spans="1:5" ht="72" x14ac:dyDescent="0.3">
      <c r="A363" s="80" t="s">
        <v>264</v>
      </c>
      <c r="B363" s="80" t="s">
        <v>295</v>
      </c>
      <c r="C363" s="80" t="s">
        <v>305</v>
      </c>
      <c r="D363" s="156" t="str">
        <f t="shared" si="11"/>
        <v>Mergers and Acquisitions (HEC Paris)</v>
      </c>
      <c r="E363" s="80">
        <f>SUMIF(Tableau18[Nom formation + institution],D363,$L$2:$L$352)</f>
        <v>0</v>
      </c>
    </row>
    <row r="364" spans="1:5" ht="43.2" x14ac:dyDescent="0.3">
      <c r="A364" s="157" t="s">
        <v>264</v>
      </c>
      <c r="B364" s="157" t="s">
        <v>307</v>
      </c>
      <c r="C364" s="157" t="s">
        <v>308</v>
      </c>
      <c r="D364" s="158" t="str">
        <f t="shared" si="11"/>
        <v>Corporate Finance (HEC Paris)</v>
      </c>
      <c r="E364" s="157">
        <f>SUMIF(Tableau18[Nom formation + institution],D364,$L$2:$L$352)</f>
        <v>0</v>
      </c>
    </row>
    <row r="365" spans="1:5" ht="86.4" x14ac:dyDescent="0.3">
      <c r="A365" s="80" t="s">
        <v>264</v>
      </c>
      <c r="B365" s="80" t="s">
        <v>307</v>
      </c>
      <c r="C365" s="80" t="s">
        <v>311</v>
      </c>
      <c r="D365" s="156" t="str">
        <f t="shared" si="11"/>
        <v>Investment banking and international finance (HEC Paris)</v>
      </c>
      <c r="E365" s="80">
        <f>SUMIF(Tableau18[Nom formation + institution],D365,$L$2:$L$352)</f>
        <v>0</v>
      </c>
    </row>
    <row r="366" spans="1:5" ht="28.8" x14ac:dyDescent="0.3">
      <c r="A366" s="157" t="s">
        <v>264</v>
      </c>
      <c r="B366" s="157" t="s">
        <v>307</v>
      </c>
      <c r="C366" s="157" t="s">
        <v>313</v>
      </c>
      <c r="D366" s="158" t="str">
        <f t="shared" si="11"/>
        <v>Fintech (HEC Paris)</v>
      </c>
      <c r="E366" s="157">
        <f>SUMIF(Tableau18[Nom formation + institution],D366,$L$2:$L$352)</f>
        <v>0</v>
      </c>
    </row>
    <row r="367" spans="1:5" ht="72" x14ac:dyDescent="0.3">
      <c r="A367" s="80" t="s">
        <v>264</v>
      </c>
      <c r="B367" s="80" t="s">
        <v>307</v>
      </c>
      <c r="C367" s="80" t="s">
        <v>315</v>
      </c>
      <c r="D367" s="156" t="str">
        <f t="shared" si="11"/>
        <v>Mergers and Acquisitions (Summer) (HEC Paris)</v>
      </c>
      <c r="E367" s="80">
        <f>SUMIF(Tableau18[Nom formation + institution],D367,$L$2:$L$352)</f>
        <v>0</v>
      </c>
    </row>
    <row r="368" spans="1:5" ht="172.8" x14ac:dyDescent="0.3">
      <c r="A368" s="157" t="s">
        <v>317</v>
      </c>
      <c r="B368" s="157" t="s">
        <v>282</v>
      </c>
      <c r="C368" s="157" t="s">
        <v>318</v>
      </c>
      <c r="D368" s="158" t="str">
        <f t="shared" si="11"/>
        <v>Master in Management Grande Ecole - spécialisation Conseil Finance et Organisation (PGE) (ESSEC Business School)</v>
      </c>
      <c r="E368" s="157">
        <f>SUMIF(Tableau18[Nom formation + institution],D368,$L$2:$L$352)</f>
        <v>0</v>
      </c>
    </row>
    <row r="369" spans="1:5" ht="172.8" x14ac:dyDescent="0.3">
      <c r="A369" s="80" t="s">
        <v>317</v>
      </c>
      <c r="B369" s="80" t="s">
        <v>282</v>
      </c>
      <c r="C369" s="80" t="s">
        <v>320</v>
      </c>
      <c r="D369" s="156" t="str">
        <f t="shared" si="11"/>
        <v>Master in Management Grande Ecole - spécialisation Finance Cergy &amp; Singapour (PGE) (ESSEC Business School)</v>
      </c>
      <c r="E369" s="80">
        <f>SUMIF(Tableau18[Nom formation + institution],D369,$L$2:$L$352)</f>
        <v>0</v>
      </c>
    </row>
    <row r="370" spans="1:5" ht="172.8" x14ac:dyDescent="0.3">
      <c r="A370" s="157" t="s">
        <v>317</v>
      </c>
      <c r="B370" s="157" t="s">
        <v>282</v>
      </c>
      <c r="C370" s="157" t="s">
        <v>321</v>
      </c>
      <c r="D370" s="158" t="str">
        <f t="shared" si="11"/>
        <v>Master in Management Grande Ecole - spécialisation Actuariat avec l’ISUP (PGE) (ESSEC Business School)</v>
      </c>
      <c r="E370" s="157">
        <f>SUMIF(Tableau18[Nom formation + institution],D370,$L$2:$L$352)</f>
        <v>0</v>
      </c>
    </row>
    <row r="371" spans="1:5" ht="72" x14ac:dyDescent="0.3">
      <c r="A371" s="80" t="s">
        <v>317</v>
      </c>
      <c r="B371" s="80" t="s">
        <v>78</v>
      </c>
      <c r="C371" s="80" t="s">
        <v>322</v>
      </c>
      <c r="D371" s="156" t="str">
        <f t="shared" si="11"/>
        <v>Finance (Master) (ESSEC Business School)</v>
      </c>
      <c r="E371" s="80">
        <f>SUMIF(Tableau18[Nom formation + institution],D371,$L$2:$L$352)</f>
        <v>2</v>
      </c>
    </row>
    <row r="372" spans="1:5" ht="100.8" x14ac:dyDescent="0.3">
      <c r="A372" s="157" t="s">
        <v>317</v>
      </c>
      <c r="B372" s="157" t="s">
        <v>78</v>
      </c>
      <c r="C372" s="157" t="s">
        <v>326</v>
      </c>
      <c r="D372" s="158" t="str">
        <f t="shared" si="11"/>
        <v>Finance - Corporate finance track (M2) (ESSEC Business School)</v>
      </c>
      <c r="E372" s="157">
        <f>SUMIF(Tableau18[Nom formation + institution],D372,$L$2:$L$352)</f>
        <v>2</v>
      </c>
    </row>
    <row r="373" spans="1:5" ht="100.8" x14ac:dyDescent="0.3">
      <c r="A373" s="80" t="s">
        <v>317</v>
      </c>
      <c r="B373" s="80" t="s">
        <v>78</v>
      </c>
      <c r="C373" s="80" t="s">
        <v>328</v>
      </c>
      <c r="D373" s="156" t="str">
        <f t="shared" si="11"/>
        <v>Finance - Financial Markets track (M2) (ESSEC Business School)</v>
      </c>
      <c r="E373" s="80">
        <f>SUMIF(Tableau18[Nom formation + institution],D373,$L$2:$L$352)</f>
        <v>2</v>
      </c>
    </row>
    <row r="374" spans="1:5" ht="100.8" x14ac:dyDescent="0.3">
      <c r="A374" s="157" t="s">
        <v>317</v>
      </c>
      <c r="B374" s="157" t="s">
        <v>78</v>
      </c>
      <c r="C374" s="157" t="s">
        <v>329</v>
      </c>
      <c r="D374" s="158" t="str">
        <f t="shared" si="11"/>
        <v>Finance - Fintech &amp; Analytics track (ESSEC Business School)</v>
      </c>
      <c r="E374" s="157">
        <f>SUMIF(Tableau18[Nom formation + institution],D374,$L$2:$L$352)</f>
        <v>1</v>
      </c>
    </row>
    <row r="375" spans="1:5" ht="144" x14ac:dyDescent="0.3">
      <c r="A375" s="80" t="s">
        <v>317</v>
      </c>
      <c r="B375" s="80" t="s">
        <v>78</v>
      </c>
      <c r="C375" s="80" t="s">
        <v>330</v>
      </c>
      <c r="D375" s="156" t="str">
        <f t="shared" si="11"/>
        <v>Sustainability transformation - Sustainable Finance major (M2) (ESSEC Business School)</v>
      </c>
      <c r="E375" s="80">
        <f>SUMIF(Tableau18[Nom formation + institution],D375,$L$2:$L$352)</f>
        <v>4</v>
      </c>
    </row>
    <row r="376" spans="1:5" ht="144" x14ac:dyDescent="0.3">
      <c r="A376" s="157" t="s">
        <v>340</v>
      </c>
      <c r="B376" s="157" t="s">
        <v>282</v>
      </c>
      <c r="C376" s="157" t="s">
        <v>341</v>
      </c>
      <c r="D376" s="158" t="str">
        <f t="shared" si="11"/>
        <v>Master in Management (Spé Finance durable &amp; Green CFO) (PGE) (ESCP Business School)</v>
      </c>
      <c r="E376" s="157">
        <f>SUMIF(Tableau18[Nom formation + institution],D376,$L$2:$L$352)</f>
        <v>11</v>
      </c>
    </row>
    <row r="377" spans="1:5" ht="158.4" x14ac:dyDescent="0.3">
      <c r="A377" s="80" t="s">
        <v>340</v>
      </c>
      <c r="B377" s="80" t="s">
        <v>78</v>
      </c>
      <c r="C377" s="80" t="s">
        <v>351</v>
      </c>
      <c r="D377" s="156" t="str">
        <f t="shared" si="11"/>
        <v>Master in Management (Spé Finance durable &amp; Green CFO) (Master) (ESCP Business School)</v>
      </c>
      <c r="E377" s="80">
        <f>SUMIF(Tableau18[Nom formation + institution],D377,$L$2:$L$352)</f>
        <v>11</v>
      </c>
    </row>
    <row r="378" spans="1:5" ht="144" x14ac:dyDescent="0.3">
      <c r="A378" s="157" t="s">
        <v>340</v>
      </c>
      <c r="B378" s="157" t="s">
        <v>282</v>
      </c>
      <c r="C378" s="157" t="s">
        <v>353</v>
      </c>
      <c r="D378" s="158" t="str">
        <f t="shared" si="11"/>
        <v>Master in Management (Spé Investment Banking &amp; Green CFO) (PGE) (ESCP Business School)</v>
      </c>
      <c r="E378" s="157">
        <f>SUMIF(Tableau18[Nom formation + institution],D378,$L$2:$L$352)</f>
        <v>7</v>
      </c>
    </row>
    <row r="379" spans="1:5" ht="158.4" x14ac:dyDescent="0.3">
      <c r="A379" s="80" t="s">
        <v>340</v>
      </c>
      <c r="B379" s="80" t="s">
        <v>78</v>
      </c>
      <c r="C379" s="80" t="s">
        <v>354</v>
      </c>
      <c r="D379" s="156" t="str">
        <f t="shared" si="11"/>
        <v>Master in Management (Spé Investment Banking &amp; Green CFO) (Master) (ESCP Business School)</v>
      </c>
      <c r="E379" s="80">
        <f>SUMIF(Tableau18[Nom formation + institution],D379,$L$2:$L$352)</f>
        <v>7</v>
      </c>
    </row>
    <row r="380" spans="1:5" ht="158.4" x14ac:dyDescent="0.3">
      <c r="A380" s="157" t="s">
        <v>340</v>
      </c>
      <c r="B380" s="157" t="s">
        <v>282</v>
      </c>
      <c r="C380" s="157" t="s">
        <v>355</v>
      </c>
      <c r="D380" s="158" t="str">
        <f t="shared" si="11"/>
        <v>Master in Management (Spé Finance de marché &amp; finance d'entreprise) (PGE) (ESCP Business School)</v>
      </c>
      <c r="E380" s="157">
        <f>SUMIF(Tableau18[Nom formation + institution],D380,$L$2:$L$352)</f>
        <v>1</v>
      </c>
    </row>
    <row r="381" spans="1:5" ht="158.4" x14ac:dyDescent="0.3">
      <c r="A381" s="80" t="s">
        <v>340</v>
      </c>
      <c r="B381" s="80" t="s">
        <v>78</v>
      </c>
      <c r="C381" s="80" t="s">
        <v>356</v>
      </c>
      <c r="D381" s="156" t="str">
        <f t="shared" si="11"/>
        <v>Master in Management (Spé Finance de marché &amp; finance d'entreprise) (Master) (ESCP Business School)</v>
      </c>
      <c r="E381" s="80">
        <f>SUMIF(Tableau18[Nom formation + institution],D381,$L$2:$L$352)</f>
        <v>1</v>
      </c>
    </row>
    <row r="382" spans="1:5" ht="86.4" x14ac:dyDescent="0.3">
      <c r="A382" s="157" t="s">
        <v>340</v>
      </c>
      <c r="B382" s="157" t="s">
        <v>265</v>
      </c>
      <c r="C382" s="157" t="s">
        <v>357</v>
      </c>
      <c r="D382" s="158" t="str">
        <f t="shared" si="11"/>
        <v>Audit et conseil (Master) (ESCP Business School)</v>
      </c>
      <c r="E382" s="157">
        <f>SUMIF(Tableau18[Nom formation + institution],D382,$L$2:$L$352)</f>
        <v>1</v>
      </c>
    </row>
    <row r="383" spans="1:5" ht="100.8" x14ac:dyDescent="0.3">
      <c r="A383" s="80" t="s">
        <v>340</v>
      </c>
      <c r="B383" s="80" t="s">
        <v>265</v>
      </c>
      <c r="C383" s="80" t="s">
        <v>361</v>
      </c>
      <c r="D383" s="156" t="str">
        <f t="shared" si="11"/>
        <v>Direction Financière (CFO) (Master) (ESCP Business School)</v>
      </c>
      <c r="E383" s="80">
        <f>SUMIF(Tableau18[Nom formation + institution],D383,$L$2:$L$352)</f>
        <v>1</v>
      </c>
    </row>
    <row r="384" spans="1:5" ht="144" x14ac:dyDescent="0.3">
      <c r="A384" s="157" t="s">
        <v>340</v>
      </c>
      <c r="B384" s="157" t="s">
        <v>265</v>
      </c>
      <c r="C384" s="157" t="s">
        <v>363</v>
      </c>
      <c r="D384" s="158" t="str">
        <f t="shared" si="11"/>
        <v>Finance - track Corporate &amp; Investment Banking (Master) (ESCP Business School)</v>
      </c>
      <c r="E384" s="157">
        <f>SUMIF(Tableau18[Nom formation + institution],D384,$L$2:$L$352)</f>
        <v>1</v>
      </c>
    </row>
    <row r="385" spans="1:5" ht="115.2" x14ac:dyDescent="0.3">
      <c r="A385" s="80" t="s">
        <v>340</v>
      </c>
      <c r="B385" s="80" t="s">
        <v>265</v>
      </c>
      <c r="C385" s="80" t="s">
        <v>366</v>
      </c>
      <c r="D385" s="156" t="str">
        <f t="shared" si="11"/>
        <v>Finance - track Financial Markets (Master) (ESCP Business School)</v>
      </c>
      <c r="E385" s="80">
        <f>SUMIF(Tableau18[Nom formation + institution],D385,$L$2:$L$352)</f>
        <v>1</v>
      </c>
    </row>
    <row r="386" spans="1:5" ht="115.2" x14ac:dyDescent="0.3">
      <c r="A386" s="157" t="s">
        <v>367</v>
      </c>
      <c r="B386" s="157" t="s">
        <v>265</v>
      </c>
      <c r="C386" s="157" t="s">
        <v>368</v>
      </c>
      <c r="D386" s="158" t="str">
        <f t="shared" si="11"/>
        <v>Finance - Corporate Finance &amp; Innovation (Master) (emlyon business school)</v>
      </c>
      <c r="E386" s="157">
        <f>SUMIF(Tableau18[Nom formation + institution],D386,$L$2:$L$352)</f>
        <v>0</v>
      </c>
    </row>
    <row r="387" spans="1:5" ht="115.2" x14ac:dyDescent="0.3">
      <c r="A387" s="80" t="s">
        <v>367</v>
      </c>
      <c r="B387" s="80" t="s">
        <v>265</v>
      </c>
      <c r="C387" s="80" t="s">
        <v>370</v>
      </c>
      <c r="D387" s="156" t="str">
        <f t="shared" ref="D387:D418" si="12">CONCATENATE(C387&amp; " ("&amp;A387&amp;")")</f>
        <v>Finance -  Market &amp; Quantitative Finance (Master) (emlyon business school)</v>
      </c>
      <c r="E387" s="80">
        <f>SUMIF(Tableau18[Nom formation + institution],D387,$L$2:$L$352)</f>
        <v>0</v>
      </c>
    </row>
    <row r="388" spans="1:5" ht="115.2" x14ac:dyDescent="0.3">
      <c r="A388" s="157" t="s">
        <v>371</v>
      </c>
      <c r="B388" s="157" t="s">
        <v>78</v>
      </c>
      <c r="C388" s="157" t="s">
        <v>372</v>
      </c>
      <c r="D388" s="158" t="str">
        <f t="shared" si="12"/>
        <v>Master in Management filière finance (Master) (EDHEC Business School)</v>
      </c>
      <c r="E388" s="157">
        <f>SUMIF(Tableau18[Nom formation + institution],D388,$L$2:$L$352)</f>
        <v>1</v>
      </c>
    </row>
    <row r="389" spans="1:5" ht="86.4" x14ac:dyDescent="0.3">
      <c r="A389" s="80" t="s">
        <v>371</v>
      </c>
      <c r="B389" s="80" t="s">
        <v>265</v>
      </c>
      <c r="C389" s="80" t="s">
        <v>266</v>
      </c>
      <c r="D389" s="156" t="str">
        <f t="shared" si="12"/>
        <v>International Finance (Master) (EDHEC Business School)</v>
      </c>
      <c r="E389" s="80">
        <f>SUMIF(Tableau18[Nom formation + institution],D389,$L$2:$L$352)</f>
        <v>2</v>
      </c>
    </row>
    <row r="390" spans="1:5" ht="86.4" x14ac:dyDescent="0.3">
      <c r="A390" s="157" t="s">
        <v>371</v>
      </c>
      <c r="B390" s="157" t="s">
        <v>265</v>
      </c>
      <c r="C390" s="157" t="s">
        <v>382</v>
      </c>
      <c r="D390" s="158" t="str">
        <f t="shared" si="12"/>
        <v>Accounting &amp; Finance (Master) (EDHEC Business School)</v>
      </c>
      <c r="E390" s="157">
        <f>SUMIF(Tableau18[Nom formation + institution],D390,$L$2:$L$352)</f>
        <v>3</v>
      </c>
    </row>
    <row r="391" spans="1:5" ht="100.8" x14ac:dyDescent="0.3">
      <c r="A391" s="80" t="s">
        <v>371</v>
      </c>
      <c r="B391" s="80" t="s">
        <v>265</v>
      </c>
      <c r="C391" s="80" t="s">
        <v>388</v>
      </c>
      <c r="D391" s="156" t="str">
        <f t="shared" si="12"/>
        <v>Corporate Finance &amp; Banking (Master) (EDHEC Business School)</v>
      </c>
      <c r="E391" s="80">
        <f>SUMIF(Tableau18[Nom formation + institution],D391,$L$2:$L$352)</f>
        <v>3</v>
      </c>
    </row>
    <row r="392" spans="1:5" ht="86.4" x14ac:dyDescent="0.3">
      <c r="A392" s="157" t="s">
        <v>371</v>
      </c>
      <c r="B392" s="157" t="s">
        <v>265</v>
      </c>
      <c r="C392" s="157" t="s">
        <v>390</v>
      </c>
      <c r="D392" s="158" t="str">
        <f t="shared" si="12"/>
        <v>Financial engineering (Master) (EDHEC Business School)</v>
      </c>
      <c r="E392" s="157">
        <f>SUMIF(Tableau18[Nom formation + institution],D392,$L$2:$L$352)</f>
        <v>3</v>
      </c>
    </row>
    <row r="393" spans="1:5" ht="129.6" x14ac:dyDescent="0.3">
      <c r="A393" s="80" t="s">
        <v>392</v>
      </c>
      <c r="B393" s="80" t="s">
        <v>265</v>
      </c>
      <c r="C393" s="80" t="s">
        <v>393</v>
      </c>
      <c r="D393" s="156" t="str">
        <f t="shared" si="12"/>
        <v>MSc in Climate Change &amp; Sustainable Finance (Master) (EDHEC &amp; Mines ParisTech)</v>
      </c>
      <c r="E393" s="80">
        <f>SUMIF(Tableau18[Nom formation + institution],D393,$L$2:$L$352)</f>
        <v>15</v>
      </c>
    </row>
    <row r="394" spans="1:5" ht="115.2" x14ac:dyDescent="0.3">
      <c r="A394" s="157" t="s">
        <v>392</v>
      </c>
      <c r="B394" s="157" t="s">
        <v>265</v>
      </c>
      <c r="C394" s="157" t="s">
        <v>422</v>
      </c>
      <c r="D394" s="158" t="str">
        <f t="shared" si="12"/>
        <v>MSc in Climate Change &amp; Sustainable Finance (EDHEC &amp; Mines ParisTech)</v>
      </c>
      <c r="E394" s="157">
        <f>SUMIF(Tableau18[Nom formation + institution],D394,$L$2:$L$352)</f>
        <v>1</v>
      </c>
    </row>
    <row r="395" spans="1:5" ht="158.4" x14ac:dyDescent="0.3">
      <c r="A395" s="80" t="s">
        <v>429</v>
      </c>
      <c r="B395" s="80" t="s">
        <v>265</v>
      </c>
      <c r="C395" s="80" t="s">
        <v>430</v>
      </c>
      <c r="D395" s="156" t="str">
        <f t="shared" si="12"/>
        <v>Auditing, Management Accounting &amp; Information Systems (M2) (SKEMA Business School)</v>
      </c>
      <c r="E395" s="80">
        <f>SUMIF(Tableau18[Nom formation + institution],D395,$L$2:$L$352)</f>
        <v>1</v>
      </c>
    </row>
    <row r="396" spans="1:5" ht="172.8" x14ac:dyDescent="0.3">
      <c r="A396" s="157" t="s">
        <v>429</v>
      </c>
      <c r="B396" s="157" t="s">
        <v>265</v>
      </c>
      <c r="C396" s="157" t="s">
        <v>434</v>
      </c>
      <c r="D396" s="158" t="str">
        <f t="shared" si="12"/>
        <v>Corporate Financial Management - Fundraising and innovative investment track (M2) (SKEMA Business School)</v>
      </c>
      <c r="E396" s="157">
        <f>SUMIF(Tableau18[Nom formation + institution],D396,$L$2:$L$352)</f>
        <v>1</v>
      </c>
    </row>
    <row r="397" spans="1:5" ht="144" x14ac:dyDescent="0.3">
      <c r="A397" s="80" t="s">
        <v>429</v>
      </c>
      <c r="B397" s="80" t="s">
        <v>265</v>
      </c>
      <c r="C397" s="80" t="s">
        <v>438</v>
      </c>
      <c r="D397" s="156" t="str">
        <f t="shared" si="12"/>
        <v>Corporate Financial Management - Financial advisory track (M2) (SKEMA Business School)</v>
      </c>
      <c r="E397" s="80">
        <f>SUMIF(Tableau18[Nom formation + institution],D397,$L$2:$L$352)</f>
        <v>1</v>
      </c>
    </row>
    <row r="398" spans="1:5" ht="158.4" x14ac:dyDescent="0.3">
      <c r="A398" s="157" t="s">
        <v>429</v>
      </c>
      <c r="B398" s="157" t="s">
        <v>265</v>
      </c>
      <c r="C398" s="157" t="s">
        <v>439</v>
      </c>
      <c r="D398" s="158" t="str">
        <f t="shared" si="12"/>
        <v>Corporate Financial Management - private equity and alternative investment track (M2) (SKEMA Business School)</v>
      </c>
      <c r="E398" s="157">
        <f>SUMIF(Tableau18[Nom formation + institution],D398,$L$2:$L$352)</f>
        <v>1</v>
      </c>
    </row>
    <row r="399" spans="1:5" ht="172.8" x14ac:dyDescent="0.3">
      <c r="A399" s="80" t="s">
        <v>429</v>
      </c>
      <c r="B399" s="80" t="s">
        <v>265</v>
      </c>
      <c r="C399" s="80" t="s">
        <v>442</v>
      </c>
      <c r="D399" s="156" t="str">
        <f t="shared" si="12"/>
        <v>Corporate Financial Management - Financial risk management track (M2) (SKEMA Business School)</v>
      </c>
      <c r="E399" s="80">
        <f>SUMIF(Tableau18[Nom formation + institution],D399,$L$2:$L$352)</f>
        <v>2</v>
      </c>
    </row>
    <row r="400" spans="1:5" ht="144" x14ac:dyDescent="0.3">
      <c r="A400" s="157" t="s">
        <v>429</v>
      </c>
      <c r="B400" s="157" t="s">
        <v>265</v>
      </c>
      <c r="C400" s="157" t="s">
        <v>444</v>
      </c>
      <c r="D400" s="158" t="str">
        <f t="shared" si="12"/>
        <v>Corporate Financial Management - Digital Finance &amp; Fintech (M2) (SKEMA Business School)</v>
      </c>
      <c r="E400" s="157">
        <f>SUMIF(Tableau18[Nom formation + institution],D400,$L$2:$L$352)</f>
        <v>1</v>
      </c>
    </row>
    <row r="401" spans="1:5" ht="100.8" x14ac:dyDescent="0.3">
      <c r="A401" s="80" t="s">
        <v>429</v>
      </c>
      <c r="B401" s="80" t="s">
        <v>265</v>
      </c>
      <c r="C401" s="80" t="s">
        <v>445</v>
      </c>
      <c r="D401" s="156" t="str">
        <f t="shared" si="12"/>
        <v>Sustainable Finance &amp; Fintech (M2) (SKEMA Business School)</v>
      </c>
      <c r="E401" s="80">
        <f>SUMIF(Tableau18[Nom formation + institution],D401,$L$2:$L$352)</f>
        <v>6</v>
      </c>
    </row>
    <row r="402" spans="1:5" ht="144" x14ac:dyDescent="0.3">
      <c r="A402" s="157" t="s">
        <v>429</v>
      </c>
      <c r="B402" s="157" t="s">
        <v>265</v>
      </c>
      <c r="C402" s="157" t="s">
        <v>456</v>
      </c>
      <c r="D402" s="158" t="str">
        <f t="shared" si="12"/>
        <v>Financial Markets &amp; Investments - Asset Management Track (M2) (SKEMA Business School)</v>
      </c>
      <c r="E402" s="157">
        <f>SUMIF(Tableau18[Nom formation + institution],D402,$L$2:$L$352)</f>
        <v>1</v>
      </c>
    </row>
    <row r="403" spans="1:5" ht="144" x14ac:dyDescent="0.3">
      <c r="A403" s="80" t="s">
        <v>429</v>
      </c>
      <c r="B403" s="80" t="s">
        <v>265</v>
      </c>
      <c r="C403" s="80" t="s">
        <v>460</v>
      </c>
      <c r="D403" s="156" t="str">
        <f t="shared" si="12"/>
        <v>Financial Markets &amp; Investments - Investment banking (M2) (SKEMA Business School)</v>
      </c>
      <c r="E403" s="80">
        <f>SUMIF(Tableau18[Nom formation + institution],D403,$L$2:$L$352)</f>
        <v>1</v>
      </c>
    </row>
    <row r="404" spans="1:5" ht="115.2" x14ac:dyDescent="0.3">
      <c r="A404" s="157" t="s">
        <v>429</v>
      </c>
      <c r="B404" s="157" t="s">
        <v>265</v>
      </c>
      <c r="C404" s="157" t="s">
        <v>461</v>
      </c>
      <c r="D404" s="158" t="str">
        <f t="shared" si="12"/>
        <v>Financial Markets &amp; Investments - Analysis Track (M2) (SKEMA Business School)</v>
      </c>
      <c r="E404" s="157">
        <f>SUMIF(Tableau18[Nom formation + institution],D404,$L$2:$L$352)</f>
        <v>1</v>
      </c>
    </row>
    <row r="405" spans="1:5" ht="172.8" x14ac:dyDescent="0.3">
      <c r="A405" s="80" t="s">
        <v>429</v>
      </c>
      <c r="B405" s="80" t="s">
        <v>265</v>
      </c>
      <c r="C405" s="80" t="s">
        <v>463</v>
      </c>
      <c r="D405" s="156" t="str">
        <f t="shared" si="12"/>
        <v>Financial Markets &amp; Investments - Trading, structuring and portfolio management (M2) (SKEMA Business School)</v>
      </c>
      <c r="E405" s="80">
        <f>SUMIF(Tableau18[Nom formation + institution],D405,$L$2:$L$352)</f>
        <v>1</v>
      </c>
    </row>
    <row r="406" spans="1:5" ht="129.6" x14ac:dyDescent="0.3">
      <c r="A406" s="157" t="s">
        <v>429</v>
      </c>
      <c r="B406" s="157" t="s">
        <v>113</v>
      </c>
      <c r="C406" s="157" t="s">
        <v>465</v>
      </c>
      <c r="D406" s="158" t="str">
        <f t="shared" si="12"/>
        <v>Manager en Gestion de Patrimoine Financier (M2) (SKEMA Business School)</v>
      </c>
      <c r="E406" s="157">
        <f>SUMIF(Tableau18[Nom formation + institution],D406,$L$2:$L$352)</f>
        <v>1</v>
      </c>
    </row>
    <row r="407" spans="1:5" ht="172.8" x14ac:dyDescent="0.3">
      <c r="A407" s="80" t="s">
        <v>429</v>
      </c>
      <c r="B407" s="80" t="s">
        <v>113</v>
      </c>
      <c r="C407" s="80" t="s">
        <v>468</v>
      </c>
      <c r="D407" s="156" t="str">
        <f t="shared" si="12"/>
        <v>Expert en Contrôle de Gestion, Audit et Gestion de Systèmes d’Information (M2) (SKEMA Business School)</v>
      </c>
      <c r="E407" s="80">
        <f>SUMIF(Tableau18[Nom formation + institution],D407,$L$2:$L$352)</f>
        <v>1</v>
      </c>
    </row>
    <row r="408" spans="1:5" ht="86.4" x14ac:dyDescent="0.3">
      <c r="A408" s="157" t="s">
        <v>429</v>
      </c>
      <c r="B408" s="157" t="s">
        <v>307</v>
      </c>
      <c r="C408" s="157" t="s">
        <v>471</v>
      </c>
      <c r="D408" s="158" t="str">
        <f t="shared" si="12"/>
        <v>Finance &amp; Banking module (SKEMA Business School)</v>
      </c>
      <c r="E408" s="157">
        <f>SUMIF(Tableau18[Nom formation + institution],D408,$L$2:$L$352)</f>
        <v>0</v>
      </c>
    </row>
    <row r="409" spans="1:5" ht="100.8" x14ac:dyDescent="0.3">
      <c r="A409" s="80" t="s">
        <v>473</v>
      </c>
      <c r="B409" s="80" t="s">
        <v>265</v>
      </c>
      <c r="C409" s="80" t="s">
        <v>474</v>
      </c>
      <c r="D409" s="156" t="str">
        <f t="shared" si="12"/>
        <v>Analyse financière et gestion d'investissement (Master) (Audencia)</v>
      </c>
      <c r="E409" s="80">
        <f>SUMIF(Tableau18[Nom formation + institution],D409,$L$2:$L$352)</f>
        <v>2</v>
      </c>
    </row>
    <row r="410" spans="1:5" ht="100.8" x14ac:dyDescent="0.3">
      <c r="A410" s="157" t="s">
        <v>473</v>
      </c>
      <c r="B410" s="157" t="s">
        <v>265</v>
      </c>
      <c r="C410" s="157" t="s">
        <v>478</v>
      </c>
      <c r="D410" s="158" t="str">
        <f t="shared" si="12"/>
        <v>Finance d'entreprise et banque d'investissement (M2) (Audencia)</v>
      </c>
      <c r="E410" s="157">
        <f>SUMIF(Tableau18[Nom formation + institution],D410,$L$2:$L$352)</f>
        <v>1</v>
      </c>
    </row>
    <row r="411" spans="1:5" ht="115.2" x14ac:dyDescent="0.3">
      <c r="A411" s="80" t="s">
        <v>473</v>
      </c>
      <c r="B411" s="80" t="s">
        <v>265</v>
      </c>
      <c r="C411" s="80" t="s">
        <v>481</v>
      </c>
      <c r="D411" s="156" t="str">
        <f t="shared" si="12"/>
        <v>Marchés financiers et investissements responsables (M2) (Audencia)</v>
      </c>
      <c r="E411" s="80">
        <f>SUMIF(Tableau18[Nom formation + institution],D411,$L$2:$L$352)</f>
        <v>1</v>
      </c>
    </row>
    <row r="412" spans="1:5" ht="129.6" x14ac:dyDescent="0.3">
      <c r="A412" s="157" t="s">
        <v>473</v>
      </c>
      <c r="B412" s="157" t="s">
        <v>265</v>
      </c>
      <c r="C412" s="157" t="s">
        <v>485</v>
      </c>
      <c r="D412" s="158" t="str">
        <f t="shared" si="12"/>
        <v>Data management for Finance - option market finance (M2) (Audencia)</v>
      </c>
      <c r="E412" s="157">
        <f>SUMIF(Tableau18[Nom formation + institution],D412,$L$2:$L$352)</f>
        <v>1</v>
      </c>
    </row>
    <row r="413" spans="1:5" ht="129.6" x14ac:dyDescent="0.3">
      <c r="A413" s="80" t="s">
        <v>473</v>
      </c>
      <c r="B413" s="80" t="s">
        <v>265</v>
      </c>
      <c r="C413" s="80" t="s">
        <v>489</v>
      </c>
      <c r="D413" s="156" t="str">
        <f t="shared" si="12"/>
        <v>Data management for Finance - option corporate finance (M2) (Audencia)</v>
      </c>
      <c r="E413" s="80">
        <f>SUMIF(Tableau18[Nom formation + institution],D413,$L$2:$L$352)</f>
        <v>0</v>
      </c>
    </row>
    <row r="414" spans="1:5" ht="144" x14ac:dyDescent="0.3">
      <c r="A414" s="157" t="s">
        <v>473</v>
      </c>
      <c r="B414" s="157" t="s">
        <v>113</v>
      </c>
      <c r="C414" s="157" t="s">
        <v>490</v>
      </c>
      <c r="D414" s="158" t="str">
        <f t="shared" si="12"/>
        <v>Stratégies Financières et Investissements Responsables (MS SFIR) (Mastère) (Audencia)</v>
      </c>
      <c r="E414" s="157">
        <f>SUMIF(Tableau18[Nom formation + institution],D414,$L$2:$L$352)</f>
        <v>4</v>
      </c>
    </row>
    <row r="415" spans="1:5" ht="216" x14ac:dyDescent="0.3">
      <c r="A415" s="80" t="s">
        <v>497</v>
      </c>
      <c r="B415" s="80" t="s">
        <v>78</v>
      </c>
      <c r="C415" s="80" t="s">
        <v>498</v>
      </c>
      <c r="D415" s="156" t="str">
        <f t="shared" si="12"/>
        <v>Programme EBP parcours International, spécialisation Investment Banking Track (EN) (Licence + Master) (KEDGE Business School)</v>
      </c>
      <c r="E415" s="80">
        <f>SUMIF(Tableau18[Nom formation + institution],D415,$L$2:$L$352)</f>
        <v>0</v>
      </c>
    </row>
    <row r="416" spans="1:5" ht="115.2" x14ac:dyDescent="0.3">
      <c r="A416" s="157" t="s">
        <v>497</v>
      </c>
      <c r="B416" s="157" t="s">
        <v>265</v>
      </c>
      <c r="C416" s="157" t="s">
        <v>502</v>
      </c>
      <c r="D416" s="158" t="str">
        <f t="shared" si="12"/>
        <v>Master Banking and Finance (Master) (KEDGE Business School)</v>
      </c>
      <c r="E416" s="157">
        <f>SUMIF(Tableau18[Nom formation + institution],D416,$L$2:$L$352)</f>
        <v>1</v>
      </c>
    </row>
    <row r="417" spans="1:5" ht="100.8" x14ac:dyDescent="0.3">
      <c r="A417" s="80" t="s">
        <v>497</v>
      </c>
      <c r="B417" s="80" t="s">
        <v>265</v>
      </c>
      <c r="C417" s="80" t="s">
        <v>505</v>
      </c>
      <c r="D417" s="156" t="str">
        <f t="shared" si="12"/>
        <v>Banking and Finance (M2) (KEDGE Business School)</v>
      </c>
      <c r="E417" s="80">
        <f>SUMIF(Tableau18[Nom formation + institution],D417,$L$2:$L$352)</f>
        <v>0</v>
      </c>
    </row>
    <row r="418" spans="1:5" ht="86.4" x14ac:dyDescent="0.3">
      <c r="A418" s="157" t="s">
        <v>497</v>
      </c>
      <c r="B418" s="157" t="s">
        <v>265</v>
      </c>
      <c r="C418" s="157" t="s">
        <v>506</v>
      </c>
      <c r="D418" s="158" t="str">
        <f t="shared" si="12"/>
        <v>Corporate Finance (Master) (KEDGE Business School)</v>
      </c>
      <c r="E418" s="157">
        <f>SUMIF(Tableau18[Nom formation + institution],D418,$L$2:$L$352)</f>
        <v>2</v>
      </c>
    </row>
    <row r="419" spans="1:5" ht="86.4" x14ac:dyDescent="0.3">
      <c r="A419" s="80" t="s">
        <v>497</v>
      </c>
      <c r="B419" s="80" t="s">
        <v>265</v>
      </c>
      <c r="C419" s="80" t="s">
        <v>509</v>
      </c>
      <c r="D419" s="156" t="str">
        <f t="shared" ref="D419:D450" si="13">CONCATENATE(C419&amp;" ("&amp;A419&amp;")")</f>
        <v>Corporate Finance (M2) (KEDGE Business School)</v>
      </c>
      <c r="E419" s="80">
        <f>SUMIF(Tableau18[Nom formation + institution],D419,$L$2:$L$352)</f>
        <v>1</v>
      </c>
    </row>
    <row r="420" spans="1:5" ht="115.2" x14ac:dyDescent="0.3">
      <c r="A420" s="157" t="s">
        <v>497</v>
      </c>
      <c r="B420" s="157" t="s">
        <v>265</v>
      </c>
      <c r="C420" s="157" t="s">
        <v>510</v>
      </c>
      <c r="D420" s="158" t="str">
        <f t="shared" si="13"/>
        <v>Finance Durable - Sustainable Finance (Master) (KEDGE Business School)</v>
      </c>
      <c r="E420" s="157">
        <f>SUMIF(Tableau18[Nom formation + institution],D420,$L$2:$L$352)</f>
        <v>11</v>
      </c>
    </row>
    <row r="421" spans="1:5" ht="115.2" x14ac:dyDescent="0.3">
      <c r="A421" s="80" t="s">
        <v>497</v>
      </c>
      <c r="B421" s="80" t="s">
        <v>265</v>
      </c>
      <c r="C421" s="80" t="s">
        <v>521</v>
      </c>
      <c r="D421" s="156" t="str">
        <f t="shared" si="13"/>
        <v>Finance Durable - Sustainable Finance (M2) (KEDGE Business School)</v>
      </c>
      <c r="E421" s="80">
        <f>SUMIF(Tableau18[Nom formation + institution],D421,$L$2:$L$352)</f>
        <v>8</v>
      </c>
    </row>
    <row r="422" spans="1:5" ht="115.2" x14ac:dyDescent="0.3">
      <c r="A422" s="157" t="s">
        <v>497</v>
      </c>
      <c r="B422" s="157" t="s">
        <v>522</v>
      </c>
      <c r="C422" s="157" t="s">
        <v>523</v>
      </c>
      <c r="D422" s="158" t="str">
        <f t="shared" si="13"/>
        <v>BBA spécialisation Finance (Bac à Bac+4) (KEDGE Business School)</v>
      </c>
      <c r="E422" s="157">
        <f>SUMIF(Tableau18[Nom formation + institution],D422,$L$2:$L$352)</f>
        <v>1</v>
      </c>
    </row>
    <row r="423" spans="1:5" ht="115.2" x14ac:dyDescent="0.3">
      <c r="A423" s="80" t="s">
        <v>497</v>
      </c>
      <c r="B423" s="80" t="s">
        <v>522</v>
      </c>
      <c r="C423" s="80" t="s">
        <v>527</v>
      </c>
      <c r="D423" s="156" t="str">
        <f t="shared" si="13"/>
        <v>BBA spécialisation Finance (Bac+2 à Bac+4) (KEDGE Business School)</v>
      </c>
      <c r="E423" s="80">
        <f>SUMIF(Tableau18[Nom formation + institution],D423,$L$2:$L$352)</f>
        <v>1</v>
      </c>
    </row>
    <row r="424" spans="1:5" ht="144" x14ac:dyDescent="0.3">
      <c r="A424" s="157" t="s">
        <v>529</v>
      </c>
      <c r="B424" s="157" t="s">
        <v>265</v>
      </c>
      <c r="C424" s="157" t="s">
        <v>530</v>
      </c>
      <c r="D424" s="158" t="str">
        <f t="shared" si="13"/>
        <v>Finance - Quantitative Finance specialisation (Master) (Grenoble École de Management)</v>
      </c>
      <c r="E424" s="157">
        <f>SUMIF(Tableau18[Nom formation + institution],D424,$L$2:$L$352)</f>
        <v>1</v>
      </c>
    </row>
    <row r="425" spans="1:5" ht="144" x14ac:dyDescent="0.3">
      <c r="A425" s="80" t="s">
        <v>529</v>
      </c>
      <c r="B425" s="80" t="s">
        <v>265</v>
      </c>
      <c r="C425" s="80" t="s">
        <v>533</v>
      </c>
      <c r="D425" s="156" t="str">
        <f t="shared" si="13"/>
        <v>Finance - Investment banking &amp; financial advisory (Master) (Grenoble École de Management)</v>
      </c>
      <c r="E425" s="80">
        <f>SUMIF(Tableau18[Nom formation + institution],D425,$L$2:$L$352)</f>
        <v>1</v>
      </c>
    </row>
    <row r="426" spans="1:5" ht="115.2" x14ac:dyDescent="0.3">
      <c r="A426" s="157" t="s">
        <v>529</v>
      </c>
      <c r="B426" s="157" t="s">
        <v>265</v>
      </c>
      <c r="C426" s="157" t="s">
        <v>534</v>
      </c>
      <c r="D426" s="158" t="str">
        <f t="shared" si="13"/>
        <v>Finance - Sustainable Finance (Master) (Grenoble École de Management)</v>
      </c>
      <c r="E426" s="157">
        <f>SUMIF(Tableau18[Nom formation + institution],D426,$L$2:$L$352)</f>
        <v>5</v>
      </c>
    </row>
    <row r="427" spans="1:5" ht="100.8" x14ac:dyDescent="0.3">
      <c r="A427" s="80" t="s">
        <v>529</v>
      </c>
      <c r="B427" s="80" t="s">
        <v>538</v>
      </c>
      <c r="C427" s="80" t="s">
        <v>539</v>
      </c>
      <c r="D427" s="156" t="str">
        <f t="shared" si="13"/>
        <v>Finance &amp; Accounting (Master) (Grenoble École de Management)</v>
      </c>
      <c r="E427" s="80">
        <f>SUMIF(Tableau18[Nom formation + institution],D427,$L$2:$L$352)</f>
        <v>0</v>
      </c>
    </row>
    <row r="428" spans="1:5" ht="115.2" x14ac:dyDescent="0.3">
      <c r="A428" s="157" t="s">
        <v>542</v>
      </c>
      <c r="B428" s="157" t="s">
        <v>265</v>
      </c>
      <c r="C428" s="157" t="s">
        <v>543</v>
      </c>
      <c r="D428" s="158" t="str">
        <f t="shared" si="13"/>
        <v>Financial Markets &amp; Technologies (Master) (NEOMA Business School)</v>
      </c>
      <c r="E428" s="157">
        <f>SUMIF(Tableau18[Nom formation + institution],D428,$L$2:$L$352)</f>
        <v>0</v>
      </c>
    </row>
    <row r="429" spans="1:5" ht="100.8" x14ac:dyDescent="0.3">
      <c r="A429" s="80" t="s">
        <v>542</v>
      </c>
      <c r="B429" s="80" t="s">
        <v>265</v>
      </c>
      <c r="C429" s="80" t="s">
        <v>546</v>
      </c>
      <c r="D429" s="156" t="str">
        <f t="shared" si="13"/>
        <v>Financial Markets &amp; Technologies (M2) (NEOMA Business School)</v>
      </c>
      <c r="E429" s="80">
        <f>SUMIF(Tableau18[Nom formation + institution],D429,$L$2:$L$352)</f>
        <v>0</v>
      </c>
    </row>
    <row r="430" spans="1:5" ht="115.2" x14ac:dyDescent="0.3">
      <c r="A430" s="157" t="s">
        <v>542</v>
      </c>
      <c r="B430" s="157" t="s">
        <v>265</v>
      </c>
      <c r="C430" s="157" t="s">
        <v>548</v>
      </c>
      <c r="D430" s="158" t="str">
        <f t="shared" si="13"/>
        <v>Finance, Investment &amp; Wealth Management (Master) (NEOMA Business School)</v>
      </c>
      <c r="E430" s="157">
        <f>SUMIF(Tableau18[Nom formation + institution],D430,$L$2:$L$352)</f>
        <v>3</v>
      </c>
    </row>
    <row r="431" spans="1:5" ht="115.2" x14ac:dyDescent="0.3">
      <c r="A431" s="80" t="s">
        <v>542</v>
      </c>
      <c r="B431" s="80" t="s">
        <v>265</v>
      </c>
      <c r="C431" s="80" t="s">
        <v>552</v>
      </c>
      <c r="D431" s="156" t="str">
        <f t="shared" si="13"/>
        <v>Finance, Investment &amp; Wealth Management (M2) (NEOMA Business School)</v>
      </c>
      <c r="E431" s="80">
        <f>SUMIF(Tableau18[Nom formation + institution],D431,$L$2:$L$352)</f>
        <v>3</v>
      </c>
    </row>
    <row r="432" spans="1:5" ht="86.4" x14ac:dyDescent="0.3">
      <c r="A432" s="157" t="s">
        <v>542</v>
      </c>
      <c r="B432" s="157" t="s">
        <v>265</v>
      </c>
      <c r="C432" s="157" t="s">
        <v>553</v>
      </c>
      <c r="D432" s="158" t="str">
        <f t="shared" si="13"/>
        <v>Finance &amp; Big Data (M2) (NEOMA Business School)</v>
      </c>
      <c r="E432" s="157">
        <f>SUMIF(Tableau18[Nom formation + institution],D432,$L$2:$L$352)</f>
        <v>0</v>
      </c>
    </row>
    <row r="433" spans="1:5" ht="86.4" x14ac:dyDescent="0.3">
      <c r="A433" s="80" t="s">
        <v>542</v>
      </c>
      <c r="B433" s="80" t="s">
        <v>265</v>
      </c>
      <c r="C433" s="80" t="s">
        <v>506</v>
      </c>
      <c r="D433" s="156" t="str">
        <f t="shared" si="13"/>
        <v>Corporate Finance (Master) (NEOMA Business School)</v>
      </c>
      <c r="E433" s="80">
        <f>SUMIF(Tableau18[Nom formation + institution],D433,$L$2:$L$352)</f>
        <v>2</v>
      </c>
    </row>
    <row r="434" spans="1:5" ht="100.8" x14ac:dyDescent="0.3">
      <c r="A434" s="157" t="s">
        <v>542</v>
      </c>
      <c r="B434" s="157" t="s">
        <v>558</v>
      </c>
      <c r="C434" s="157" t="s">
        <v>559</v>
      </c>
      <c r="D434" s="158" t="str">
        <f t="shared" si="13"/>
        <v>International Financial Analysis (M2) (NEOMA Business School)</v>
      </c>
      <c r="E434" s="157">
        <f>SUMIF(Tableau18[Nom formation + institution],D434,$L$2:$L$352)</f>
        <v>1</v>
      </c>
    </row>
    <row r="435" spans="1:5" ht="144" x14ac:dyDescent="0.3">
      <c r="A435" s="80" t="s">
        <v>562</v>
      </c>
      <c r="B435" s="80" t="s">
        <v>265</v>
      </c>
      <c r="C435" s="80" t="s">
        <v>563</v>
      </c>
      <c r="D435" s="156" t="str">
        <f t="shared" si="13"/>
        <v>Climate change and corporate finance (M2) (Burgundy School of Business (BSB))</v>
      </c>
      <c r="E435" s="80">
        <f>SUMIF(Tableau18[Nom formation + institution],D435,$L$2:$L$352)</f>
        <v>9</v>
      </c>
    </row>
    <row r="436" spans="1:5" ht="144" x14ac:dyDescent="0.3">
      <c r="A436" s="157" t="s">
        <v>562</v>
      </c>
      <c r="B436" s="157" t="s">
        <v>265</v>
      </c>
      <c r="C436" s="157" t="s">
        <v>576</v>
      </c>
      <c r="D436" s="158" t="str">
        <f t="shared" si="13"/>
        <v>Corporate finance and investment banking (M2) (Burgundy School of Business (BSB))</v>
      </c>
      <c r="E436" s="157">
        <f>SUMIF(Tableau18[Nom formation + institution],D436,$L$2:$L$352)</f>
        <v>4</v>
      </c>
    </row>
    <row r="437" spans="1:5" ht="115.2" x14ac:dyDescent="0.3">
      <c r="A437" s="80" t="s">
        <v>562</v>
      </c>
      <c r="B437" s="80" t="s">
        <v>282</v>
      </c>
      <c r="C437" s="80" t="s">
        <v>579</v>
      </c>
      <c r="D437" s="156" t="str">
        <f t="shared" si="13"/>
        <v>Spécialisation finance d'entreprise (PGE) (Burgundy School of Business (BSB))</v>
      </c>
      <c r="E437" s="80">
        <f>SUMIF(Tableau18[Nom formation + institution],D437,$L$2:$L$352)</f>
        <v>0</v>
      </c>
    </row>
    <row r="438" spans="1:5" ht="144" x14ac:dyDescent="0.3">
      <c r="A438" s="157" t="s">
        <v>562</v>
      </c>
      <c r="B438" s="157" t="s">
        <v>282</v>
      </c>
      <c r="C438" s="157" t="s">
        <v>581</v>
      </c>
      <c r="D438" s="158" t="str">
        <f t="shared" si="13"/>
        <v>Spécialisation banque et gestion de patrimoine (PGE) (Burgundy School of Business (BSB))</v>
      </c>
      <c r="E438" s="157">
        <f>SUMIF(Tableau18[Nom formation + institution],D438,$L$2:$L$352)</f>
        <v>0</v>
      </c>
    </row>
    <row r="439" spans="1:5" ht="144" x14ac:dyDescent="0.3">
      <c r="A439" s="80" t="s">
        <v>582</v>
      </c>
      <c r="B439" s="80" t="s">
        <v>282</v>
      </c>
      <c r="C439" s="80" t="s">
        <v>583</v>
      </c>
      <c r="D439" s="156" t="str">
        <f t="shared" si="13"/>
        <v>Master major in asset and risk management (PGE) (IESEG School of Management)</v>
      </c>
      <c r="E439" s="80">
        <f>SUMIF(Tableau18[Nom formation + institution],D439,$L$2:$L$352)</f>
        <v>2</v>
      </c>
    </row>
    <row r="440" spans="1:5" ht="158.4" x14ac:dyDescent="0.3">
      <c r="A440" s="157" t="s">
        <v>582</v>
      </c>
      <c r="B440" s="157" t="s">
        <v>282</v>
      </c>
      <c r="C440" s="157" t="s">
        <v>587</v>
      </c>
      <c r="D440" s="158" t="str">
        <f t="shared" si="13"/>
        <v>Master major in financial management and control (PGE) (IESEG School of Management)</v>
      </c>
      <c r="E440" s="157">
        <f>SUMIF(Tableau18[Nom formation + institution],D440,$L$2:$L$352)</f>
        <v>1</v>
      </c>
    </row>
    <row r="441" spans="1:5" ht="172.8" x14ac:dyDescent="0.3">
      <c r="A441" s="80" t="s">
        <v>582</v>
      </c>
      <c r="B441" s="80" t="s">
        <v>282</v>
      </c>
      <c r="C441" s="80" t="s">
        <v>588</v>
      </c>
      <c r="D441" s="156" t="str">
        <f t="shared" si="13"/>
        <v>Master major in financial transactions and corporate strategy (PGE) (IESEG School of Management)</v>
      </c>
      <c r="E441" s="80">
        <f>SUMIF(Tableau18[Nom formation + institution],D441,$L$2:$L$352)</f>
        <v>2</v>
      </c>
    </row>
    <row r="442" spans="1:5" ht="144" x14ac:dyDescent="0.3">
      <c r="A442" s="157" t="s">
        <v>582</v>
      </c>
      <c r="B442" s="157" t="s">
        <v>589</v>
      </c>
      <c r="C442" s="157" t="s">
        <v>590</v>
      </c>
      <c r="D442" s="158" t="str">
        <f t="shared" si="13"/>
        <v>International Business Program specialized in Fintech (Bachelor) (IESEG School of Management)</v>
      </c>
      <c r="E442" s="157">
        <f>SUMIF(Tableau18[Nom formation + institution],D442,$L$2:$L$352)</f>
        <v>0</v>
      </c>
    </row>
    <row r="443" spans="1:5" ht="86.4" x14ac:dyDescent="0.3">
      <c r="A443" s="80" t="s">
        <v>582</v>
      </c>
      <c r="B443" s="80" t="s">
        <v>265</v>
      </c>
      <c r="C443" s="80" t="s">
        <v>322</v>
      </c>
      <c r="D443" s="156" t="str">
        <f t="shared" si="13"/>
        <v>Finance (Master) (IESEG School of Management)</v>
      </c>
      <c r="E443" s="80">
        <f>SUMIF(Tableau18[Nom formation + institution],D443,$L$2:$L$352)</f>
        <v>1</v>
      </c>
    </row>
    <row r="444" spans="1:5" ht="144" x14ac:dyDescent="0.3">
      <c r="A444" s="157" t="s">
        <v>582</v>
      </c>
      <c r="B444" s="157" t="s">
        <v>265</v>
      </c>
      <c r="C444" s="157" t="s">
        <v>596</v>
      </c>
      <c r="D444" s="158" t="str">
        <f t="shared" si="13"/>
        <v>Banking, capital markets &amp; financial technology (Master) (IESEG School of Management)</v>
      </c>
      <c r="E444" s="157">
        <f>SUMIF(Tableau18[Nom formation + institution],D444,$L$2:$L$352)</f>
        <v>1</v>
      </c>
    </row>
    <row r="445" spans="1:5" ht="86.4" x14ac:dyDescent="0.3">
      <c r="A445" s="80" t="s">
        <v>600</v>
      </c>
      <c r="B445" s="80" t="s">
        <v>265</v>
      </c>
      <c r="C445" s="80" t="s">
        <v>601</v>
      </c>
      <c r="D445" s="156" t="str">
        <f t="shared" si="13"/>
        <v>Global Finance (Master) (Montpellier Business School)</v>
      </c>
      <c r="E445" s="80">
        <f>SUMIF(Tableau18[Nom formation + institution],D445,$L$2:$L$352)</f>
        <v>0</v>
      </c>
    </row>
    <row r="446" spans="1:5" ht="86.4" x14ac:dyDescent="0.3">
      <c r="A446" s="157" t="s">
        <v>600</v>
      </c>
      <c r="B446" s="157" t="s">
        <v>265</v>
      </c>
      <c r="C446" s="157" t="s">
        <v>603</v>
      </c>
      <c r="D446" s="158" t="str">
        <f t="shared" si="13"/>
        <v>Global Finance (M2) (Montpellier Business School)</v>
      </c>
      <c r="E446" s="157">
        <f>SUMIF(Tableau18[Nom formation + institution],D446,$L$2:$L$352)</f>
        <v>0</v>
      </c>
    </row>
    <row r="447" spans="1:5" ht="100.8" x14ac:dyDescent="0.3">
      <c r="A447" s="80" t="s">
        <v>600</v>
      </c>
      <c r="B447" s="80" t="s">
        <v>265</v>
      </c>
      <c r="C447" s="80" t="s">
        <v>604</v>
      </c>
      <c r="D447" s="156" t="str">
        <f t="shared" si="13"/>
        <v>Fintech &amp; Digital Finance (Master) (Montpellier Business School)</v>
      </c>
      <c r="E447" s="80">
        <f>SUMIF(Tableau18[Nom formation + institution],D447,$L$2:$L$352)</f>
        <v>0</v>
      </c>
    </row>
    <row r="448" spans="1:5" ht="100.8" x14ac:dyDescent="0.3">
      <c r="A448" s="157" t="s">
        <v>600</v>
      </c>
      <c r="B448" s="157" t="s">
        <v>265</v>
      </c>
      <c r="C448" s="157" t="s">
        <v>606</v>
      </c>
      <c r="D448" s="158" t="str">
        <f t="shared" si="13"/>
        <v>Fintech &amp; Digital Finance (M2) (Montpellier Business School)</v>
      </c>
      <c r="E448" s="157">
        <f>SUMIF(Tableau18[Nom formation + institution],D448,$L$2:$L$352)</f>
        <v>0</v>
      </c>
    </row>
    <row r="449" spans="1:5" ht="115.2" x14ac:dyDescent="0.3">
      <c r="A449" s="80" t="s">
        <v>600</v>
      </c>
      <c r="B449" s="80" t="s">
        <v>265</v>
      </c>
      <c r="C449" s="80" t="s">
        <v>607</v>
      </c>
      <c r="D449" s="156" t="str">
        <f t="shared" si="13"/>
        <v>Sustainable and inclusive finance (Master) (Montpellier Business School)</v>
      </c>
      <c r="E449" s="80">
        <f>SUMIF(Tableau18[Nom formation + institution],D449,$L$2:$L$352)</f>
        <v>8</v>
      </c>
    </row>
    <row r="450" spans="1:5" ht="100.8" x14ac:dyDescent="0.3">
      <c r="A450" s="157" t="s">
        <v>600</v>
      </c>
      <c r="B450" s="157" t="s">
        <v>265</v>
      </c>
      <c r="C450" s="157" t="s">
        <v>616</v>
      </c>
      <c r="D450" s="158" t="str">
        <f t="shared" si="13"/>
        <v>Sustainable and inclusive finance (Montpellier Business School)</v>
      </c>
      <c r="E450" s="157">
        <f>SUMIF(Tableau18[Nom formation + institution],D450,$L$2:$L$352)</f>
        <v>1</v>
      </c>
    </row>
    <row r="451" spans="1:5" ht="115.2" x14ac:dyDescent="0.3">
      <c r="A451" s="80" t="s">
        <v>600</v>
      </c>
      <c r="B451" s="80" t="s">
        <v>265</v>
      </c>
      <c r="C451" s="80" t="s">
        <v>618</v>
      </c>
      <c r="D451" s="156" t="str">
        <f t="shared" ref="D451:D482" si="14">CONCATENATE(C451&amp;" ("&amp;A451&amp;")")</f>
        <v>Sustainable and inclusive finance (M2) (Montpellier Business School)</v>
      </c>
      <c r="E451" s="80">
        <f>SUMIF(Tableau18[Nom formation + institution],D451,$L$2:$L$352)</f>
        <v>8</v>
      </c>
    </row>
    <row r="452" spans="1:5" ht="100.8" x14ac:dyDescent="0.3">
      <c r="A452" s="157" t="s">
        <v>623</v>
      </c>
      <c r="B452" s="157" t="s">
        <v>265</v>
      </c>
      <c r="C452" s="157" t="s">
        <v>624</v>
      </c>
      <c r="D452" s="158" t="str">
        <f t="shared" si="14"/>
        <v>Corporate finance &amp; advisory (M2) (Toulouse Business School)</v>
      </c>
      <c r="E452" s="157">
        <f>SUMIF(Tableau18[Nom formation + institution],D452,$L$2:$L$352)</f>
        <v>2</v>
      </c>
    </row>
    <row r="453" spans="1:5" ht="129.6" x14ac:dyDescent="0.3">
      <c r="A453" s="80" t="s">
        <v>623</v>
      </c>
      <c r="B453" s="80" t="s">
        <v>265</v>
      </c>
      <c r="C453" s="80" t="s">
        <v>630</v>
      </c>
      <c r="D453" s="156" t="str">
        <f t="shared" si="14"/>
        <v>Equity research and investment management (M2) (Toulouse Business School)</v>
      </c>
      <c r="E453" s="80">
        <f>SUMIF(Tableau18[Nom formation + institution],D453,$L$2:$L$352)</f>
        <v>4</v>
      </c>
    </row>
    <row r="454" spans="1:5" ht="115.2" x14ac:dyDescent="0.3">
      <c r="A454" s="157" t="s">
        <v>623</v>
      </c>
      <c r="B454" s="157" t="s">
        <v>265</v>
      </c>
      <c r="C454" s="157" t="s">
        <v>637</v>
      </c>
      <c r="D454" s="158" t="str">
        <f t="shared" si="14"/>
        <v>Banking and International Finance (M2) (Toulouse Business School)</v>
      </c>
      <c r="E454" s="157">
        <f>SUMIF(Tableau18[Nom formation + institution],D454,$L$2:$L$352)</f>
        <v>4</v>
      </c>
    </row>
    <row r="455" spans="1:5" ht="100.8" x14ac:dyDescent="0.3">
      <c r="A455" s="80" t="s">
        <v>623</v>
      </c>
      <c r="B455" s="80" t="s">
        <v>265</v>
      </c>
      <c r="C455" s="80" t="s">
        <v>645</v>
      </c>
      <c r="D455" s="156" t="str">
        <f t="shared" si="14"/>
        <v>Controlling and risk management (M2) (Toulouse Business School)</v>
      </c>
      <c r="E455" s="80">
        <f>SUMIF(Tableau18[Nom formation + institution],D455,$L$2:$L$352)</f>
        <v>1</v>
      </c>
    </row>
    <row r="456" spans="1:5" ht="144" x14ac:dyDescent="0.3">
      <c r="A456" s="157" t="s">
        <v>623</v>
      </c>
      <c r="B456" s="157" t="s">
        <v>265</v>
      </c>
      <c r="C456" s="157" t="s">
        <v>649</v>
      </c>
      <c r="D456" s="158" t="str">
        <f t="shared" si="14"/>
        <v>Sustainable financial management with data analytics (M2) (Toulouse Business School)</v>
      </c>
      <c r="E456" s="157">
        <f>SUMIF(Tableau18[Nom formation + institution],D456,$L$2:$L$352)</f>
        <v>5</v>
      </c>
    </row>
    <row r="457" spans="1:5" ht="158.4" x14ac:dyDescent="0.3">
      <c r="A457" s="80" t="s">
        <v>623</v>
      </c>
      <c r="B457" s="80" t="s">
        <v>265</v>
      </c>
      <c r="C457" s="80" t="s">
        <v>665</v>
      </c>
      <c r="D457" s="156" t="str">
        <f t="shared" si="14"/>
        <v>Audit, control &amp; finance in an international environment (M2) (Toulouse Business School)</v>
      </c>
      <c r="E457" s="80">
        <f>SUMIF(Tableau18[Nom formation + institution],D457,$L$2:$L$352)</f>
        <v>0</v>
      </c>
    </row>
    <row r="458" spans="1:5" ht="100.8" x14ac:dyDescent="0.3">
      <c r="A458" s="157" t="s">
        <v>623</v>
      </c>
      <c r="B458" s="157" t="s">
        <v>307</v>
      </c>
      <c r="C458" s="157" t="s">
        <v>667</v>
      </c>
      <c r="D458" s="158" t="str">
        <f t="shared" si="14"/>
        <v>International Banking &amp; Finance (Summer) (Toulouse Business School)</v>
      </c>
      <c r="E458" s="157">
        <f>SUMIF(Tableau18[Nom formation + institution],D458,$L$2:$L$352)</f>
        <v>0</v>
      </c>
    </row>
    <row r="459" spans="1:5" ht="100.8" x14ac:dyDescent="0.3">
      <c r="A459" s="80" t="s">
        <v>623</v>
      </c>
      <c r="B459" s="80" t="s">
        <v>671</v>
      </c>
      <c r="C459" s="80" t="s">
        <v>672</v>
      </c>
      <c r="D459" s="156" t="str">
        <f t="shared" si="14"/>
        <v>New venture financing (Winter) (Toulouse Business School)</v>
      </c>
      <c r="E459" s="80">
        <f>SUMIF(Tableau18[Nom formation + institution],D459,$L$2:$L$352)</f>
        <v>0</v>
      </c>
    </row>
    <row r="460" spans="1:5" ht="57.6" x14ac:dyDescent="0.3">
      <c r="A460" s="157" t="s">
        <v>675</v>
      </c>
      <c r="B460" s="157" t="s">
        <v>78</v>
      </c>
      <c r="C460" s="157" t="s">
        <v>676</v>
      </c>
      <c r="D460" s="158" t="str">
        <f t="shared" si="14"/>
        <v>Finance et marchés (Master) (ESDES)</v>
      </c>
      <c r="E460" s="157">
        <f>SUMIF(Tableau18[Nom formation + institution],D460,$L$2:$L$352)</f>
        <v>2</v>
      </c>
    </row>
    <row r="461" spans="1:5" ht="72" x14ac:dyDescent="0.3">
      <c r="A461" s="80" t="s">
        <v>675</v>
      </c>
      <c r="B461" s="80" t="s">
        <v>78</v>
      </c>
      <c r="C461" s="80" t="s">
        <v>683</v>
      </c>
      <c r="D461" s="156" t="str">
        <f t="shared" si="14"/>
        <v>Audit et finance d'entreprise (Master) (ESDES)</v>
      </c>
      <c r="E461" s="80">
        <f>SUMIF(Tableau18[Nom formation + institution],D461,$L$2:$L$352)</f>
        <v>0</v>
      </c>
    </row>
    <row r="462" spans="1:5" ht="43.2" x14ac:dyDescent="0.3">
      <c r="A462" s="157" t="s">
        <v>685</v>
      </c>
      <c r="B462" s="157" t="s">
        <v>589</v>
      </c>
      <c r="C462" s="157" t="s">
        <v>686</v>
      </c>
      <c r="D462" s="158" t="str">
        <f t="shared" si="14"/>
        <v>Finance (licence) (ESLSCA BS)</v>
      </c>
      <c r="E462" s="157">
        <f>SUMIF(Tableau18[Nom formation + institution],D462,$L$2:$L$352)</f>
        <v>1</v>
      </c>
    </row>
    <row r="463" spans="1:5" ht="86.4" x14ac:dyDescent="0.3">
      <c r="A463" s="80" t="s">
        <v>464</v>
      </c>
      <c r="B463" s="80" t="s">
        <v>689</v>
      </c>
      <c r="C463" s="80" t="s">
        <v>690</v>
      </c>
      <c r="D463" s="156" t="str">
        <f t="shared" si="14"/>
        <v>Finance de marché - trading (Master) (ESG Finance)</v>
      </c>
      <c r="E463" s="80">
        <f>SUMIF(Tableau18[Nom formation + institution],D463,$L$2:$L$352)</f>
        <v>2</v>
      </c>
    </row>
    <row r="464" spans="1:5" ht="72" x14ac:dyDescent="0.3">
      <c r="A464" s="157" t="s">
        <v>464</v>
      </c>
      <c r="B464" s="157" t="s">
        <v>689</v>
      </c>
      <c r="C464" s="157" t="s">
        <v>696</v>
      </c>
      <c r="D464" s="158" t="str">
        <f t="shared" si="14"/>
        <v>Finance de marché - trading (M2) (ESG Finance)</v>
      </c>
      <c r="E464" s="157">
        <f>SUMIF(Tableau18[Nom formation + institution],D464,$L$2:$L$352)</f>
        <v>2</v>
      </c>
    </row>
    <row r="465" spans="1:5" ht="72" x14ac:dyDescent="0.3">
      <c r="A465" s="80" t="s">
        <v>464</v>
      </c>
      <c r="B465" s="80" t="s">
        <v>689</v>
      </c>
      <c r="C465" s="80" t="s">
        <v>697</v>
      </c>
      <c r="D465" s="156" t="str">
        <f t="shared" si="14"/>
        <v>Finance d'entreprise (Master) (ESG Finance)</v>
      </c>
      <c r="E465" s="80">
        <f>SUMIF(Tableau18[Nom formation + institution],D465,$L$2:$L$352)</f>
        <v>1</v>
      </c>
    </row>
    <row r="466" spans="1:5" ht="72" x14ac:dyDescent="0.3">
      <c r="A466" s="157" t="s">
        <v>464</v>
      </c>
      <c r="B466" s="157" t="s">
        <v>689</v>
      </c>
      <c r="C466" s="157" t="s">
        <v>699</v>
      </c>
      <c r="D466" s="158" t="str">
        <f t="shared" si="14"/>
        <v>Finance d'entreprise (M2) (ESG Finance)</v>
      </c>
      <c r="E466" s="157">
        <f>SUMIF(Tableau18[Nom formation + institution],D466,$L$2:$L$352)</f>
        <v>1</v>
      </c>
    </row>
    <row r="467" spans="1:5" ht="115.2" x14ac:dyDescent="0.3">
      <c r="A467" s="80" t="s">
        <v>464</v>
      </c>
      <c r="B467" s="80" t="s">
        <v>689</v>
      </c>
      <c r="C467" s="80" t="s">
        <v>700</v>
      </c>
      <c r="D467" s="156" t="str">
        <f t="shared" si="14"/>
        <v>Finance durable et gestion des risques climatiques (Master) (ESG Finance)</v>
      </c>
      <c r="E467" s="80">
        <f>SUMIF(Tableau18[Nom formation + institution],D467,$L$2:$L$352)</f>
        <v>18</v>
      </c>
    </row>
    <row r="468" spans="1:5" ht="100.8" x14ac:dyDescent="0.3">
      <c r="A468" s="157" t="s">
        <v>464</v>
      </c>
      <c r="B468" s="157" t="s">
        <v>689</v>
      </c>
      <c r="C468" s="157" t="s">
        <v>720</v>
      </c>
      <c r="D468" s="158" t="str">
        <f t="shared" si="14"/>
        <v>Finance durable et gestion des risques climatiques (M2) (ESG Finance)</v>
      </c>
      <c r="E468" s="157">
        <f>SUMIF(Tableau18[Nom formation + institution],D468,$L$2:$L$352)</f>
        <v>9</v>
      </c>
    </row>
    <row r="469" spans="1:5" ht="100.8" x14ac:dyDescent="0.3">
      <c r="A469" s="80" t="s">
        <v>464</v>
      </c>
      <c r="B469" s="80" t="s">
        <v>689</v>
      </c>
      <c r="C469" s="80" t="s">
        <v>721</v>
      </c>
      <c r="D469" s="156" t="str">
        <f t="shared" si="14"/>
        <v>Gestion de patrimoine et gestion privée (Master) (ESG Finance)</v>
      </c>
      <c r="E469" s="80">
        <f>SUMIF(Tableau18[Nom formation + institution],D469,$L$2:$L$352)</f>
        <v>1</v>
      </c>
    </row>
    <row r="470" spans="1:5" ht="86.4" x14ac:dyDescent="0.3">
      <c r="A470" s="157" t="s">
        <v>464</v>
      </c>
      <c r="B470" s="157" t="s">
        <v>689</v>
      </c>
      <c r="C470" s="157" t="s">
        <v>724</v>
      </c>
      <c r="D470" s="158" t="str">
        <f t="shared" si="14"/>
        <v>Gestion de patrimoine et gestion privée (M2) (ESG Finance)</v>
      </c>
      <c r="E470" s="157">
        <f>SUMIF(Tableau18[Nom formation + institution],D470,$L$2:$L$352)</f>
        <v>1</v>
      </c>
    </row>
    <row r="471" spans="1:5" ht="100.8" x14ac:dyDescent="0.3">
      <c r="A471" s="80" t="s">
        <v>464</v>
      </c>
      <c r="B471" s="80" t="s">
        <v>689</v>
      </c>
      <c r="C471" s="80" t="s">
        <v>725</v>
      </c>
      <c r="D471" s="156" t="str">
        <f t="shared" si="14"/>
        <v>Big data et data science en finance (Master) (ESG Finance)</v>
      </c>
      <c r="E471" s="80">
        <f>SUMIF(Tableau18[Nom formation + institution],D471,$L$2:$L$352)</f>
        <v>1</v>
      </c>
    </row>
    <row r="472" spans="1:5" ht="86.4" x14ac:dyDescent="0.3">
      <c r="A472" s="157" t="s">
        <v>464</v>
      </c>
      <c r="B472" s="157" t="s">
        <v>689</v>
      </c>
      <c r="C472" s="157" t="s">
        <v>727</v>
      </c>
      <c r="D472" s="158" t="str">
        <f t="shared" si="14"/>
        <v>Big data et data science en finance (M2) (ESG Finance)</v>
      </c>
      <c r="E472" s="157">
        <f>SUMIF(Tableau18[Nom formation + institution],D472,$L$2:$L$352)</f>
        <v>1</v>
      </c>
    </row>
    <row r="473" spans="1:5" ht="86.4" x14ac:dyDescent="0.3">
      <c r="A473" s="80" t="s">
        <v>464</v>
      </c>
      <c r="B473" s="80" t="s">
        <v>689</v>
      </c>
      <c r="C473" s="80" t="s">
        <v>728</v>
      </c>
      <c r="D473" s="156" t="str">
        <f t="shared" si="14"/>
        <v>Banque et Relations Entreprises (Master) (ESG Finance)</v>
      </c>
      <c r="E473" s="80">
        <f>SUMIF(Tableau18[Nom formation + institution],D473,$L$2:$L$352)</f>
        <v>1</v>
      </c>
    </row>
    <row r="474" spans="1:5" ht="72" x14ac:dyDescent="0.3">
      <c r="A474" s="157" t="s">
        <v>464</v>
      </c>
      <c r="B474" s="157" t="s">
        <v>689</v>
      </c>
      <c r="C474" s="157" t="s">
        <v>731</v>
      </c>
      <c r="D474" s="158" t="str">
        <f t="shared" si="14"/>
        <v>Banque et Relations Entreprises (M2) (ESG Finance)</v>
      </c>
      <c r="E474" s="157">
        <f>SUMIF(Tableau18[Nom formation + institution],D474,$L$2:$L$352)</f>
        <v>1</v>
      </c>
    </row>
    <row r="475" spans="1:5" ht="86.4" x14ac:dyDescent="0.3">
      <c r="A475" s="80" t="s">
        <v>464</v>
      </c>
      <c r="B475" s="80" t="s">
        <v>689</v>
      </c>
      <c r="C475" s="80" t="s">
        <v>732</v>
      </c>
      <c r="D475" s="156" t="str">
        <f t="shared" si="14"/>
        <v>Audit et contrôle de gestion (Master) (ESG Finance)</v>
      </c>
      <c r="E475" s="80">
        <f>SUMIF(Tableau18[Nom formation + institution],D475,$L$2:$L$352)</f>
        <v>0</v>
      </c>
    </row>
    <row r="476" spans="1:5" ht="72" x14ac:dyDescent="0.3">
      <c r="A476" s="157" t="s">
        <v>464</v>
      </c>
      <c r="B476" s="157" t="s">
        <v>689</v>
      </c>
      <c r="C476" s="157" t="s">
        <v>734</v>
      </c>
      <c r="D476" s="158" t="str">
        <f t="shared" si="14"/>
        <v>Audit et contrôle de gestion (M2) (ESG Finance)</v>
      </c>
      <c r="E476" s="157">
        <f>SUMIF(Tableau18[Nom formation + institution],D476,$L$2:$L$352)</f>
        <v>0</v>
      </c>
    </row>
    <row r="477" spans="1:5" ht="72" x14ac:dyDescent="0.3">
      <c r="A477" s="80" t="s">
        <v>464</v>
      </c>
      <c r="B477" s="80" t="s">
        <v>689</v>
      </c>
      <c r="C477" s="80" t="s">
        <v>735</v>
      </c>
      <c r="D477" s="156" t="str">
        <f t="shared" si="14"/>
        <v>Consulting financier (Master) (ESG Finance)</v>
      </c>
      <c r="E477" s="80">
        <f>SUMIF(Tableau18[Nom formation + institution],D477,$L$2:$L$352)</f>
        <v>1</v>
      </c>
    </row>
    <row r="478" spans="1:5" ht="57.6" x14ac:dyDescent="0.3">
      <c r="A478" s="157" t="s">
        <v>464</v>
      </c>
      <c r="B478" s="157" t="s">
        <v>689</v>
      </c>
      <c r="C478" s="157" t="s">
        <v>738</v>
      </c>
      <c r="D478" s="158" t="str">
        <f t="shared" si="14"/>
        <v>Consulting financier (M2) (ESG Finance)</v>
      </c>
      <c r="E478" s="157">
        <f>SUMIF(Tableau18[Nom formation + institution],D478,$L$2:$L$352)</f>
        <v>1</v>
      </c>
    </row>
    <row r="479" spans="1:5" ht="43.2" x14ac:dyDescent="0.3">
      <c r="A479" s="80" t="s">
        <v>464</v>
      </c>
      <c r="B479" s="80" t="s">
        <v>739</v>
      </c>
      <c r="C479" s="80" t="s">
        <v>740</v>
      </c>
      <c r="D479" s="156" t="str">
        <f t="shared" si="14"/>
        <v>Banque (BTS) (ESG Finance)</v>
      </c>
      <c r="E479" s="80">
        <f>SUMIF(Tableau18[Nom formation + institution],D479,$L$2:$L$352)</f>
        <v>0</v>
      </c>
    </row>
    <row r="480" spans="1:5" ht="72" x14ac:dyDescent="0.3">
      <c r="A480" s="157" t="s">
        <v>742</v>
      </c>
      <c r="B480" s="157" t="s">
        <v>589</v>
      </c>
      <c r="C480" s="157" t="s">
        <v>743</v>
      </c>
      <c r="D480" s="158" t="str">
        <f t="shared" si="14"/>
        <v>Finance (L3) (Financia Business School)</v>
      </c>
      <c r="E480" s="157">
        <f>SUMIF(Tableau18[Nom formation + institution],D480,$L$2:$L$352)</f>
        <v>0</v>
      </c>
    </row>
    <row r="481" spans="1:5" ht="144" x14ac:dyDescent="0.3">
      <c r="A481" s="80" t="s">
        <v>745</v>
      </c>
      <c r="B481" s="80" t="s">
        <v>589</v>
      </c>
      <c r="C481" s="80" t="s">
        <v>746</v>
      </c>
      <c r="D481" s="156" t="str">
        <f t="shared" si="14"/>
        <v>Bachelor in management specialized in Finance (Bachelor) (Rennes School of Business)</v>
      </c>
      <c r="E481" s="80">
        <f>SUMIF(Tableau18[Nom formation + institution],D481,$L$2:$L$352)</f>
        <v>0</v>
      </c>
    </row>
    <row r="482" spans="1:5" ht="100.8" x14ac:dyDescent="0.3">
      <c r="A482" s="157" t="s">
        <v>745</v>
      </c>
      <c r="B482" s="157" t="s">
        <v>265</v>
      </c>
      <c r="C482" s="157" t="s">
        <v>748</v>
      </c>
      <c r="D482" s="158" t="str">
        <f t="shared" si="14"/>
        <v>Financial data intelligence (M2) (Rennes School of Business)</v>
      </c>
      <c r="E482" s="157">
        <f>SUMIF(Tableau18[Nom formation + institution],D482,$L$2:$L$352)</f>
        <v>1</v>
      </c>
    </row>
    <row r="483" spans="1:5" ht="86.4" x14ac:dyDescent="0.3">
      <c r="A483" s="80" t="s">
        <v>745</v>
      </c>
      <c r="B483" s="80" t="s">
        <v>265</v>
      </c>
      <c r="C483" s="80" t="s">
        <v>751</v>
      </c>
      <c r="D483" s="156" t="str">
        <f t="shared" ref="D483:D514" si="15">CONCATENATE(C483&amp;" ("&amp;A483&amp;")")</f>
        <v>International Finance (M2) (Rennes School of Business)</v>
      </c>
      <c r="E483" s="80">
        <f>SUMIF(Tableau18[Nom formation + institution],D483,$L$2:$L$352)</f>
        <v>0</v>
      </c>
    </row>
    <row r="484" spans="1:5" ht="57.6" x14ac:dyDescent="0.3">
      <c r="A484" s="157" t="s">
        <v>264</v>
      </c>
      <c r="B484" s="157" t="s">
        <v>753</v>
      </c>
      <c r="C484" s="157" t="s">
        <v>754</v>
      </c>
      <c r="D484" s="158" t="str">
        <f t="shared" si="15"/>
        <v>MBA Spécialisé en Finance (HEC Paris)</v>
      </c>
      <c r="E484" s="157">
        <f>SUMIF(Tableau18[Nom formation + institution],D484,$L$2:$L$352)</f>
        <v>1</v>
      </c>
    </row>
    <row r="485" spans="1:5" ht="28.8" x14ac:dyDescent="0.3">
      <c r="A485" s="80" t="s">
        <v>264</v>
      </c>
      <c r="B485" s="80" t="s">
        <v>758</v>
      </c>
      <c r="C485" s="80" t="s">
        <v>759</v>
      </c>
      <c r="D485" s="156" t="str">
        <f t="shared" si="15"/>
        <v>Finance (HEC Paris)</v>
      </c>
      <c r="E485" s="80">
        <f>SUMIF(Tableau18[Nom formation + institution],D485,$L$2:$L$352)</f>
        <v>0</v>
      </c>
    </row>
    <row r="486" spans="1:5" ht="115.2" x14ac:dyDescent="0.3">
      <c r="A486" s="157" t="s">
        <v>264</v>
      </c>
      <c r="B486" s="157" t="s">
        <v>762</v>
      </c>
      <c r="C486" s="157" t="s">
        <v>763</v>
      </c>
      <c r="D486" s="158" t="str">
        <f t="shared" si="15"/>
        <v>Global executive master in management - majeure finance (HEC Paris)</v>
      </c>
      <c r="E486" s="157">
        <f>SUMIF(Tableau18[Nom formation + institution],D486,$L$2:$L$352)</f>
        <v>1</v>
      </c>
    </row>
    <row r="487" spans="1:5" ht="115.2" x14ac:dyDescent="0.3">
      <c r="A487" s="80" t="s">
        <v>768</v>
      </c>
      <c r="B487" s="80" t="s">
        <v>769</v>
      </c>
      <c r="C487" s="80" t="s">
        <v>770</v>
      </c>
      <c r="D487" s="156" t="str">
        <f t="shared" si="15"/>
        <v>International certificate in corporate finance (ICCF &amp; HEC )</v>
      </c>
      <c r="E487" s="80">
        <f>SUMIF(Tableau18[Nom formation + institution],D487,$L$2:$L$352)</f>
        <v>0</v>
      </c>
    </row>
    <row r="488" spans="1:5" ht="57.6" x14ac:dyDescent="0.3">
      <c r="A488" s="157" t="s">
        <v>264</v>
      </c>
      <c r="B488" s="157" t="s">
        <v>769</v>
      </c>
      <c r="C488" s="157" t="s">
        <v>773</v>
      </c>
      <c r="D488" s="158" t="str">
        <f t="shared" si="15"/>
        <v>Finance d'entreprise (FC) (HEC Paris)</v>
      </c>
      <c r="E488" s="157">
        <f>SUMIF(Tableau18[Nom formation + institution],D488,$L$2:$L$352)</f>
        <v>0</v>
      </c>
    </row>
    <row r="489" spans="1:5" ht="100.8" x14ac:dyDescent="0.3">
      <c r="A489" s="80" t="s">
        <v>776</v>
      </c>
      <c r="B489" s="80" t="s">
        <v>769</v>
      </c>
      <c r="C489" s="80" t="s">
        <v>777</v>
      </c>
      <c r="D489" s="156" t="str">
        <f t="shared" si="15"/>
        <v>Advanced certificate in corporate finance (ACCF &amp; HEC)</v>
      </c>
      <c r="E489" s="80">
        <f>SUMIF(Tableau18[Nom formation + institution],D489,$L$2:$L$352)</f>
        <v>0</v>
      </c>
    </row>
    <row r="490" spans="1:5" ht="57.6" x14ac:dyDescent="0.3">
      <c r="A490" s="157" t="s">
        <v>264</v>
      </c>
      <c r="B490" s="157" t="s">
        <v>769</v>
      </c>
      <c r="C490" s="157" t="s">
        <v>780</v>
      </c>
      <c r="D490" s="158" t="str">
        <f t="shared" si="15"/>
        <v>Asset management (HEC Paris)</v>
      </c>
      <c r="E490" s="157">
        <f>SUMIF(Tableau18[Nom formation + institution],D490,$L$2:$L$352)</f>
        <v>0</v>
      </c>
    </row>
    <row r="491" spans="1:5" ht="28.8" x14ac:dyDescent="0.3">
      <c r="A491" s="80" t="s">
        <v>264</v>
      </c>
      <c r="B491" s="80" t="s">
        <v>769</v>
      </c>
      <c r="C491" s="80" t="s">
        <v>783</v>
      </c>
      <c r="D491" s="156" t="str">
        <f t="shared" si="15"/>
        <v>Valuation (HEC Paris)</v>
      </c>
      <c r="E491" s="80">
        <f>SUMIF(Tableau18[Nom formation + institution],D491,$L$2:$L$352)</f>
        <v>0</v>
      </c>
    </row>
    <row r="492" spans="1:5" ht="72" x14ac:dyDescent="0.3">
      <c r="A492" s="157" t="s">
        <v>264</v>
      </c>
      <c r="B492" s="157" t="s">
        <v>769</v>
      </c>
      <c r="C492" s="157" t="s">
        <v>785</v>
      </c>
      <c r="D492" s="158" t="str">
        <f t="shared" si="15"/>
        <v>Executive corporate finance Maroc (HEC Paris)</v>
      </c>
      <c r="E492" s="157">
        <f>SUMIF(Tableau18[Nom formation + institution],D492,$L$2:$L$352)</f>
        <v>0</v>
      </c>
    </row>
    <row r="493" spans="1:5" ht="86.4" x14ac:dyDescent="0.3">
      <c r="A493" s="80" t="s">
        <v>264</v>
      </c>
      <c r="B493" s="80" t="s">
        <v>789</v>
      </c>
      <c r="C493" s="80" t="s">
        <v>790</v>
      </c>
      <c r="D493" s="156" t="str">
        <f t="shared" si="15"/>
        <v>Maîtriser les fondamentaux de la finance (HEC Paris)</v>
      </c>
      <c r="E493" s="80">
        <f>SUMIF(Tableau18[Nom formation + institution],D493,$L$2:$L$352)</f>
        <v>0</v>
      </c>
    </row>
    <row r="494" spans="1:5" ht="72" x14ac:dyDescent="0.3">
      <c r="A494" s="157" t="s">
        <v>264</v>
      </c>
      <c r="B494" s="157" t="s">
        <v>789</v>
      </c>
      <c r="C494" s="157" t="s">
        <v>792</v>
      </c>
      <c r="D494" s="158" t="str">
        <f t="shared" si="15"/>
        <v>Finance pour dirigeants (FC) (HEC Paris)</v>
      </c>
      <c r="E494" s="157">
        <f>SUMIF(Tableau18[Nom formation + institution],D494,$L$2:$L$352)</f>
        <v>0</v>
      </c>
    </row>
    <row r="495" spans="1:5" ht="115.2" x14ac:dyDescent="0.3">
      <c r="A495" s="80" t="s">
        <v>317</v>
      </c>
      <c r="B495" s="80" t="s">
        <v>794</v>
      </c>
      <c r="C495" s="80" t="s">
        <v>795</v>
      </c>
      <c r="D495" s="156" t="str">
        <f t="shared" si="15"/>
        <v>Financial management and management control (ESSEC Business School)</v>
      </c>
      <c r="E495" s="80">
        <f>SUMIF(Tableau18[Nom formation + institution],D495,$L$2:$L$352)</f>
        <v>0</v>
      </c>
    </row>
    <row r="496" spans="1:5" ht="100.8" x14ac:dyDescent="0.3">
      <c r="A496" s="157" t="s">
        <v>317</v>
      </c>
      <c r="B496" s="157" t="s">
        <v>789</v>
      </c>
      <c r="C496" s="157" t="s">
        <v>798</v>
      </c>
      <c r="D496" s="158" t="str">
        <f t="shared" si="15"/>
        <v>Gérer les risques et financer l'entreprise (ESSEC Business School)</v>
      </c>
      <c r="E496" s="157">
        <f>SUMIF(Tableau18[Nom formation + institution],D496,$L$2:$L$352)</f>
        <v>0</v>
      </c>
    </row>
    <row r="497" spans="1:5" ht="129.6" x14ac:dyDescent="0.3">
      <c r="A497" s="80" t="s">
        <v>317</v>
      </c>
      <c r="B497" s="80" t="s">
        <v>789</v>
      </c>
      <c r="C497" s="80" t="s">
        <v>801</v>
      </c>
      <c r="D497" s="156" t="str">
        <f t="shared" si="15"/>
        <v>Gestion et finance : fondamentaux pour les non spécialistes (ESSEC Business School)</v>
      </c>
      <c r="E497" s="80">
        <f>SUMIF(Tableau18[Nom formation + institution],D497,$L$2:$L$352)</f>
        <v>0</v>
      </c>
    </row>
    <row r="498" spans="1:5" ht="86.4" x14ac:dyDescent="0.3">
      <c r="A498" s="157" t="s">
        <v>340</v>
      </c>
      <c r="B498" s="157" t="s">
        <v>789</v>
      </c>
      <c r="C498" s="157" t="s">
        <v>805</v>
      </c>
      <c r="D498" s="158" t="str">
        <f t="shared" si="15"/>
        <v>Finance pour non financiers (ESCP Business School)</v>
      </c>
      <c r="E498" s="157">
        <f>SUMIF(Tableau18[Nom formation + institution],D498,$L$2:$L$352)</f>
        <v>0</v>
      </c>
    </row>
    <row r="499" spans="1:5" ht="72" x14ac:dyDescent="0.3">
      <c r="A499" s="80" t="s">
        <v>340</v>
      </c>
      <c r="B499" s="80" t="s">
        <v>769</v>
      </c>
      <c r="C499" s="80" t="s">
        <v>807</v>
      </c>
      <c r="D499" s="156" t="str">
        <f t="shared" si="15"/>
        <v>Finance d'entreprise (ESCP Business School)</v>
      </c>
      <c r="E499" s="80">
        <f>SUMIF(Tableau18[Nom formation + institution],D499,$L$2:$L$352)</f>
        <v>0</v>
      </c>
    </row>
    <row r="500" spans="1:5" ht="72" x14ac:dyDescent="0.3">
      <c r="A500" s="157" t="s">
        <v>340</v>
      </c>
      <c r="B500" s="157" t="s">
        <v>769</v>
      </c>
      <c r="C500" s="157" t="s">
        <v>810</v>
      </c>
      <c r="D500" s="158" t="str">
        <f t="shared" si="15"/>
        <v>International Finance (FC) (ESCP Business School)</v>
      </c>
      <c r="E500" s="157">
        <f>SUMIF(Tableau18[Nom formation + institution],D500,$L$2:$L$352)</f>
        <v>0</v>
      </c>
    </row>
    <row r="501" spans="1:5" ht="115.2" x14ac:dyDescent="0.3">
      <c r="A501" s="80" t="s">
        <v>340</v>
      </c>
      <c r="B501" s="80" t="s">
        <v>769</v>
      </c>
      <c r="C501" s="80" t="s">
        <v>812</v>
      </c>
      <c r="D501" s="156" t="str">
        <f t="shared" si="15"/>
        <v>Real Estate Finance and Investments (ESCP Business School)</v>
      </c>
      <c r="E501" s="80">
        <f>SUMIF(Tableau18[Nom formation + institution],D501,$L$2:$L$352)</f>
        <v>0</v>
      </c>
    </row>
    <row r="502" spans="1:5" ht="86.4" x14ac:dyDescent="0.3">
      <c r="A502" s="157" t="s">
        <v>340</v>
      </c>
      <c r="B502" s="157" t="s">
        <v>815</v>
      </c>
      <c r="C502" s="157" t="s">
        <v>816</v>
      </c>
      <c r="D502" s="158" t="str">
        <f t="shared" si="15"/>
        <v>Negotiating wise agreements (ESCP Business School)</v>
      </c>
      <c r="E502" s="157">
        <f>SUMIF(Tableau18[Nom formation + institution],D502,$L$2:$L$352)</f>
        <v>0</v>
      </c>
    </row>
    <row r="503" spans="1:5" ht="129.6" x14ac:dyDescent="0.3">
      <c r="A503" s="80" t="s">
        <v>340</v>
      </c>
      <c r="B503" s="80" t="s">
        <v>769</v>
      </c>
      <c r="C503" s="80" t="s">
        <v>820</v>
      </c>
      <c r="D503" s="156" t="str">
        <f t="shared" si="15"/>
        <v>Management, contrôle interne et maîtrise des risques (ESCP Business School)</v>
      </c>
      <c r="E503" s="80">
        <f>SUMIF(Tableau18[Nom formation + institution],D503,$L$2:$L$352)</f>
        <v>0</v>
      </c>
    </row>
    <row r="504" spans="1:5" ht="100.8" x14ac:dyDescent="0.3">
      <c r="A504" s="157" t="s">
        <v>340</v>
      </c>
      <c r="B504" s="157" t="s">
        <v>769</v>
      </c>
      <c r="C504" s="157" t="s">
        <v>823</v>
      </c>
      <c r="D504" s="158" t="str">
        <f t="shared" si="15"/>
        <v>Business Competence Programme (ESCP Business School)</v>
      </c>
      <c r="E504" s="157">
        <f>SUMIF(Tableau18[Nom formation + institution],D504,$L$2:$L$352)</f>
        <v>0</v>
      </c>
    </row>
    <row r="505" spans="1:5" ht="100.8" x14ac:dyDescent="0.3">
      <c r="A505" s="80" t="s">
        <v>340</v>
      </c>
      <c r="B505" s="80" t="s">
        <v>789</v>
      </c>
      <c r="C505" s="80" t="s">
        <v>826</v>
      </c>
      <c r="D505" s="156" t="str">
        <f t="shared" si="15"/>
        <v>Exploring the Future of Business (ESCP Business School)</v>
      </c>
      <c r="E505" s="80">
        <f>SUMIF(Tableau18[Nom formation + institution],D505,$L$2:$L$352)</f>
        <v>1</v>
      </c>
    </row>
    <row r="506" spans="1:5" ht="86.4" x14ac:dyDescent="0.3">
      <c r="A506" s="157" t="s">
        <v>340</v>
      </c>
      <c r="B506" s="157" t="s">
        <v>794</v>
      </c>
      <c r="C506" s="157" t="s">
        <v>831</v>
      </c>
      <c r="D506" s="158" t="str">
        <f t="shared" si="15"/>
        <v>Ingénierie Financière et Fiscale (ESCP Business School)</v>
      </c>
      <c r="E506" s="157">
        <f>SUMIF(Tableau18[Nom formation + institution],D506,$L$2:$L$352)</f>
        <v>0</v>
      </c>
    </row>
    <row r="507" spans="1:5" ht="72" x14ac:dyDescent="0.3">
      <c r="A507" s="80" t="s">
        <v>367</v>
      </c>
      <c r="B507" s="80" t="s">
        <v>769</v>
      </c>
      <c r="C507" s="80" t="s">
        <v>833</v>
      </c>
      <c r="D507" s="156" t="str">
        <f t="shared" si="15"/>
        <v>Finance et gouvernance (emlyon business school)</v>
      </c>
      <c r="E507" s="80">
        <f>SUMIF(Tableau18[Nom formation + institution],D507,$L$2:$L$352)</f>
        <v>0</v>
      </c>
    </row>
    <row r="508" spans="1:5" ht="86.4" x14ac:dyDescent="0.3">
      <c r="A508" s="157" t="s">
        <v>367</v>
      </c>
      <c r="B508" s="157" t="s">
        <v>769</v>
      </c>
      <c r="C508" s="157" t="s">
        <v>836</v>
      </c>
      <c r="D508" s="158" t="str">
        <f t="shared" si="15"/>
        <v>Finance pour non financier (emlyon business school)</v>
      </c>
      <c r="E508" s="157">
        <f>SUMIF(Tableau18[Nom formation + institution],D508,$L$2:$L$352)</f>
        <v>0</v>
      </c>
    </row>
    <row r="509" spans="1:5" ht="100.8" x14ac:dyDescent="0.3">
      <c r="A509" s="80" t="s">
        <v>367</v>
      </c>
      <c r="B509" s="80" t="s">
        <v>769</v>
      </c>
      <c r="C509" s="80" t="s">
        <v>838</v>
      </c>
      <c r="D509" s="156" t="str">
        <f t="shared" si="15"/>
        <v>Pilotage de la performance et datas (emlyon business school)</v>
      </c>
      <c r="E509" s="80">
        <f>SUMIF(Tableau18[Nom formation + institution],D509,$L$2:$L$352)</f>
        <v>0</v>
      </c>
    </row>
    <row r="510" spans="1:5" ht="72" x14ac:dyDescent="0.3">
      <c r="A510" s="157" t="s">
        <v>371</v>
      </c>
      <c r="B510" s="157" t="s">
        <v>176</v>
      </c>
      <c r="C510" s="157" t="s">
        <v>841</v>
      </c>
      <c r="D510" s="158" t="str">
        <f t="shared" si="15"/>
        <v>Stratégie financière (EDHEC Business School)</v>
      </c>
      <c r="E510" s="157">
        <f>SUMIF(Tableau18[Nom formation + institution],D510,$L$2:$L$352)</f>
        <v>1</v>
      </c>
    </row>
    <row r="511" spans="1:5" ht="86.4" x14ac:dyDescent="0.3">
      <c r="A511" s="80" t="s">
        <v>371</v>
      </c>
      <c r="B511" s="80" t="s">
        <v>265</v>
      </c>
      <c r="C511" s="80" t="s">
        <v>846</v>
      </c>
      <c r="D511" s="156" t="str">
        <f t="shared" si="15"/>
        <v>Corporate Finance online (EDHEC Business School)</v>
      </c>
      <c r="E511" s="80">
        <f>SUMIF(Tableau18[Nom formation + institution],D511,$L$2:$L$352)</f>
        <v>0</v>
      </c>
    </row>
    <row r="512" spans="1:5" ht="72" x14ac:dyDescent="0.3">
      <c r="A512" s="157" t="s">
        <v>371</v>
      </c>
      <c r="B512" s="157" t="s">
        <v>769</v>
      </c>
      <c r="C512" s="157" t="s">
        <v>848</v>
      </c>
      <c r="D512" s="158" t="str">
        <f t="shared" si="15"/>
        <v>Corporate Finance  (EDHEC Business School)</v>
      </c>
      <c r="E512" s="157">
        <f>SUMIF(Tableau18[Nom formation + institution],D512,$L$2:$L$352)</f>
        <v>0</v>
      </c>
    </row>
    <row r="513" spans="1:5" ht="100.8" x14ac:dyDescent="0.3">
      <c r="A513" s="80" t="s">
        <v>371</v>
      </c>
      <c r="B513" s="80" t="s">
        <v>851</v>
      </c>
      <c r="C513" s="80" t="s">
        <v>852</v>
      </c>
      <c r="D513" s="156" t="str">
        <f t="shared" si="15"/>
        <v>Specialised in International Finance (EDHEC Business School)</v>
      </c>
      <c r="E513" s="80">
        <f>SUMIF(Tableau18[Nom formation + institution],D513,$L$2:$L$352)</f>
        <v>1</v>
      </c>
    </row>
    <row r="514" spans="1:5" ht="129.6" x14ac:dyDescent="0.3">
      <c r="A514" s="157" t="s">
        <v>429</v>
      </c>
      <c r="B514" s="157" t="s">
        <v>794</v>
      </c>
      <c r="C514" s="157" t="s">
        <v>855</v>
      </c>
      <c r="D514" s="158" t="str">
        <f t="shared" si="15"/>
        <v>Manager en Gestion de Patrimoine Financier (Exec M2) (SKEMA Business School)</v>
      </c>
      <c r="E514" s="157">
        <f>SUMIF(Tableau18[Nom formation + institution],D514,$L$2:$L$352)</f>
        <v>2</v>
      </c>
    </row>
    <row r="515" spans="1:5" ht="57.6" x14ac:dyDescent="0.3">
      <c r="A515" s="80" t="s">
        <v>473</v>
      </c>
      <c r="B515" s="80" t="s">
        <v>176</v>
      </c>
      <c r="C515" s="80" t="s">
        <v>858</v>
      </c>
      <c r="D515" s="156" t="str">
        <f t="shared" ref="D515:D546" si="16">CONCATENATE(C515&amp;" ("&amp;A515&amp;")")</f>
        <v>Analyse financière avancée (Audencia)</v>
      </c>
      <c r="E515" s="80">
        <f>SUMIF(Tableau18[Nom formation + institution],D515,$L$2:$L$352)</f>
        <v>0</v>
      </c>
    </row>
    <row r="516" spans="1:5" ht="86.4" x14ac:dyDescent="0.3">
      <c r="A516" s="157" t="s">
        <v>473</v>
      </c>
      <c r="B516" s="157" t="s">
        <v>769</v>
      </c>
      <c r="C516" s="157" t="s">
        <v>861</v>
      </c>
      <c r="D516" s="158" t="str">
        <f t="shared" si="16"/>
        <v>Finance et Gestion pour Cadres et Managers (Audencia)</v>
      </c>
      <c r="E516" s="157">
        <f>SUMIF(Tableau18[Nom formation + institution],D516,$L$2:$L$352)</f>
        <v>0</v>
      </c>
    </row>
    <row r="517" spans="1:5" ht="100.8" x14ac:dyDescent="0.3">
      <c r="A517" s="80" t="s">
        <v>473</v>
      </c>
      <c r="B517" s="80" t="s">
        <v>769</v>
      </c>
      <c r="C517" s="80" t="s">
        <v>864</v>
      </c>
      <c r="D517" s="156" t="str">
        <f t="shared" si="16"/>
        <v>Piloter la performance financière de l'entreprise (Audencia)</v>
      </c>
      <c r="E517" s="80">
        <f>SUMIF(Tableau18[Nom formation + institution],D517,$L$2:$L$352)</f>
        <v>0</v>
      </c>
    </row>
    <row r="518" spans="1:5" ht="57.6" x14ac:dyDescent="0.3">
      <c r="A518" s="157" t="s">
        <v>473</v>
      </c>
      <c r="B518" s="157" t="s">
        <v>176</v>
      </c>
      <c r="C518" s="157" t="s">
        <v>867</v>
      </c>
      <c r="D518" s="158" t="str">
        <f t="shared" si="16"/>
        <v>Finance pour dirigeants (Audencia)</v>
      </c>
      <c r="E518" s="157">
        <f>SUMIF(Tableau18[Nom formation + institution],D518,$L$2:$L$352)</f>
        <v>0</v>
      </c>
    </row>
    <row r="519" spans="1:5" ht="43.2" x14ac:dyDescent="0.3">
      <c r="A519" s="80" t="s">
        <v>473</v>
      </c>
      <c r="B519" s="80" t="s">
        <v>758</v>
      </c>
      <c r="C519" s="80" t="s">
        <v>869</v>
      </c>
      <c r="D519" s="156" t="str">
        <f t="shared" si="16"/>
        <v>Directeur Financier (Audencia)</v>
      </c>
      <c r="E519" s="80">
        <f>SUMIF(Tableau18[Nom formation + institution],D519,$L$2:$L$352)</f>
        <v>1</v>
      </c>
    </row>
    <row r="520" spans="1:5" ht="86.4" x14ac:dyDescent="0.3">
      <c r="A520" s="157" t="s">
        <v>473</v>
      </c>
      <c r="B520" s="157" t="s">
        <v>176</v>
      </c>
      <c r="C520" s="157" t="s">
        <v>873</v>
      </c>
      <c r="D520" s="158" t="str">
        <f t="shared" si="16"/>
        <v>Analyse financière et choix de financement (Audencia)</v>
      </c>
      <c r="E520" s="157">
        <f>SUMIF(Tableau18[Nom formation + institution],D520,$L$2:$L$352)</f>
        <v>0</v>
      </c>
    </row>
    <row r="521" spans="1:5" ht="86.4" x14ac:dyDescent="0.3">
      <c r="A521" s="80" t="s">
        <v>497</v>
      </c>
      <c r="B521" s="80" t="s">
        <v>769</v>
      </c>
      <c r="C521" s="80" t="s">
        <v>875</v>
      </c>
      <c r="D521" s="156" t="str">
        <f t="shared" si="16"/>
        <v>Piloter la gestion de l'entreprise (KEDGE Business School)</v>
      </c>
      <c r="E521" s="80">
        <f>SUMIF(Tableau18[Nom formation + institution],D521,$L$2:$L$352)</f>
        <v>0</v>
      </c>
    </row>
    <row r="522" spans="1:5" ht="172.8" x14ac:dyDescent="0.3">
      <c r="A522" s="157" t="s">
        <v>497</v>
      </c>
      <c r="B522" s="157" t="s">
        <v>769</v>
      </c>
      <c r="C522" s="157" t="s">
        <v>878</v>
      </c>
      <c r="D522" s="158" t="str">
        <f t="shared" si="16"/>
        <v>Se perfectionner dans le pilotage économique et financier de l'entreprise (KEDGE Business School)</v>
      </c>
      <c r="E522" s="157">
        <f>SUMIF(Tableau18[Nom formation + institution],D522,$L$2:$L$352)</f>
        <v>0</v>
      </c>
    </row>
    <row r="523" spans="1:5" ht="86.4" x14ac:dyDescent="0.3">
      <c r="A523" s="80" t="s">
        <v>542</v>
      </c>
      <c r="B523" s="80" t="s">
        <v>769</v>
      </c>
      <c r="C523" s="80" t="s">
        <v>881</v>
      </c>
      <c r="D523" s="156" t="str">
        <f t="shared" si="16"/>
        <v>Strategy and finance (NEOMA Business School)</v>
      </c>
      <c r="E523" s="80">
        <f>SUMIF(Tableau18[Nom formation + institution],D523,$L$2:$L$352)</f>
        <v>0</v>
      </c>
    </row>
    <row r="524" spans="1:5" ht="72" x14ac:dyDescent="0.3">
      <c r="A524" s="157" t="s">
        <v>685</v>
      </c>
      <c r="B524" s="157" t="s">
        <v>753</v>
      </c>
      <c r="C524" s="157" t="s">
        <v>883</v>
      </c>
      <c r="D524" s="158" t="str">
        <f t="shared" si="16"/>
        <v>Finance - financial engineering (ESLSCA BS)</v>
      </c>
      <c r="E524" s="157">
        <f>SUMIF(Tableau18[Nom formation + institution],D524,$L$2:$L$352)</f>
        <v>1</v>
      </c>
    </row>
    <row r="525" spans="1:5" ht="72" x14ac:dyDescent="0.3">
      <c r="A525" s="80" t="s">
        <v>685</v>
      </c>
      <c r="B525" s="80" t="s">
        <v>753</v>
      </c>
      <c r="C525" s="80" t="s">
        <v>887</v>
      </c>
      <c r="D525" s="156" t="str">
        <f t="shared" si="16"/>
        <v>Finance &amp; Data performance (ESLSCA BS)</v>
      </c>
      <c r="E525" s="80">
        <f>SUMIF(Tableau18[Nom formation + institution],D525,$L$2:$L$352)</f>
        <v>0</v>
      </c>
    </row>
    <row r="526" spans="1:5" ht="57.6" x14ac:dyDescent="0.3">
      <c r="A526" s="157" t="s">
        <v>685</v>
      </c>
      <c r="B526" s="157" t="s">
        <v>753</v>
      </c>
      <c r="C526" s="157" t="s">
        <v>889</v>
      </c>
      <c r="D526" s="158" t="str">
        <f t="shared" si="16"/>
        <v>Trading - Financial Markets (ESLSCA BS)</v>
      </c>
      <c r="E526" s="157">
        <f>SUMIF(Tableau18[Nom formation + institution],D526,$L$2:$L$352)</f>
        <v>1</v>
      </c>
    </row>
    <row r="527" spans="1:5" ht="57.6" x14ac:dyDescent="0.3">
      <c r="A527" s="80" t="s">
        <v>685</v>
      </c>
      <c r="B527" s="80" t="s">
        <v>753</v>
      </c>
      <c r="C527" s="80" t="s">
        <v>892</v>
      </c>
      <c r="D527" s="156" t="str">
        <f t="shared" si="16"/>
        <v>Wealth management (ESLSCA BS)</v>
      </c>
      <c r="E527" s="80">
        <f>SUMIF(Tableau18[Nom formation + institution],D527,$L$2:$L$352)</f>
        <v>1</v>
      </c>
    </row>
    <row r="528" spans="1:5" ht="100.8" x14ac:dyDescent="0.3">
      <c r="A528" s="157" t="s">
        <v>685</v>
      </c>
      <c r="B528" s="157" t="s">
        <v>753</v>
      </c>
      <c r="C528" s="157" t="s">
        <v>894</v>
      </c>
      <c r="D528" s="158" t="str">
        <f t="shared" si="16"/>
        <v>Finance - Audit and Management Control Specialization (MBA 2) (ESLSCA BS)</v>
      </c>
      <c r="E528" s="157">
        <f>SUMIF(Tableau18[Nom formation + institution],D528,$L$2:$L$352)</f>
        <v>2</v>
      </c>
    </row>
    <row r="529" spans="1:5" ht="129.6" x14ac:dyDescent="0.3">
      <c r="A529" s="80" t="s">
        <v>685</v>
      </c>
      <c r="B529" s="80" t="s">
        <v>753</v>
      </c>
      <c r="C529" s="80" t="s">
        <v>898</v>
      </c>
      <c r="D529" s="156" t="str">
        <f t="shared" si="16"/>
        <v>international Business Law - Management and Finance Specialization (ESLSCA BS)</v>
      </c>
      <c r="E529" s="80">
        <f>SUMIF(Tableau18[Nom formation + institution],D529,$L$2:$L$352)</f>
        <v>1</v>
      </c>
    </row>
    <row r="530" spans="1:5" ht="100.8" x14ac:dyDescent="0.3">
      <c r="A530" s="157" t="s">
        <v>685</v>
      </c>
      <c r="B530" s="157" t="s">
        <v>753</v>
      </c>
      <c r="C530" s="157" t="s">
        <v>901</v>
      </c>
      <c r="D530" s="158" t="str">
        <f t="shared" si="16"/>
        <v>Finance - Financial Engineering Specialization (ESLSCA BS)</v>
      </c>
      <c r="E530" s="157">
        <f>SUMIF(Tableau18[Nom formation + institution],D530,$L$2:$L$352)</f>
        <v>1</v>
      </c>
    </row>
    <row r="531" spans="1:5" ht="100.8" x14ac:dyDescent="0.3">
      <c r="A531" s="80" t="s">
        <v>685</v>
      </c>
      <c r="B531" s="80" t="s">
        <v>769</v>
      </c>
      <c r="C531" s="80" t="s">
        <v>903</v>
      </c>
      <c r="D531" s="156" t="str">
        <f t="shared" si="16"/>
        <v>Maîtrise de la Conformité sur les marchés financiers (ESLSCA BS)</v>
      </c>
      <c r="E531" s="80">
        <f>SUMIF(Tableau18[Nom formation + institution],D531,$L$2:$L$352)</f>
        <v>0</v>
      </c>
    </row>
    <row r="532" spans="1:5" ht="100.8" x14ac:dyDescent="0.3">
      <c r="A532" s="157" t="s">
        <v>685</v>
      </c>
      <c r="B532" s="157" t="s">
        <v>769</v>
      </c>
      <c r="C532" s="157" t="s">
        <v>905</v>
      </c>
      <c r="D532" s="158" t="str">
        <f t="shared" si="16"/>
        <v>Maîtrise des opérations sur les marchés financiers (ESLSCA BS)</v>
      </c>
      <c r="E532" s="157">
        <f>SUMIF(Tableau18[Nom formation + institution],D532,$L$2:$L$352)</f>
        <v>0</v>
      </c>
    </row>
    <row r="533" spans="1:5" ht="86.4" x14ac:dyDescent="0.3">
      <c r="A533" s="80" t="s">
        <v>685</v>
      </c>
      <c r="B533" s="80" t="s">
        <v>769</v>
      </c>
      <c r="C533" s="80" t="s">
        <v>907</v>
      </c>
      <c r="D533" s="156" t="str">
        <f t="shared" si="16"/>
        <v>Concevoir et monter des produits financiers (ESLSCA BS)</v>
      </c>
      <c r="E533" s="80">
        <f>SUMIF(Tableau18[Nom formation + institution],D533,$L$2:$L$352)</f>
        <v>1</v>
      </c>
    </row>
    <row r="534" spans="1:5" ht="86.4" x14ac:dyDescent="0.3">
      <c r="A534" s="157" t="s">
        <v>685</v>
      </c>
      <c r="B534" s="157" t="s">
        <v>769</v>
      </c>
      <c r="C534" s="157" t="s">
        <v>912</v>
      </c>
      <c r="D534" s="158" t="str">
        <f t="shared" si="16"/>
        <v>Certificat Trading : maîtriser l’analyse technique (ESLSCA BS)</v>
      </c>
      <c r="E534" s="157">
        <f>SUMIF(Tableau18[Nom formation + institution],D534,$L$2:$L$352)</f>
        <v>0</v>
      </c>
    </row>
    <row r="535" spans="1:5" ht="129.6" x14ac:dyDescent="0.3">
      <c r="A535" s="80" t="s">
        <v>685</v>
      </c>
      <c r="B535" s="80" t="s">
        <v>769</v>
      </c>
      <c r="C535" s="80" t="s">
        <v>914</v>
      </c>
      <c r="D535" s="156" t="str">
        <f t="shared" si="16"/>
        <v>Certificat Trading : maîtriser les fondamentaux de l'analyse financière (ESLSCA BS)</v>
      </c>
      <c r="E535" s="80">
        <f>SUMIF(Tableau18[Nom formation + institution],D535,$L$2:$L$352)</f>
        <v>0</v>
      </c>
    </row>
    <row r="536" spans="1:5" ht="86.4" x14ac:dyDescent="0.3">
      <c r="A536" s="157" t="s">
        <v>742</v>
      </c>
      <c r="B536" s="157" t="s">
        <v>753</v>
      </c>
      <c r="C536" s="157" t="s">
        <v>916</v>
      </c>
      <c r="D536" s="158" t="str">
        <f t="shared" si="16"/>
        <v>Finance parcours banque (Financia Business School)</v>
      </c>
      <c r="E536" s="157">
        <f>SUMIF(Tableau18[Nom formation + institution],D536,$L$2:$L$352)</f>
        <v>0</v>
      </c>
    </row>
    <row r="537" spans="1:5" ht="115.2" x14ac:dyDescent="0.3">
      <c r="A537" s="80" t="s">
        <v>742</v>
      </c>
      <c r="B537" s="80" t="s">
        <v>753</v>
      </c>
      <c r="C537" s="80" t="s">
        <v>918</v>
      </c>
      <c r="D537" s="156" t="str">
        <f t="shared" si="16"/>
        <v>Finance parcours expert des marchés financiers (Financia Business School)</v>
      </c>
      <c r="E537" s="80">
        <f>SUMIF(Tableau18[Nom formation + institution],D537,$L$2:$L$352)</f>
        <v>1</v>
      </c>
    </row>
    <row r="538" spans="1:5" ht="158.4" x14ac:dyDescent="0.3">
      <c r="A538" s="157" t="s">
        <v>742</v>
      </c>
      <c r="B538" s="157" t="s">
        <v>753</v>
      </c>
      <c r="C538" s="157" t="s">
        <v>920</v>
      </c>
      <c r="D538" s="158" t="str">
        <f t="shared" si="16"/>
        <v>Finance parcours compliance - expertise juridique et financière (M2) (Financia Business School)</v>
      </c>
      <c r="E538" s="157">
        <f>SUMIF(Tableau18[Nom formation + institution],D538,$L$2:$L$352)</f>
        <v>2</v>
      </c>
    </row>
    <row r="539" spans="1:5" ht="144" x14ac:dyDescent="0.3">
      <c r="A539" s="80" t="s">
        <v>742</v>
      </c>
      <c r="B539" s="80" t="s">
        <v>753</v>
      </c>
      <c r="C539" s="80" t="s">
        <v>923</v>
      </c>
      <c r="D539" s="156" t="str">
        <f t="shared" si="16"/>
        <v>Finance parcours d'entreprise, fusion acquisition et banque d'affaire (Financia Business School)</v>
      </c>
      <c r="E539" s="80">
        <f>SUMIF(Tableau18[Nom formation + institution],D539,$L$2:$L$352)</f>
        <v>0</v>
      </c>
    </row>
    <row r="540" spans="1:5" ht="86.4" x14ac:dyDescent="0.3">
      <c r="A540" s="157" t="s">
        <v>742</v>
      </c>
      <c r="B540" s="157" t="s">
        <v>753</v>
      </c>
      <c r="C540" s="157" t="s">
        <v>925</v>
      </c>
      <c r="D540" s="158" t="str">
        <f t="shared" si="16"/>
        <v>Finance et resources humaines (Financia Business School)</v>
      </c>
      <c r="E540" s="157">
        <f>SUMIF(Tableau18[Nom formation + institution],D540,$L$2:$L$352)</f>
        <v>1</v>
      </c>
    </row>
    <row r="541" spans="1:5" ht="86.4" x14ac:dyDescent="0.3">
      <c r="A541" s="80" t="s">
        <v>742</v>
      </c>
      <c r="B541" s="80" t="s">
        <v>753</v>
      </c>
      <c r="C541" s="80" t="s">
        <v>928</v>
      </c>
      <c r="D541" s="156" t="str">
        <f t="shared" si="16"/>
        <v>Green finance (Master) (Financia Business School)</v>
      </c>
      <c r="E541" s="80">
        <f>SUMIF(Tableau18[Nom formation + institution],D541,$L$2:$L$352)</f>
        <v>14</v>
      </c>
    </row>
    <row r="542" spans="1:5" ht="86.4" x14ac:dyDescent="0.3">
      <c r="A542" s="157" t="s">
        <v>742</v>
      </c>
      <c r="B542" s="157" t="s">
        <v>753</v>
      </c>
      <c r="C542" s="157" t="s">
        <v>944</v>
      </c>
      <c r="D542" s="158" t="str">
        <f t="shared" si="16"/>
        <v>Finance islamique MBA (M2) (Financia Business School)</v>
      </c>
      <c r="E542" s="157">
        <f>SUMIF(Tableau18[Nom formation + institution],D542,$L$2:$L$352)</f>
        <v>0</v>
      </c>
    </row>
    <row r="543" spans="1:5" ht="72" x14ac:dyDescent="0.3">
      <c r="A543" s="80" t="s">
        <v>742</v>
      </c>
      <c r="B543" s="80" t="s">
        <v>769</v>
      </c>
      <c r="C543" s="80" t="s">
        <v>946</v>
      </c>
      <c r="D543" s="156" t="str">
        <f t="shared" si="16"/>
        <v>Finance islamique (Financia Business School)</v>
      </c>
      <c r="E543" s="80">
        <f>SUMIF(Tableau18[Nom formation + institution],D543,$L$2:$L$352)</f>
        <v>0</v>
      </c>
    </row>
    <row r="544" spans="1:5" ht="72" x14ac:dyDescent="0.3">
      <c r="A544" s="157" t="s">
        <v>745</v>
      </c>
      <c r="B544" s="157" t="s">
        <v>758</v>
      </c>
      <c r="C544" s="157" t="s">
        <v>948</v>
      </c>
      <c r="D544" s="158" t="str">
        <f t="shared" si="16"/>
        <v>International Finance (Rennes School of Business)</v>
      </c>
      <c r="E544" s="157">
        <f>SUMIF(Tableau18[Nom formation + institution],D544,$L$2:$L$352)</f>
        <v>0</v>
      </c>
    </row>
    <row r="545" spans="1:5" ht="72" x14ac:dyDescent="0.3">
      <c r="A545" s="80" t="s">
        <v>745</v>
      </c>
      <c r="B545" s="80" t="s">
        <v>769</v>
      </c>
      <c r="C545" s="80" t="s">
        <v>950</v>
      </c>
      <c r="D545" s="156" t="str">
        <f t="shared" si="16"/>
        <v>Advanced finance (Rennes School of Business)</v>
      </c>
      <c r="E545" s="80">
        <f>SUMIF(Tableau18[Nom formation + institution],D545,$L$2:$L$352)</f>
        <v>0</v>
      </c>
    </row>
    <row r="546" spans="1:5" x14ac:dyDescent="0.3">
      <c r="E546" s="66">
        <f>SUM(E355:E545)</f>
        <v>298</v>
      </c>
    </row>
  </sheetData>
  <dataValidations count="2">
    <dataValidation type="list" allowBlank="1" showInputMessage="1" showErrorMessage="1" sqref="O55 O59:O60 O62:O66 R64:R66 K301" xr:uid="{00000000-0002-0000-0300-000000000000}">
      <formula1>#REF!</formula1>
      <formula2>0</formula2>
    </dataValidation>
    <dataValidation type="list" allowBlank="1" showInputMessage="1" showErrorMessage="1" sqref="K2:K5" xr:uid="{00000000-0002-0000-0300-000001000000}">
      <formula1>#REF!</formula1>
      <formula2>0</formula2>
    </dataValidation>
  </dataValidations>
  <hyperlinks>
    <hyperlink ref="F2" r:id="rId1" xr:uid="{00000000-0004-0000-0300-000000000000}"/>
    <hyperlink ref="F3" r:id="rId2" xr:uid="{00000000-0004-0000-0300-000001000000}"/>
    <hyperlink ref="F4" r:id="rId3" xr:uid="{00000000-0004-0000-0300-000002000000}"/>
    <hyperlink ref="F5" r:id="rId4" xr:uid="{00000000-0004-0000-0300-000003000000}"/>
    <hyperlink ref="F8" r:id="rId5" xr:uid="{00000000-0004-0000-0300-000004000000}"/>
    <hyperlink ref="F9" r:id="rId6" xr:uid="{00000000-0004-0000-0300-000005000000}"/>
    <hyperlink ref="F10" r:id="rId7" xr:uid="{00000000-0004-0000-0300-000006000000}"/>
    <hyperlink ref="F11" r:id="rId8" xr:uid="{00000000-0004-0000-0300-000007000000}"/>
    <hyperlink ref="F12" r:id="rId9" xr:uid="{00000000-0004-0000-0300-000008000000}"/>
    <hyperlink ref="F13" r:id="rId10" xr:uid="{00000000-0004-0000-0300-000009000000}"/>
    <hyperlink ref="F14" r:id="rId11" xr:uid="{00000000-0004-0000-0300-00000A000000}"/>
    <hyperlink ref="F15" r:id="rId12" xr:uid="{00000000-0004-0000-0300-00000B000000}"/>
    <hyperlink ref="F16" r:id="rId13" xr:uid="{00000000-0004-0000-0300-00000C000000}"/>
    <hyperlink ref="F17" r:id="rId14" xr:uid="{00000000-0004-0000-0300-00000D000000}"/>
    <hyperlink ref="F18" r:id="rId15" xr:uid="{00000000-0004-0000-0300-00000E000000}"/>
    <hyperlink ref="F19" r:id="rId16" xr:uid="{00000000-0004-0000-0300-00000F000000}"/>
    <hyperlink ref="F20" r:id="rId17" xr:uid="{00000000-0004-0000-0300-000010000000}"/>
    <hyperlink ref="F21" r:id="rId18" xr:uid="{00000000-0004-0000-0300-000011000000}"/>
    <hyperlink ref="F22" r:id="rId19" xr:uid="{00000000-0004-0000-0300-000012000000}"/>
    <hyperlink ref="F23" r:id="rId20" xr:uid="{00000000-0004-0000-0300-000013000000}"/>
    <hyperlink ref="F24" r:id="rId21" xr:uid="{00000000-0004-0000-0300-000014000000}"/>
    <hyperlink ref="F25" r:id="rId22" xr:uid="{00000000-0004-0000-0300-000015000000}"/>
    <hyperlink ref="F26" r:id="rId23" xr:uid="{00000000-0004-0000-0300-000016000000}"/>
    <hyperlink ref="F27" r:id="rId24" xr:uid="{00000000-0004-0000-0300-000017000000}"/>
    <hyperlink ref="F28" r:id="rId25" xr:uid="{00000000-0004-0000-0300-000018000000}"/>
    <hyperlink ref="F29" r:id="rId26" xr:uid="{00000000-0004-0000-0300-000019000000}"/>
    <hyperlink ref="F30" r:id="rId27" xr:uid="{00000000-0004-0000-0300-00001A000000}"/>
    <hyperlink ref="F31" r:id="rId28" xr:uid="{00000000-0004-0000-0300-00001B000000}"/>
    <hyperlink ref="F33" r:id="rId29" xr:uid="{00000000-0004-0000-0300-00001C000000}"/>
    <hyperlink ref="F34" r:id="rId30" xr:uid="{00000000-0004-0000-0300-00001D000000}"/>
    <hyperlink ref="F35" r:id="rId31" xr:uid="{00000000-0004-0000-0300-00001E000000}"/>
    <hyperlink ref="F36" r:id="rId32" xr:uid="{00000000-0004-0000-0300-00001F000000}"/>
    <hyperlink ref="F49" r:id="rId33" xr:uid="{00000000-0004-0000-0300-000020000000}"/>
    <hyperlink ref="F50" r:id="rId34" xr:uid="{00000000-0004-0000-0300-000021000000}"/>
    <hyperlink ref="F51" r:id="rId35" xr:uid="{00000000-0004-0000-0300-000022000000}"/>
    <hyperlink ref="F52" r:id="rId36" xr:uid="{00000000-0004-0000-0300-000023000000}"/>
    <hyperlink ref="F53" r:id="rId37" xr:uid="{00000000-0004-0000-0300-000024000000}"/>
    <hyperlink ref="F54" r:id="rId38" xr:uid="{00000000-0004-0000-0300-000025000000}"/>
    <hyperlink ref="F55" r:id="rId39" xr:uid="{00000000-0004-0000-0300-000026000000}"/>
    <hyperlink ref="F56" r:id="rId40" xr:uid="{00000000-0004-0000-0300-000027000000}"/>
    <hyperlink ref="F57" r:id="rId41" xr:uid="{00000000-0004-0000-0300-000028000000}"/>
    <hyperlink ref="F58" r:id="rId42" xr:uid="{00000000-0004-0000-0300-000029000000}"/>
    <hyperlink ref="F59" r:id="rId43" xr:uid="{00000000-0004-0000-0300-00002A000000}"/>
    <hyperlink ref="F60" r:id="rId44" xr:uid="{00000000-0004-0000-0300-00002B000000}"/>
    <hyperlink ref="F61" r:id="rId45" xr:uid="{00000000-0004-0000-0300-00002C000000}"/>
    <hyperlink ref="F62" r:id="rId46" xr:uid="{00000000-0004-0000-0300-00002D000000}"/>
    <hyperlink ref="F63" r:id="rId47" xr:uid="{00000000-0004-0000-0300-00002E000000}"/>
    <hyperlink ref="F64" r:id="rId48" xr:uid="{00000000-0004-0000-0300-00002F000000}"/>
    <hyperlink ref="F65" r:id="rId49" xr:uid="{00000000-0004-0000-0300-000030000000}"/>
    <hyperlink ref="F66" r:id="rId50" xr:uid="{00000000-0004-0000-0300-000031000000}"/>
    <hyperlink ref="F67" r:id="rId51" xr:uid="{00000000-0004-0000-0300-000032000000}"/>
    <hyperlink ref="F68" r:id="rId52" xr:uid="{00000000-0004-0000-0300-000033000000}"/>
    <hyperlink ref="F69" r:id="rId53" xr:uid="{00000000-0004-0000-0300-000034000000}"/>
    <hyperlink ref="F70" r:id="rId54" xr:uid="{00000000-0004-0000-0300-000035000000}"/>
    <hyperlink ref="F71" r:id="rId55" xr:uid="{00000000-0004-0000-0300-000036000000}"/>
    <hyperlink ref="F72" r:id="rId56" xr:uid="{00000000-0004-0000-0300-000037000000}"/>
    <hyperlink ref="F73" r:id="rId57" xr:uid="{00000000-0004-0000-0300-000038000000}"/>
    <hyperlink ref="F74" r:id="rId58" xr:uid="{00000000-0004-0000-0300-000039000000}"/>
    <hyperlink ref="F75" r:id="rId59" xr:uid="{00000000-0004-0000-0300-00003A000000}"/>
    <hyperlink ref="F76" r:id="rId60" xr:uid="{00000000-0004-0000-0300-00003B000000}"/>
    <hyperlink ref="F77" r:id="rId61" xr:uid="{00000000-0004-0000-0300-00003C000000}"/>
    <hyperlink ref="F78" r:id="rId62" xr:uid="{00000000-0004-0000-0300-00003D000000}"/>
    <hyperlink ref="F79" r:id="rId63" xr:uid="{00000000-0004-0000-0300-00003E000000}"/>
    <hyperlink ref="F80" r:id="rId64" xr:uid="{00000000-0004-0000-0300-00003F000000}"/>
    <hyperlink ref="F81" r:id="rId65" xr:uid="{00000000-0004-0000-0300-000040000000}"/>
    <hyperlink ref="F82" r:id="rId66" xr:uid="{00000000-0004-0000-0300-000041000000}"/>
    <hyperlink ref="F83" r:id="rId67" xr:uid="{00000000-0004-0000-0300-000042000000}"/>
    <hyperlink ref="F84" r:id="rId68" xr:uid="{00000000-0004-0000-0300-000043000000}"/>
    <hyperlink ref="F85" r:id="rId69" xr:uid="{00000000-0004-0000-0300-000044000000}"/>
    <hyperlink ref="F86" r:id="rId70" xr:uid="{00000000-0004-0000-0300-000045000000}"/>
    <hyperlink ref="F87" r:id="rId71" xr:uid="{00000000-0004-0000-0300-000046000000}"/>
    <hyperlink ref="F88" r:id="rId72" xr:uid="{00000000-0004-0000-0300-000047000000}"/>
    <hyperlink ref="F89" r:id="rId73" xr:uid="{00000000-0004-0000-0300-000048000000}"/>
    <hyperlink ref="F90" r:id="rId74" xr:uid="{00000000-0004-0000-0300-000049000000}"/>
    <hyperlink ref="F91" r:id="rId75" xr:uid="{00000000-0004-0000-0300-00004A000000}"/>
    <hyperlink ref="F92" r:id="rId76" xr:uid="{00000000-0004-0000-0300-00004B000000}"/>
    <hyperlink ref="F93" r:id="rId77" xr:uid="{00000000-0004-0000-0300-00004C000000}"/>
    <hyperlink ref="F94" r:id="rId78" xr:uid="{00000000-0004-0000-0300-00004D000000}"/>
    <hyperlink ref="F95" r:id="rId79" xr:uid="{00000000-0004-0000-0300-00004E000000}"/>
    <hyperlink ref="F96" r:id="rId80" xr:uid="{00000000-0004-0000-0300-00004F000000}"/>
    <hyperlink ref="F97" r:id="rId81" xr:uid="{00000000-0004-0000-0300-000050000000}"/>
    <hyperlink ref="F98" r:id="rId82" xr:uid="{00000000-0004-0000-0300-000051000000}"/>
    <hyperlink ref="F99" r:id="rId83" xr:uid="{00000000-0004-0000-0300-000052000000}"/>
    <hyperlink ref="F100" r:id="rId84" xr:uid="{00000000-0004-0000-0300-000053000000}"/>
    <hyperlink ref="F101" r:id="rId85" xr:uid="{00000000-0004-0000-0300-000054000000}"/>
    <hyperlink ref="F102" r:id="rId86" xr:uid="{00000000-0004-0000-0300-000055000000}"/>
    <hyperlink ref="F103" r:id="rId87" xr:uid="{00000000-0004-0000-0300-000056000000}"/>
    <hyperlink ref="F104" r:id="rId88" xr:uid="{00000000-0004-0000-0300-000057000000}"/>
    <hyperlink ref="F105" r:id="rId89" xr:uid="{00000000-0004-0000-0300-000058000000}"/>
    <hyperlink ref="F106" r:id="rId90" xr:uid="{00000000-0004-0000-0300-000059000000}"/>
    <hyperlink ref="F107" r:id="rId91" xr:uid="{00000000-0004-0000-0300-00005A000000}"/>
    <hyperlink ref="F108" r:id="rId92" xr:uid="{00000000-0004-0000-0300-00005B000000}"/>
    <hyperlink ref="F109" r:id="rId93" xr:uid="{00000000-0004-0000-0300-00005C000000}"/>
    <hyperlink ref="F110" r:id="rId94" xr:uid="{00000000-0004-0000-0300-00005D000000}"/>
    <hyperlink ref="F111" r:id="rId95" xr:uid="{00000000-0004-0000-0300-00005E000000}"/>
    <hyperlink ref="F112" r:id="rId96" xr:uid="{00000000-0004-0000-0300-00005F000000}"/>
    <hyperlink ref="F113" r:id="rId97" location="parcours-7099-section-7100" xr:uid="{00000000-0004-0000-0300-000060000000}"/>
    <hyperlink ref="F114" r:id="rId98" xr:uid="{00000000-0004-0000-0300-000061000000}"/>
    <hyperlink ref="F115" r:id="rId99" xr:uid="{00000000-0004-0000-0300-000062000000}"/>
    <hyperlink ref="F116" r:id="rId100" xr:uid="{00000000-0004-0000-0300-000063000000}"/>
    <hyperlink ref="F117" r:id="rId101" xr:uid="{00000000-0004-0000-0300-000064000000}"/>
    <hyperlink ref="F118" r:id="rId102" xr:uid="{00000000-0004-0000-0300-000065000000}"/>
    <hyperlink ref="F119" r:id="rId103" xr:uid="{00000000-0004-0000-0300-000066000000}"/>
    <hyperlink ref="F120" r:id="rId104" xr:uid="{00000000-0004-0000-0300-000067000000}"/>
    <hyperlink ref="F121" r:id="rId105" xr:uid="{00000000-0004-0000-0300-000068000000}"/>
    <hyperlink ref="F122" r:id="rId106" xr:uid="{00000000-0004-0000-0300-000069000000}"/>
    <hyperlink ref="F123" r:id="rId107" xr:uid="{00000000-0004-0000-0300-00006A000000}"/>
    <hyperlink ref="F124" r:id="rId108" xr:uid="{00000000-0004-0000-0300-00006B000000}"/>
    <hyperlink ref="F125" r:id="rId109" xr:uid="{00000000-0004-0000-0300-00006C000000}"/>
    <hyperlink ref="F126" r:id="rId110" xr:uid="{00000000-0004-0000-0300-00006D000000}"/>
    <hyperlink ref="F127" r:id="rId111" xr:uid="{00000000-0004-0000-0300-00006E000000}"/>
    <hyperlink ref="F128" r:id="rId112" xr:uid="{00000000-0004-0000-0300-00006F000000}"/>
    <hyperlink ref="F129" r:id="rId113" xr:uid="{00000000-0004-0000-0300-000070000000}"/>
    <hyperlink ref="F130" r:id="rId114" xr:uid="{00000000-0004-0000-0300-000071000000}"/>
    <hyperlink ref="F131" r:id="rId115" xr:uid="{00000000-0004-0000-0300-000072000000}"/>
    <hyperlink ref="F132" r:id="rId116" xr:uid="{00000000-0004-0000-0300-000073000000}"/>
    <hyperlink ref="F133" r:id="rId117" xr:uid="{00000000-0004-0000-0300-000074000000}"/>
    <hyperlink ref="F134" r:id="rId118" xr:uid="{00000000-0004-0000-0300-000075000000}"/>
    <hyperlink ref="F135" r:id="rId119" xr:uid="{00000000-0004-0000-0300-000076000000}"/>
    <hyperlink ref="F136" r:id="rId120" xr:uid="{00000000-0004-0000-0300-000077000000}"/>
    <hyperlink ref="F137" r:id="rId121" xr:uid="{00000000-0004-0000-0300-000078000000}"/>
    <hyperlink ref="F138" r:id="rId122" xr:uid="{00000000-0004-0000-0300-000079000000}"/>
    <hyperlink ref="F139" r:id="rId123" xr:uid="{00000000-0004-0000-0300-00007A000000}"/>
    <hyperlink ref="F140" r:id="rId124" xr:uid="{00000000-0004-0000-0300-00007B000000}"/>
    <hyperlink ref="F141" r:id="rId125" xr:uid="{00000000-0004-0000-0300-00007C000000}"/>
    <hyperlink ref="F142" r:id="rId126" xr:uid="{00000000-0004-0000-0300-00007D000000}"/>
    <hyperlink ref="F143" r:id="rId127" xr:uid="{00000000-0004-0000-0300-00007E000000}"/>
    <hyperlink ref="F144" r:id="rId128" xr:uid="{00000000-0004-0000-0300-00007F000000}"/>
    <hyperlink ref="F145" r:id="rId129" xr:uid="{00000000-0004-0000-0300-000080000000}"/>
    <hyperlink ref="F146" r:id="rId130" xr:uid="{00000000-0004-0000-0300-000081000000}"/>
    <hyperlink ref="F147" r:id="rId131" location="cib" xr:uid="{00000000-0004-0000-0300-000082000000}"/>
    <hyperlink ref="F148" r:id="rId132" xr:uid="{00000000-0004-0000-0300-000083000000}"/>
    <hyperlink ref="F149" r:id="rId133" xr:uid="{00000000-0004-0000-0300-000084000000}"/>
    <hyperlink ref="F150" r:id="rId134" xr:uid="{00000000-0004-0000-0300-000085000000}"/>
    <hyperlink ref="F151" r:id="rId135" xr:uid="{00000000-0004-0000-0300-000086000000}"/>
    <hyperlink ref="F152" r:id="rId136" xr:uid="{00000000-0004-0000-0300-000087000000}"/>
    <hyperlink ref="F153" r:id="rId137" xr:uid="{00000000-0004-0000-0300-000088000000}"/>
    <hyperlink ref="F154" r:id="rId138" xr:uid="{00000000-0004-0000-0300-000089000000}"/>
    <hyperlink ref="F155" r:id="rId139" xr:uid="{00000000-0004-0000-0300-00008A000000}"/>
    <hyperlink ref="F156" r:id="rId140" xr:uid="{00000000-0004-0000-0300-00008B000000}"/>
    <hyperlink ref="F157" r:id="rId141" xr:uid="{00000000-0004-0000-0300-00008C000000}"/>
    <hyperlink ref="F158" r:id="rId142" xr:uid="{00000000-0004-0000-0300-00008D000000}"/>
    <hyperlink ref="F159" r:id="rId143" xr:uid="{00000000-0004-0000-0300-00008E000000}"/>
    <hyperlink ref="F160" r:id="rId144" xr:uid="{00000000-0004-0000-0300-00008F000000}"/>
    <hyperlink ref="F161" r:id="rId145" xr:uid="{00000000-0004-0000-0300-000090000000}"/>
    <hyperlink ref="F162" r:id="rId146" xr:uid="{00000000-0004-0000-0300-000091000000}"/>
    <hyperlink ref="F163" r:id="rId147" xr:uid="{00000000-0004-0000-0300-000092000000}"/>
    <hyperlink ref="F164" r:id="rId148" xr:uid="{00000000-0004-0000-0300-000093000000}"/>
    <hyperlink ref="F165" r:id="rId149" xr:uid="{00000000-0004-0000-0300-000094000000}"/>
    <hyperlink ref="F166" r:id="rId150" xr:uid="{00000000-0004-0000-0300-000095000000}"/>
    <hyperlink ref="F167" r:id="rId151" xr:uid="{00000000-0004-0000-0300-000096000000}"/>
    <hyperlink ref="F168" r:id="rId152" xr:uid="{00000000-0004-0000-0300-000097000000}"/>
    <hyperlink ref="F169" r:id="rId153" xr:uid="{00000000-0004-0000-0300-000098000000}"/>
    <hyperlink ref="F170" r:id="rId154" xr:uid="{00000000-0004-0000-0300-000099000000}"/>
    <hyperlink ref="F171" r:id="rId155" xr:uid="{00000000-0004-0000-0300-00009A000000}"/>
    <hyperlink ref="F172" r:id="rId156" xr:uid="{00000000-0004-0000-0300-00009B000000}"/>
    <hyperlink ref="F180" r:id="rId157" xr:uid="{00000000-0004-0000-0300-00009C000000}"/>
    <hyperlink ref="F181" r:id="rId158" xr:uid="{00000000-0004-0000-0300-00009D000000}"/>
    <hyperlink ref="F182" r:id="rId159" xr:uid="{00000000-0004-0000-0300-00009E000000}"/>
    <hyperlink ref="F187" r:id="rId160" xr:uid="{00000000-0004-0000-0300-00009F000000}"/>
    <hyperlink ref="F188" r:id="rId161" xr:uid="{00000000-0004-0000-0300-0000A0000000}"/>
    <hyperlink ref="F189" r:id="rId162" xr:uid="{00000000-0004-0000-0300-0000A1000000}"/>
    <hyperlink ref="F190" r:id="rId163" xr:uid="{00000000-0004-0000-0300-0000A2000000}"/>
    <hyperlink ref="F191" r:id="rId164" xr:uid="{00000000-0004-0000-0300-0000A3000000}"/>
    <hyperlink ref="F192" r:id="rId165" xr:uid="{00000000-0004-0000-0300-0000A4000000}"/>
    <hyperlink ref="F193" r:id="rId166" xr:uid="{00000000-0004-0000-0300-0000A5000000}"/>
    <hyperlink ref="F194" r:id="rId167" xr:uid="{00000000-0004-0000-0300-0000A6000000}"/>
    <hyperlink ref="F195" r:id="rId168" xr:uid="{00000000-0004-0000-0300-0000A7000000}"/>
    <hyperlink ref="F196" r:id="rId169" xr:uid="{00000000-0004-0000-0300-0000A8000000}"/>
    <hyperlink ref="F197" r:id="rId170" xr:uid="{00000000-0004-0000-0300-0000A9000000}"/>
    <hyperlink ref="F198" r:id="rId171" xr:uid="{00000000-0004-0000-0300-0000AA000000}"/>
    <hyperlink ref="F199" r:id="rId172" xr:uid="{00000000-0004-0000-0300-0000AB000000}"/>
    <hyperlink ref="F200" r:id="rId173" xr:uid="{00000000-0004-0000-0300-0000AC000000}"/>
    <hyperlink ref="F201" r:id="rId174" xr:uid="{00000000-0004-0000-0300-0000AD000000}"/>
    <hyperlink ref="F202" r:id="rId175" xr:uid="{00000000-0004-0000-0300-0000AE000000}"/>
    <hyperlink ref="F203" r:id="rId176" xr:uid="{00000000-0004-0000-0300-0000AF000000}"/>
    <hyperlink ref="F204" r:id="rId177" xr:uid="{00000000-0004-0000-0300-0000B0000000}"/>
    <hyperlink ref="F205" r:id="rId178" xr:uid="{00000000-0004-0000-0300-0000B1000000}"/>
    <hyperlink ref="F206" r:id="rId179" xr:uid="{00000000-0004-0000-0300-0000B2000000}"/>
    <hyperlink ref="F207" r:id="rId180" xr:uid="{00000000-0004-0000-0300-0000B3000000}"/>
    <hyperlink ref="F208" r:id="rId181" xr:uid="{00000000-0004-0000-0300-0000B4000000}"/>
    <hyperlink ref="F209" r:id="rId182" xr:uid="{00000000-0004-0000-0300-0000B5000000}"/>
    <hyperlink ref="F210" r:id="rId183" xr:uid="{00000000-0004-0000-0300-0000B6000000}"/>
    <hyperlink ref="F211" r:id="rId184" xr:uid="{00000000-0004-0000-0300-0000B7000000}"/>
    <hyperlink ref="F212" r:id="rId185" xr:uid="{00000000-0004-0000-0300-0000B8000000}"/>
    <hyperlink ref="F213" r:id="rId186" xr:uid="{00000000-0004-0000-0300-0000B9000000}"/>
    <hyperlink ref="F214" r:id="rId187" xr:uid="{00000000-0004-0000-0300-0000BA000000}"/>
    <hyperlink ref="F215" r:id="rId188" xr:uid="{00000000-0004-0000-0300-0000BB000000}"/>
    <hyperlink ref="F216" r:id="rId189" xr:uid="{00000000-0004-0000-0300-0000BC000000}"/>
    <hyperlink ref="F217" r:id="rId190" xr:uid="{00000000-0004-0000-0300-0000BD000000}"/>
    <hyperlink ref="F218" r:id="rId191" xr:uid="{00000000-0004-0000-0300-0000BE000000}"/>
    <hyperlink ref="F219" r:id="rId192" xr:uid="{00000000-0004-0000-0300-0000BF000000}"/>
    <hyperlink ref="F220" r:id="rId193" xr:uid="{00000000-0004-0000-0300-0000C0000000}"/>
    <hyperlink ref="F221" r:id="rId194" xr:uid="{00000000-0004-0000-0300-0000C1000000}"/>
    <hyperlink ref="F222" r:id="rId195" xr:uid="{00000000-0004-0000-0300-0000C2000000}"/>
    <hyperlink ref="F226" r:id="rId196" xr:uid="{00000000-0004-0000-0300-0000C3000000}"/>
    <hyperlink ref="F227" r:id="rId197" xr:uid="{00000000-0004-0000-0300-0000C4000000}"/>
    <hyperlink ref="F228" r:id="rId198" xr:uid="{00000000-0004-0000-0300-0000C5000000}"/>
    <hyperlink ref="F229" r:id="rId199" xr:uid="{00000000-0004-0000-0300-0000C6000000}"/>
    <hyperlink ref="F230" r:id="rId200" xr:uid="{00000000-0004-0000-0300-0000C7000000}"/>
    <hyperlink ref="F231" r:id="rId201" xr:uid="{00000000-0004-0000-0300-0000C8000000}"/>
    <hyperlink ref="F232" r:id="rId202" xr:uid="{00000000-0004-0000-0300-0000C9000000}"/>
    <hyperlink ref="F233" r:id="rId203" xr:uid="{00000000-0004-0000-0300-0000CA000000}"/>
    <hyperlink ref="F234" r:id="rId204" xr:uid="{00000000-0004-0000-0300-0000CB000000}"/>
    <hyperlink ref="F235" r:id="rId205" xr:uid="{00000000-0004-0000-0300-0000CC000000}"/>
    <hyperlink ref="F236" r:id="rId206" xr:uid="{00000000-0004-0000-0300-0000CD000000}"/>
    <hyperlink ref="F237" r:id="rId207" xr:uid="{00000000-0004-0000-0300-0000CE000000}"/>
    <hyperlink ref="F238" r:id="rId208" xr:uid="{00000000-0004-0000-0300-0000CF000000}"/>
    <hyperlink ref="F239" r:id="rId209" xr:uid="{00000000-0004-0000-0300-0000D0000000}"/>
    <hyperlink ref="F240" r:id="rId210" xr:uid="{00000000-0004-0000-0300-0000D1000000}"/>
    <hyperlink ref="F241" r:id="rId211" xr:uid="{00000000-0004-0000-0300-0000D2000000}"/>
    <hyperlink ref="F242" r:id="rId212" xr:uid="{00000000-0004-0000-0300-0000D3000000}"/>
    <hyperlink ref="F243" r:id="rId213" xr:uid="{00000000-0004-0000-0300-0000D4000000}"/>
    <hyperlink ref="F244" r:id="rId214" xr:uid="{00000000-0004-0000-0300-0000D5000000}"/>
    <hyperlink ref="F245" r:id="rId215" xr:uid="{00000000-0004-0000-0300-0000D6000000}"/>
    <hyperlink ref="F246" r:id="rId216" xr:uid="{00000000-0004-0000-0300-0000D7000000}"/>
    <hyperlink ref="F247" r:id="rId217" xr:uid="{00000000-0004-0000-0300-0000D8000000}"/>
    <hyperlink ref="F248" r:id="rId218" xr:uid="{00000000-0004-0000-0300-0000D9000000}"/>
    <hyperlink ref="F249" r:id="rId219" xr:uid="{00000000-0004-0000-0300-0000DA000000}"/>
    <hyperlink ref="F250" r:id="rId220" xr:uid="{00000000-0004-0000-0300-0000DB000000}"/>
    <hyperlink ref="F251" r:id="rId221" xr:uid="{00000000-0004-0000-0300-0000DC000000}"/>
    <hyperlink ref="F252" r:id="rId222" xr:uid="{00000000-0004-0000-0300-0000DD000000}"/>
    <hyperlink ref="F253" r:id="rId223" xr:uid="{00000000-0004-0000-0300-0000DE000000}"/>
    <hyperlink ref="F254" r:id="rId224" xr:uid="{00000000-0004-0000-0300-0000DF000000}"/>
    <hyperlink ref="F255" r:id="rId225" xr:uid="{00000000-0004-0000-0300-0000E0000000}"/>
    <hyperlink ref="F256" r:id="rId226" xr:uid="{00000000-0004-0000-0300-0000E1000000}"/>
    <hyperlink ref="F257" r:id="rId227" xr:uid="{00000000-0004-0000-0300-0000E2000000}"/>
    <hyperlink ref="F258" r:id="rId228" xr:uid="{00000000-0004-0000-0300-0000E3000000}"/>
    <hyperlink ref="F259" r:id="rId229" xr:uid="{00000000-0004-0000-0300-0000E4000000}"/>
    <hyperlink ref="F260" r:id="rId230" xr:uid="{00000000-0004-0000-0300-0000E5000000}"/>
    <hyperlink ref="F261" r:id="rId231" xr:uid="{00000000-0004-0000-0300-0000E6000000}"/>
    <hyperlink ref="F262" r:id="rId232" xr:uid="{00000000-0004-0000-0300-0000E7000000}"/>
    <hyperlink ref="F263" r:id="rId233" xr:uid="{00000000-0004-0000-0300-0000E8000000}"/>
    <hyperlink ref="F264" r:id="rId234" location="node-1672" xr:uid="{00000000-0004-0000-0300-0000E9000000}"/>
    <hyperlink ref="F265" r:id="rId235" location="node-1672" xr:uid="{00000000-0004-0000-0300-0000EA000000}"/>
    <hyperlink ref="F266" r:id="rId236" xr:uid="{00000000-0004-0000-0300-0000EB000000}"/>
    <hyperlink ref="F267" r:id="rId237" xr:uid="{00000000-0004-0000-0300-0000EC000000}"/>
    <hyperlink ref="F268" r:id="rId238" location="node-4674" xr:uid="{00000000-0004-0000-0300-0000ED000000}"/>
    <hyperlink ref="F269" r:id="rId239" location="node-4674" xr:uid="{00000000-0004-0000-0300-0000EE000000}"/>
    <hyperlink ref="F270" r:id="rId240" xr:uid="{00000000-0004-0000-0300-0000EF000000}"/>
    <hyperlink ref="F271" r:id="rId241" xr:uid="{00000000-0004-0000-0300-0000F0000000}"/>
    <hyperlink ref="F272" r:id="rId242" xr:uid="{00000000-0004-0000-0300-0000F1000000}"/>
    <hyperlink ref="F273" r:id="rId243" xr:uid="{00000000-0004-0000-0300-0000F2000000}"/>
    <hyperlink ref="F274" r:id="rId244" xr:uid="{00000000-0004-0000-0300-0000F3000000}"/>
    <hyperlink ref="F276" r:id="rId245" location="objectifs" xr:uid="{00000000-0004-0000-0300-0000F4000000}"/>
    <hyperlink ref="F277" r:id="rId246" xr:uid="{00000000-0004-0000-0300-0000F5000000}"/>
    <hyperlink ref="F278" r:id="rId247" xr:uid="{00000000-0004-0000-0300-0000F6000000}"/>
    <hyperlink ref="F279" r:id="rId248" xr:uid="{00000000-0004-0000-0300-0000F7000000}"/>
    <hyperlink ref="F280" r:id="rId249" xr:uid="{00000000-0004-0000-0300-0000F8000000}"/>
    <hyperlink ref="F281" r:id="rId250" xr:uid="{00000000-0004-0000-0300-0000F9000000}"/>
    <hyperlink ref="F282" r:id="rId251" xr:uid="{00000000-0004-0000-0300-0000FA000000}"/>
    <hyperlink ref="F283" r:id="rId252" xr:uid="{00000000-0004-0000-0300-0000FB000000}"/>
    <hyperlink ref="F284" r:id="rId253" xr:uid="{00000000-0004-0000-0300-0000FC000000}"/>
    <hyperlink ref="F285" r:id="rId254" xr:uid="{00000000-0004-0000-0300-0000FD000000}"/>
    <hyperlink ref="F286" r:id="rId255" xr:uid="{00000000-0004-0000-0300-0000FE000000}"/>
    <hyperlink ref="F287" r:id="rId256" xr:uid="{00000000-0004-0000-0300-0000FF000000}"/>
    <hyperlink ref="F288" r:id="rId257" xr:uid="{00000000-0004-0000-0300-000000010000}"/>
    <hyperlink ref="F295" r:id="rId258" xr:uid="{00000000-0004-0000-0300-000001010000}"/>
    <hyperlink ref="F296" r:id="rId259" xr:uid="{00000000-0004-0000-0300-000002010000}"/>
    <hyperlink ref="F297" r:id="rId260" xr:uid="{00000000-0004-0000-0300-000003010000}"/>
    <hyperlink ref="F298" r:id="rId261" xr:uid="{00000000-0004-0000-0300-000004010000}"/>
    <hyperlink ref="F299" r:id="rId262" xr:uid="{00000000-0004-0000-0300-000005010000}"/>
    <hyperlink ref="F300" r:id="rId263" xr:uid="{00000000-0004-0000-0300-000006010000}"/>
    <hyperlink ref="F301" r:id="rId264" xr:uid="{00000000-0004-0000-0300-000007010000}"/>
    <hyperlink ref="F302" r:id="rId265" xr:uid="{00000000-0004-0000-0300-000008010000}"/>
    <hyperlink ref="F303" r:id="rId266" xr:uid="{00000000-0004-0000-0300-000009010000}"/>
    <hyperlink ref="F304" r:id="rId267" location="london" xr:uid="{00000000-0004-0000-0300-00000A010000}"/>
    <hyperlink ref="F305" r:id="rId268" xr:uid="{00000000-0004-0000-0300-00000B010000}"/>
    <hyperlink ref="F306" r:id="rId269" xr:uid="{00000000-0004-0000-0300-00000C010000}"/>
    <hyperlink ref="F307" r:id="rId270" xr:uid="{00000000-0004-0000-0300-00000D010000}"/>
    <hyperlink ref="F308" r:id="rId271" xr:uid="{00000000-0004-0000-0300-00000E010000}"/>
    <hyperlink ref="F309" r:id="rId272" xr:uid="{00000000-0004-0000-0300-00000F010000}"/>
    <hyperlink ref="F310" r:id="rId273" xr:uid="{00000000-0004-0000-0300-000010010000}"/>
    <hyperlink ref="F311" r:id="rId274" xr:uid="{00000000-0004-0000-0300-000011010000}"/>
    <hyperlink ref="F312" r:id="rId275" xr:uid="{00000000-0004-0000-0300-000012010000}"/>
    <hyperlink ref="F315" r:id="rId276" xr:uid="{00000000-0004-0000-0300-000013010000}"/>
    <hyperlink ref="F316" r:id="rId277" xr:uid="{00000000-0004-0000-0300-000014010000}"/>
    <hyperlink ref="F317" r:id="rId278" xr:uid="{00000000-0004-0000-0300-000015010000}"/>
    <hyperlink ref="F318" r:id="rId279" xr:uid="{00000000-0004-0000-0300-000016010000}"/>
    <hyperlink ref="F319" r:id="rId280" xr:uid="{00000000-0004-0000-0300-000017010000}"/>
    <hyperlink ref="F320" r:id="rId281" xr:uid="{00000000-0004-0000-0300-000018010000}"/>
    <hyperlink ref="F321" r:id="rId282" xr:uid="{00000000-0004-0000-0300-000019010000}"/>
    <hyperlink ref="F322" r:id="rId283" xr:uid="{00000000-0004-0000-0300-00001A010000}"/>
    <hyperlink ref="F323" r:id="rId284" xr:uid="{00000000-0004-0000-0300-00001B010000}"/>
    <hyperlink ref="F324" r:id="rId285" xr:uid="{00000000-0004-0000-0300-00001C010000}"/>
    <hyperlink ref="F325" r:id="rId286" xr:uid="{00000000-0004-0000-0300-00001D010000}"/>
    <hyperlink ref="F326" r:id="rId287" xr:uid="{00000000-0004-0000-0300-00001E010000}"/>
    <hyperlink ref="F327" r:id="rId288" xr:uid="{00000000-0004-0000-0300-00001F010000}"/>
    <hyperlink ref="F328" r:id="rId289" xr:uid="{00000000-0004-0000-0300-000020010000}"/>
    <hyperlink ref="F329" r:id="rId290" xr:uid="{00000000-0004-0000-0300-000021010000}"/>
    <hyperlink ref="F330" r:id="rId291" xr:uid="{00000000-0004-0000-0300-000022010000}"/>
    <hyperlink ref="F331" r:id="rId292" xr:uid="{00000000-0004-0000-0300-000023010000}"/>
    <hyperlink ref="F332" r:id="rId293" xr:uid="{00000000-0004-0000-0300-000024010000}"/>
    <hyperlink ref="F333" r:id="rId294" xr:uid="{00000000-0004-0000-0300-000025010000}"/>
    <hyperlink ref="F334" r:id="rId295" xr:uid="{00000000-0004-0000-0300-000026010000}"/>
    <hyperlink ref="F335" r:id="rId296" xr:uid="{00000000-0004-0000-0300-000027010000}"/>
    <hyperlink ref="F336" r:id="rId297" xr:uid="{00000000-0004-0000-0300-000028010000}"/>
    <hyperlink ref="F337" r:id="rId298" xr:uid="{00000000-0004-0000-0300-000029010000}"/>
    <hyperlink ref="F338" r:id="rId299" xr:uid="{00000000-0004-0000-0300-00002A010000}"/>
    <hyperlink ref="F339" r:id="rId300" xr:uid="{00000000-0004-0000-0300-00002B010000}"/>
    <hyperlink ref="F340" r:id="rId301" xr:uid="{00000000-0004-0000-0300-00002C010000}"/>
    <hyperlink ref="F341" r:id="rId302" xr:uid="{00000000-0004-0000-0300-00002D010000}"/>
    <hyperlink ref="F342" r:id="rId303" xr:uid="{00000000-0004-0000-0300-00002E010000}"/>
    <hyperlink ref="F343" r:id="rId304" xr:uid="{00000000-0004-0000-0300-00002F010000}"/>
    <hyperlink ref="F344" r:id="rId305" xr:uid="{00000000-0004-0000-0300-000030010000}"/>
    <hyperlink ref="F345" r:id="rId306" xr:uid="{00000000-0004-0000-0300-000031010000}"/>
    <hyperlink ref="F346" r:id="rId307" xr:uid="{00000000-0004-0000-0300-000032010000}"/>
    <hyperlink ref="F347" r:id="rId308" xr:uid="{00000000-0004-0000-0300-000033010000}"/>
    <hyperlink ref="F348" r:id="rId309" xr:uid="{00000000-0004-0000-0300-000034010000}"/>
    <hyperlink ref="F349" r:id="rId310" xr:uid="{00000000-0004-0000-0300-000035010000}"/>
    <hyperlink ref="F350" r:id="rId311" xr:uid="{00000000-0004-0000-0300-000036010000}"/>
    <hyperlink ref="F351" r:id="rId312" xr:uid="{00000000-0004-0000-0300-000037010000}"/>
    <hyperlink ref="F352" r:id="rId313" xr:uid="{00000000-0004-0000-0300-000038010000}"/>
  </hyperlinks>
  <pageMargins left="0.7" right="0.7" top="0.75" bottom="0.75" header="0.511811023622047" footer="0.511811023622047"/>
  <pageSetup paperSize="9" orientation="portrait" horizontalDpi="300" verticalDpi="300"/>
  <legacyDrawing r:id="rId314"/>
  <tableParts count="1">
    <tablePart r:id="rId3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696FF"/>
  </sheetPr>
  <dimension ref="A1:Q322"/>
  <sheetViews>
    <sheetView zoomScaleNormal="100" workbookViewId="0">
      <selection activeCell="A306" sqref="A306"/>
    </sheetView>
  </sheetViews>
  <sheetFormatPr baseColWidth="10" defaultColWidth="10.44140625" defaultRowHeight="14.4" x14ac:dyDescent="0.3"/>
  <cols>
    <col min="1" max="1" width="29.6640625" customWidth="1"/>
    <col min="2" max="2" width="41.33203125" customWidth="1"/>
    <col min="3" max="3" width="11" customWidth="1"/>
    <col min="4" max="4" width="3.77734375" customWidth="1"/>
    <col min="5" max="5" width="11.77734375" customWidth="1"/>
    <col min="6" max="6" width="9.21875" customWidth="1"/>
    <col min="7" max="7" width="11.77734375" customWidth="1"/>
    <col min="8" max="8" width="63" customWidth="1"/>
    <col min="9" max="9" width="42.77734375" customWidth="1"/>
    <col min="10" max="10" width="78.44140625" customWidth="1"/>
    <col min="11" max="11" width="62.77734375" customWidth="1"/>
    <col min="12" max="12" width="70.5546875" customWidth="1"/>
    <col min="13" max="13" width="74.33203125" customWidth="1"/>
    <col min="14" max="14" width="74.44140625" customWidth="1"/>
    <col min="15" max="15" width="58.5546875" customWidth="1"/>
    <col min="16" max="16" width="61.88671875" customWidth="1"/>
    <col min="17" max="17" width="54" customWidth="1"/>
    <col min="18" max="18" width="52.109375" customWidth="1"/>
    <col min="19" max="19" width="74.109375" customWidth="1"/>
    <col min="20" max="20" width="8.44140625" customWidth="1"/>
    <col min="21" max="21" width="11.77734375" customWidth="1"/>
    <col min="22" max="22" width="47.5546875" customWidth="1"/>
    <col min="23" max="23" width="55.77734375" customWidth="1"/>
    <col min="24" max="24" width="57.88671875" customWidth="1"/>
    <col min="25" max="25" width="46.21875" customWidth="1"/>
    <col min="26" max="26" width="49.6640625" customWidth="1"/>
    <col min="27" max="27" width="49.21875" customWidth="1"/>
    <col min="28" max="28" width="51.5546875" customWidth="1"/>
    <col min="29" max="29" width="69.77734375" customWidth="1"/>
    <col min="30" max="30" width="68.21875" customWidth="1"/>
    <col min="31" max="31" width="48.21875" customWidth="1"/>
    <col min="32" max="32" width="33.88671875" customWidth="1"/>
    <col min="33" max="33" width="37.21875" customWidth="1"/>
    <col min="34" max="34" width="56.77734375" customWidth="1"/>
    <col min="35" max="35" width="38" customWidth="1"/>
    <col min="36" max="36" width="53.33203125" customWidth="1"/>
    <col min="37" max="37" width="54.5546875" customWidth="1"/>
    <col min="38" max="38" width="26.109375" customWidth="1"/>
    <col min="39" max="39" width="42.109375" customWidth="1"/>
    <col min="40" max="40" width="45.33203125" customWidth="1"/>
    <col min="41" max="41" width="46.21875" customWidth="1"/>
    <col min="42" max="42" width="72.33203125" customWidth="1"/>
    <col min="43" max="43" width="43.21875" customWidth="1"/>
    <col min="44" max="44" width="77.6640625" customWidth="1"/>
    <col min="45" max="45" width="76.44140625" customWidth="1"/>
    <col min="46" max="46" width="84.21875" customWidth="1"/>
    <col min="47" max="47" width="94.44140625" customWidth="1"/>
    <col min="48" max="48" width="96.77734375" customWidth="1"/>
    <col min="49" max="49" width="63.21875" customWidth="1"/>
    <col min="50" max="50" width="61" customWidth="1"/>
    <col min="51" max="51" width="26.33203125" customWidth="1"/>
    <col min="52" max="52" width="50.21875" customWidth="1"/>
    <col min="53" max="53" width="37.88671875" customWidth="1"/>
    <col min="54" max="54" width="25" customWidth="1"/>
    <col min="55" max="55" width="67.21875" customWidth="1"/>
    <col min="56" max="56" width="39.88671875" customWidth="1"/>
    <col min="57" max="57" width="90.6640625" customWidth="1"/>
    <col min="58" max="58" width="47.6640625" customWidth="1"/>
    <col min="59" max="59" width="65.109375" customWidth="1"/>
    <col min="60" max="60" width="65.21875" customWidth="1"/>
    <col min="61" max="61" width="65.5546875" customWidth="1"/>
    <col min="62" max="62" width="53.88671875" customWidth="1"/>
    <col min="63" max="63" width="36.44140625" customWidth="1"/>
    <col min="64" max="64" width="48.77734375" customWidth="1"/>
    <col min="65" max="65" width="53.5546875" customWidth="1"/>
    <col min="66" max="66" width="50.21875" customWidth="1"/>
    <col min="67" max="67" width="79.5546875" customWidth="1"/>
    <col min="68" max="68" width="75.109375" customWidth="1"/>
    <col min="69" max="69" width="62.21875" customWidth="1"/>
    <col min="70" max="70" width="69.109375" customWidth="1"/>
    <col min="71" max="71" width="56" customWidth="1"/>
    <col min="72" max="72" width="55.77734375" customWidth="1"/>
    <col min="73" max="73" width="44.77734375" customWidth="1"/>
    <col min="74" max="74" width="43.21875" customWidth="1"/>
    <col min="75" max="75" width="35.21875" customWidth="1"/>
    <col min="76" max="76" width="16.88671875" customWidth="1"/>
    <col min="77" max="77" width="33.21875" customWidth="1"/>
    <col min="78" max="78" width="24.77734375" customWidth="1"/>
    <col min="79" max="79" width="35.44140625" customWidth="1"/>
    <col min="80" max="80" width="41.6640625" customWidth="1"/>
    <col min="81" max="81" width="40.6640625" customWidth="1"/>
    <col min="82" max="82" width="44" customWidth="1"/>
    <col min="83" max="83" width="37.6640625" customWidth="1"/>
    <col min="84" max="84" width="31.5546875" customWidth="1"/>
    <col min="85" max="85" width="34.33203125" customWidth="1"/>
    <col min="86" max="86" width="37.77734375" customWidth="1"/>
    <col min="87" max="87" width="56" customWidth="1"/>
    <col min="88" max="88" width="58.44140625" customWidth="1"/>
    <col min="89" max="89" width="61.77734375" customWidth="1"/>
    <col min="90" max="90" width="59.6640625" customWidth="1"/>
    <col min="91" max="91" width="63" customWidth="1"/>
    <col min="92" max="92" width="47.88671875" customWidth="1"/>
    <col min="93" max="93" width="42.44140625" customWidth="1"/>
    <col min="94" max="94" width="31.77734375" customWidth="1"/>
    <col min="95" max="95" width="49.21875" customWidth="1"/>
    <col min="96" max="96" width="38.21875" customWidth="1"/>
    <col min="97" max="97" width="47.21875" customWidth="1"/>
    <col min="98" max="98" width="44.44140625" customWidth="1"/>
    <col min="99" max="99" width="80.77734375" customWidth="1"/>
    <col min="100" max="100" width="81.109375" customWidth="1"/>
    <col min="101" max="101" width="63.33203125" customWidth="1"/>
    <col min="102" max="102" width="30.109375" customWidth="1"/>
    <col min="103" max="103" width="34.109375" customWidth="1"/>
    <col min="104" max="104" width="45" customWidth="1"/>
    <col min="105" max="105" width="43.77734375" customWidth="1"/>
    <col min="106" max="106" width="65" customWidth="1"/>
    <col min="107" max="107" width="68.33203125" customWidth="1"/>
    <col min="108" max="108" width="50.88671875" customWidth="1"/>
    <col min="109" max="109" width="47.5546875" customWidth="1"/>
    <col min="110" max="110" width="62.33203125" customWidth="1"/>
    <col min="111" max="111" width="68.21875" customWidth="1"/>
    <col min="112" max="112" width="77.77734375" customWidth="1"/>
    <col min="113" max="113" width="73.21875" customWidth="1"/>
    <col min="114" max="114" width="96.33203125" customWidth="1"/>
    <col min="115" max="115" width="55.77734375" customWidth="1"/>
    <col min="116" max="116" width="59.109375" customWidth="1"/>
    <col min="117" max="117" width="51.6640625" customWidth="1"/>
    <col min="118" max="118" width="54.88671875" customWidth="1"/>
    <col min="119" max="119" width="16.6640625" customWidth="1"/>
    <col min="120" max="120" width="55.109375" customWidth="1"/>
    <col min="121" max="121" width="50.77734375" customWidth="1"/>
    <col min="122" max="122" width="54.109375" customWidth="1"/>
    <col min="123" max="123" width="71.88671875" customWidth="1"/>
    <col min="124" max="124" width="60" customWidth="1"/>
    <col min="125" max="125" width="43.109375" customWidth="1"/>
    <col min="126" max="126" width="46.44140625" customWidth="1"/>
    <col min="127" max="127" width="42.77734375" customWidth="1"/>
    <col min="128" max="128" width="46.109375" customWidth="1"/>
    <col min="129" max="129" width="60.109375" customWidth="1"/>
    <col min="130" max="130" width="69.21875" customWidth="1"/>
    <col min="131" max="131" width="81.44140625" customWidth="1"/>
    <col min="132" max="132" width="50.109375" customWidth="1"/>
    <col min="133" max="133" width="42.21875" customWidth="1"/>
    <col min="134" max="134" width="47.21875" customWidth="1"/>
    <col min="135" max="135" width="47.88671875" customWidth="1"/>
    <col min="136" max="136" width="36.44140625" customWidth="1"/>
    <col min="137" max="137" width="42.77734375" customWidth="1"/>
    <col min="138" max="138" width="53.77734375" customWidth="1"/>
    <col min="139" max="139" width="49.21875" customWidth="1"/>
    <col min="140" max="140" width="54.88671875" customWidth="1"/>
    <col min="141" max="141" width="53.33203125" customWidth="1"/>
    <col min="142" max="142" width="45.21875" customWidth="1"/>
    <col min="143" max="143" width="66.109375" customWidth="1"/>
    <col min="144" max="144" width="68.77734375" customWidth="1"/>
    <col min="145" max="145" width="64.5546875" customWidth="1"/>
    <col min="146" max="146" width="58.77734375" customWidth="1"/>
    <col min="147" max="147" width="53.77734375" customWidth="1"/>
    <col min="148" max="148" width="88.77734375" customWidth="1"/>
    <col min="149" max="149" width="86.109375" customWidth="1"/>
    <col min="150" max="150" width="78.44140625" customWidth="1"/>
    <col min="151" max="151" width="75.77734375" customWidth="1"/>
    <col min="152" max="152" width="81.77734375" customWidth="1"/>
    <col min="153" max="153" width="79.21875" customWidth="1"/>
    <col min="154" max="154" width="61.77734375" customWidth="1"/>
    <col min="155" max="155" width="89" customWidth="1"/>
    <col min="156" max="156" width="98.21875" customWidth="1"/>
    <col min="157" max="157" width="94.109375" customWidth="1"/>
    <col min="158" max="158" width="91.44140625" customWidth="1"/>
    <col min="159" max="159" width="78.6640625" customWidth="1"/>
    <col min="160" max="160" width="78.88671875" customWidth="1"/>
    <col min="161" max="161" width="89.77734375" customWidth="1"/>
    <col min="162" max="162" width="70" customWidth="1"/>
    <col min="163" max="163" width="75.77734375" customWidth="1"/>
    <col min="164" max="164" width="84.77734375" customWidth="1"/>
    <col min="165" max="165" width="32.6640625" customWidth="1"/>
    <col min="166" max="166" width="31.88671875" customWidth="1"/>
    <col min="167" max="167" width="40.77734375" customWidth="1"/>
    <col min="168" max="168" width="62.77734375" customWidth="1"/>
    <col min="169" max="169" width="70.5546875" customWidth="1"/>
    <col min="170" max="170" width="44.88671875" customWidth="1"/>
    <col min="171" max="171" width="50.6640625" customWidth="1"/>
    <col min="172" max="172" width="52.6640625" customWidth="1"/>
    <col min="173" max="173" width="48.88671875" customWidth="1"/>
    <col min="174" max="174" width="50.88671875" customWidth="1"/>
    <col min="175" max="175" width="110.21875" customWidth="1"/>
    <col min="176" max="176" width="51.33203125" customWidth="1"/>
    <col min="177" max="177" width="83.6640625" customWidth="1"/>
    <col min="178" max="178" width="76.44140625" customWidth="1"/>
    <col min="179" max="179" width="65.6640625" customWidth="1"/>
    <col min="180" max="180" width="51.77734375" customWidth="1"/>
    <col min="181" max="181" width="38.33203125" customWidth="1"/>
    <col min="182" max="182" width="74.33203125" customWidth="1"/>
    <col min="183" max="183" width="40.21875" customWidth="1"/>
    <col min="184" max="184" width="74.44140625" customWidth="1"/>
    <col min="185" max="185" width="58.5546875" customWidth="1"/>
    <col min="186" max="186" width="61.88671875" customWidth="1"/>
    <col min="187" max="187" width="54" customWidth="1"/>
    <col min="188" max="188" width="52.109375" customWidth="1"/>
    <col min="189" max="189" width="74.109375" customWidth="1"/>
    <col min="190" max="190" width="33.77734375" customWidth="1"/>
    <col min="191" max="191" width="18.6640625" customWidth="1"/>
    <col min="192" max="192" width="28.77734375" customWidth="1"/>
    <col min="193" max="193" width="11.77734375" customWidth="1"/>
  </cols>
  <sheetData>
    <row r="1" spans="1:2" ht="21" x14ac:dyDescent="0.4">
      <c r="A1" s="82" t="s">
        <v>240</v>
      </c>
    </row>
    <row r="3" spans="1:2" x14ac:dyDescent="0.3">
      <c r="A3" s="83" t="s">
        <v>241</v>
      </c>
      <c r="B3" t="s">
        <v>242</v>
      </c>
    </row>
    <row r="4" spans="1:2" x14ac:dyDescent="0.3">
      <c r="A4" s="84" t="s">
        <v>776</v>
      </c>
      <c r="B4">
        <v>1</v>
      </c>
    </row>
    <row r="5" spans="1:2" x14ac:dyDescent="0.3">
      <c r="A5" s="84" t="s">
        <v>473</v>
      </c>
      <c r="B5">
        <v>12</v>
      </c>
    </row>
    <row r="6" spans="1:2" x14ac:dyDescent="0.3">
      <c r="A6" s="84" t="s">
        <v>562</v>
      </c>
      <c r="B6">
        <v>4</v>
      </c>
    </row>
    <row r="7" spans="1:2" x14ac:dyDescent="0.3">
      <c r="A7" s="84" t="s">
        <v>392</v>
      </c>
      <c r="B7">
        <v>2</v>
      </c>
    </row>
    <row r="8" spans="1:2" x14ac:dyDescent="0.3">
      <c r="A8" s="84" t="s">
        <v>371</v>
      </c>
      <c r="B8">
        <v>9</v>
      </c>
    </row>
    <row r="9" spans="1:2" x14ac:dyDescent="0.3">
      <c r="A9" s="84" t="s">
        <v>367</v>
      </c>
      <c r="B9">
        <v>5</v>
      </c>
    </row>
    <row r="10" spans="1:2" x14ac:dyDescent="0.3">
      <c r="A10" s="84" t="s">
        <v>340</v>
      </c>
      <c r="B10">
        <v>19</v>
      </c>
    </row>
    <row r="11" spans="1:2" x14ac:dyDescent="0.3">
      <c r="A11" s="84" t="s">
        <v>675</v>
      </c>
      <c r="B11">
        <v>2</v>
      </c>
    </row>
    <row r="12" spans="1:2" x14ac:dyDescent="0.3">
      <c r="A12" s="84" t="s">
        <v>464</v>
      </c>
      <c r="B12">
        <v>17</v>
      </c>
    </row>
    <row r="13" spans="1:2" x14ac:dyDescent="0.3">
      <c r="A13" s="84" t="s">
        <v>685</v>
      </c>
      <c r="B13">
        <v>13</v>
      </c>
    </row>
    <row r="14" spans="1:2" x14ac:dyDescent="0.3">
      <c r="A14" s="84" t="s">
        <v>317</v>
      </c>
      <c r="B14">
        <v>11</v>
      </c>
    </row>
    <row r="15" spans="1:2" x14ac:dyDescent="0.3">
      <c r="A15" s="84" t="s">
        <v>742</v>
      </c>
      <c r="B15">
        <v>9</v>
      </c>
    </row>
    <row r="16" spans="1:2" x14ac:dyDescent="0.3">
      <c r="A16" s="84" t="s">
        <v>529</v>
      </c>
      <c r="B16">
        <v>4</v>
      </c>
    </row>
    <row r="17" spans="1:5" x14ac:dyDescent="0.3">
      <c r="A17" s="84" t="s">
        <v>264</v>
      </c>
      <c r="B17">
        <v>22</v>
      </c>
    </row>
    <row r="18" spans="1:5" x14ac:dyDescent="0.3">
      <c r="A18" s="84" t="s">
        <v>953</v>
      </c>
      <c r="B18">
        <v>1</v>
      </c>
    </row>
    <row r="19" spans="1:5" x14ac:dyDescent="0.3">
      <c r="A19" s="84" t="s">
        <v>582</v>
      </c>
      <c r="B19">
        <v>6</v>
      </c>
    </row>
    <row r="20" spans="1:5" x14ac:dyDescent="0.3">
      <c r="A20" s="84" t="s">
        <v>497</v>
      </c>
      <c r="B20">
        <v>11</v>
      </c>
    </row>
    <row r="21" spans="1:5" x14ac:dyDescent="0.3">
      <c r="A21" s="84" t="s">
        <v>600</v>
      </c>
      <c r="B21">
        <v>7</v>
      </c>
    </row>
    <row r="22" spans="1:5" x14ac:dyDescent="0.3">
      <c r="A22" s="84" t="s">
        <v>542</v>
      </c>
      <c r="B22">
        <v>8</v>
      </c>
    </row>
    <row r="23" spans="1:5" x14ac:dyDescent="0.3">
      <c r="A23" s="84" t="s">
        <v>745</v>
      </c>
      <c r="B23">
        <v>5</v>
      </c>
    </row>
    <row r="24" spans="1:5" x14ac:dyDescent="0.3">
      <c r="A24" s="84" t="s">
        <v>429</v>
      </c>
      <c r="B24">
        <v>15</v>
      </c>
    </row>
    <row r="25" spans="1:5" x14ac:dyDescent="0.3">
      <c r="A25" s="84" t="s">
        <v>623</v>
      </c>
      <c r="B25">
        <v>8</v>
      </c>
    </row>
    <row r="26" spans="1:5" x14ac:dyDescent="0.3">
      <c r="A26" s="84" t="s">
        <v>243</v>
      </c>
      <c r="B26">
        <v>191</v>
      </c>
    </row>
    <row r="28" spans="1:5" ht="21" x14ac:dyDescent="0.4">
      <c r="A28" s="82" t="s">
        <v>244</v>
      </c>
    </row>
    <row r="30" spans="1:5" x14ac:dyDescent="0.3">
      <c r="A30" s="83" t="s">
        <v>242</v>
      </c>
      <c r="B30" s="83" t="s">
        <v>246</v>
      </c>
    </row>
    <row r="31" spans="1:5" x14ac:dyDescent="0.3">
      <c r="A31" s="83" t="s">
        <v>241</v>
      </c>
      <c r="B31" t="s">
        <v>116</v>
      </c>
      <c r="C31" t="s">
        <v>89</v>
      </c>
      <c r="D31" t="s">
        <v>886</v>
      </c>
      <c r="E31" t="s">
        <v>243</v>
      </c>
    </row>
    <row r="32" spans="1:5" x14ac:dyDescent="0.3">
      <c r="A32" s="84" t="s">
        <v>776</v>
      </c>
      <c r="B32">
        <v>1</v>
      </c>
      <c r="E32">
        <v>1</v>
      </c>
    </row>
    <row r="33" spans="1:5" x14ac:dyDescent="0.3">
      <c r="A33" s="84" t="s">
        <v>473</v>
      </c>
      <c r="B33">
        <v>6</v>
      </c>
      <c r="C33">
        <v>6</v>
      </c>
      <c r="E33">
        <v>12</v>
      </c>
    </row>
    <row r="34" spans="1:5" x14ac:dyDescent="0.3">
      <c r="A34" s="84" t="s">
        <v>562</v>
      </c>
      <c r="C34">
        <v>4</v>
      </c>
      <c r="E34">
        <v>4</v>
      </c>
    </row>
    <row r="35" spans="1:5" x14ac:dyDescent="0.3">
      <c r="A35" s="84" t="s">
        <v>392</v>
      </c>
      <c r="C35">
        <v>2</v>
      </c>
      <c r="E35">
        <v>2</v>
      </c>
    </row>
    <row r="36" spans="1:5" x14ac:dyDescent="0.3">
      <c r="A36" s="84" t="s">
        <v>371</v>
      </c>
      <c r="B36">
        <v>4</v>
      </c>
      <c r="C36">
        <v>5</v>
      </c>
      <c r="E36">
        <v>9</v>
      </c>
    </row>
    <row r="37" spans="1:5" x14ac:dyDescent="0.3">
      <c r="A37" s="84" t="s">
        <v>367</v>
      </c>
      <c r="B37">
        <v>3</v>
      </c>
      <c r="C37">
        <v>2</v>
      </c>
      <c r="E37">
        <v>5</v>
      </c>
    </row>
    <row r="38" spans="1:5" x14ac:dyDescent="0.3">
      <c r="A38" s="84" t="s">
        <v>340</v>
      </c>
      <c r="B38">
        <v>9</v>
      </c>
      <c r="C38">
        <v>10</v>
      </c>
      <c r="E38">
        <v>19</v>
      </c>
    </row>
    <row r="39" spans="1:5" x14ac:dyDescent="0.3">
      <c r="A39" s="84" t="s">
        <v>675</v>
      </c>
      <c r="C39">
        <v>2</v>
      </c>
      <c r="E39">
        <v>2</v>
      </c>
    </row>
    <row r="40" spans="1:5" x14ac:dyDescent="0.3">
      <c r="A40" s="84" t="s">
        <v>464</v>
      </c>
      <c r="C40">
        <v>17</v>
      </c>
      <c r="E40">
        <v>17</v>
      </c>
    </row>
    <row r="41" spans="1:5" x14ac:dyDescent="0.3">
      <c r="A41" s="84" t="s">
        <v>685</v>
      </c>
      <c r="C41">
        <v>1</v>
      </c>
      <c r="D41">
        <v>12</v>
      </c>
      <c r="E41">
        <v>13</v>
      </c>
    </row>
    <row r="42" spans="1:5" x14ac:dyDescent="0.3">
      <c r="A42" s="84" t="s">
        <v>317</v>
      </c>
      <c r="B42">
        <v>3</v>
      </c>
      <c r="C42">
        <v>8</v>
      </c>
      <c r="E42">
        <v>11</v>
      </c>
    </row>
    <row r="43" spans="1:5" x14ac:dyDescent="0.3">
      <c r="A43" s="84" t="s">
        <v>742</v>
      </c>
      <c r="C43">
        <v>1</v>
      </c>
      <c r="D43">
        <v>8</v>
      </c>
      <c r="E43">
        <v>9</v>
      </c>
    </row>
    <row r="44" spans="1:5" x14ac:dyDescent="0.3">
      <c r="A44" s="84" t="s">
        <v>529</v>
      </c>
      <c r="C44">
        <v>4</v>
      </c>
      <c r="E44">
        <v>4</v>
      </c>
    </row>
    <row r="45" spans="1:5" x14ac:dyDescent="0.3">
      <c r="A45" s="84" t="s">
        <v>264</v>
      </c>
      <c r="B45">
        <v>9</v>
      </c>
      <c r="C45">
        <v>13</v>
      </c>
      <c r="E45">
        <v>22</v>
      </c>
    </row>
    <row r="46" spans="1:5" x14ac:dyDescent="0.3">
      <c r="A46" s="84" t="s">
        <v>953</v>
      </c>
      <c r="B46">
        <v>1</v>
      </c>
      <c r="E46">
        <v>1</v>
      </c>
    </row>
    <row r="47" spans="1:5" x14ac:dyDescent="0.3">
      <c r="A47" s="84" t="s">
        <v>582</v>
      </c>
      <c r="C47">
        <v>6</v>
      </c>
      <c r="E47">
        <v>6</v>
      </c>
    </row>
    <row r="48" spans="1:5" x14ac:dyDescent="0.3">
      <c r="A48" s="84" t="s">
        <v>497</v>
      </c>
      <c r="B48">
        <v>2</v>
      </c>
      <c r="C48">
        <v>9</v>
      </c>
      <c r="E48">
        <v>11</v>
      </c>
    </row>
    <row r="49" spans="1:5" x14ac:dyDescent="0.3">
      <c r="A49" s="84" t="s">
        <v>600</v>
      </c>
      <c r="C49">
        <v>7</v>
      </c>
      <c r="E49">
        <v>7</v>
      </c>
    </row>
    <row r="50" spans="1:5" x14ac:dyDescent="0.3">
      <c r="A50" s="84" t="s">
        <v>542</v>
      </c>
      <c r="B50">
        <v>1</v>
      </c>
      <c r="C50">
        <v>7</v>
      </c>
      <c r="E50">
        <v>8</v>
      </c>
    </row>
    <row r="51" spans="1:5" x14ac:dyDescent="0.3">
      <c r="A51" s="84" t="s">
        <v>745</v>
      </c>
      <c r="B51">
        <v>2</v>
      </c>
      <c r="C51">
        <v>3</v>
      </c>
      <c r="E51">
        <v>5</v>
      </c>
    </row>
    <row r="52" spans="1:5" x14ac:dyDescent="0.3">
      <c r="A52" s="84" t="s">
        <v>429</v>
      </c>
      <c r="B52">
        <v>1</v>
      </c>
      <c r="C52">
        <v>14</v>
      </c>
      <c r="E52">
        <v>15</v>
      </c>
    </row>
    <row r="53" spans="1:5" x14ac:dyDescent="0.3">
      <c r="A53" s="84" t="s">
        <v>623</v>
      </c>
      <c r="C53">
        <v>8</v>
      </c>
      <c r="E53">
        <v>8</v>
      </c>
    </row>
    <row r="54" spans="1:5" x14ac:dyDescent="0.3">
      <c r="A54" s="84" t="s">
        <v>243</v>
      </c>
      <c r="B54">
        <v>42</v>
      </c>
      <c r="C54">
        <v>129</v>
      </c>
      <c r="D54">
        <v>20</v>
      </c>
      <c r="E54">
        <v>191</v>
      </c>
    </row>
    <row r="56" spans="1:5" ht="21" x14ac:dyDescent="0.4">
      <c r="A56" s="82" t="s">
        <v>247</v>
      </c>
    </row>
    <row r="58" spans="1:5" x14ac:dyDescent="0.3">
      <c r="A58" s="83" t="s">
        <v>242</v>
      </c>
      <c r="B58" s="159" t="s">
        <v>246</v>
      </c>
    </row>
    <row r="59" spans="1:5" x14ac:dyDescent="0.3">
      <c r="A59" s="83" t="s">
        <v>241</v>
      </c>
      <c r="B59" s="71" t="s">
        <v>105</v>
      </c>
      <c r="C59" s="71" t="s">
        <v>84</v>
      </c>
      <c r="D59" s="71" t="s">
        <v>243</v>
      </c>
    </row>
    <row r="60" spans="1:5" x14ac:dyDescent="0.3">
      <c r="A60" s="84" t="s">
        <v>776</v>
      </c>
      <c r="B60" s="71">
        <v>1</v>
      </c>
      <c r="C60" s="71"/>
      <c r="D60" s="71">
        <v>1</v>
      </c>
    </row>
    <row r="61" spans="1:5" x14ac:dyDescent="0.3">
      <c r="A61" s="84" t="s">
        <v>473</v>
      </c>
      <c r="B61" s="71">
        <v>6</v>
      </c>
      <c r="C61" s="71">
        <v>6</v>
      </c>
      <c r="D61" s="71">
        <v>12</v>
      </c>
    </row>
    <row r="62" spans="1:5" x14ac:dyDescent="0.3">
      <c r="A62" s="84" t="s">
        <v>562</v>
      </c>
      <c r="B62" s="71">
        <v>2</v>
      </c>
      <c r="C62" s="71">
        <v>2</v>
      </c>
      <c r="D62" s="71">
        <v>4</v>
      </c>
    </row>
    <row r="63" spans="1:5" x14ac:dyDescent="0.3">
      <c r="A63" s="84" t="s">
        <v>392</v>
      </c>
      <c r="B63" s="71"/>
      <c r="C63" s="71">
        <v>2</v>
      </c>
      <c r="D63" s="71">
        <v>2</v>
      </c>
    </row>
    <row r="64" spans="1:5" x14ac:dyDescent="0.3">
      <c r="A64" s="84" t="s">
        <v>371</v>
      </c>
      <c r="B64" s="71">
        <v>2</v>
      </c>
      <c r="C64" s="71">
        <v>7</v>
      </c>
      <c r="D64" s="71">
        <v>9</v>
      </c>
    </row>
    <row r="65" spans="1:4" x14ac:dyDescent="0.3">
      <c r="A65" s="84" t="s">
        <v>367</v>
      </c>
      <c r="B65" s="71">
        <v>5</v>
      </c>
      <c r="C65" s="71"/>
      <c r="D65" s="71">
        <v>5</v>
      </c>
    </row>
    <row r="66" spans="1:4" x14ac:dyDescent="0.3">
      <c r="A66" s="84" t="s">
        <v>340</v>
      </c>
      <c r="B66" s="71">
        <v>8</v>
      </c>
      <c r="C66" s="71">
        <v>11</v>
      </c>
      <c r="D66" s="71">
        <v>19</v>
      </c>
    </row>
    <row r="67" spans="1:4" x14ac:dyDescent="0.3">
      <c r="A67" s="84" t="s">
        <v>675</v>
      </c>
      <c r="B67" s="71">
        <v>1</v>
      </c>
      <c r="C67" s="71">
        <v>1</v>
      </c>
      <c r="D67" s="71">
        <v>2</v>
      </c>
    </row>
    <row r="68" spans="1:4" x14ac:dyDescent="0.3">
      <c r="A68" s="84" t="s">
        <v>464</v>
      </c>
      <c r="B68" s="71">
        <v>3</v>
      </c>
      <c r="C68" s="71">
        <v>14</v>
      </c>
      <c r="D68" s="71">
        <v>17</v>
      </c>
    </row>
    <row r="69" spans="1:4" x14ac:dyDescent="0.3">
      <c r="A69" s="84" t="s">
        <v>685</v>
      </c>
      <c r="B69" s="71">
        <v>5</v>
      </c>
      <c r="C69" s="71">
        <v>8</v>
      </c>
      <c r="D69" s="71">
        <v>13</v>
      </c>
    </row>
    <row r="70" spans="1:4" x14ac:dyDescent="0.3">
      <c r="A70" s="84" t="s">
        <v>317</v>
      </c>
      <c r="B70" s="71">
        <v>6</v>
      </c>
      <c r="C70" s="71">
        <v>5</v>
      </c>
      <c r="D70" s="71">
        <v>11</v>
      </c>
    </row>
    <row r="71" spans="1:4" x14ac:dyDescent="0.3">
      <c r="A71" s="84" t="s">
        <v>742</v>
      </c>
      <c r="B71" s="71">
        <v>5</v>
      </c>
      <c r="C71" s="71">
        <v>4</v>
      </c>
      <c r="D71" s="71">
        <v>9</v>
      </c>
    </row>
    <row r="72" spans="1:4" x14ac:dyDescent="0.3">
      <c r="A72" s="84" t="s">
        <v>529</v>
      </c>
      <c r="B72" s="71">
        <v>1</v>
      </c>
      <c r="C72" s="71">
        <v>3</v>
      </c>
      <c r="D72" s="71">
        <v>4</v>
      </c>
    </row>
    <row r="73" spans="1:4" x14ac:dyDescent="0.3">
      <c r="A73" s="84" t="s">
        <v>264</v>
      </c>
      <c r="B73" s="71">
        <v>12</v>
      </c>
      <c r="C73" s="71">
        <v>10</v>
      </c>
      <c r="D73" s="71">
        <v>22</v>
      </c>
    </row>
    <row r="74" spans="1:4" x14ac:dyDescent="0.3">
      <c r="A74" s="84" t="s">
        <v>953</v>
      </c>
      <c r="B74" s="71">
        <v>1</v>
      </c>
      <c r="C74" s="71"/>
      <c r="D74" s="71">
        <v>1</v>
      </c>
    </row>
    <row r="75" spans="1:4" x14ac:dyDescent="0.3">
      <c r="A75" s="84" t="s">
        <v>582</v>
      </c>
      <c r="B75" s="71">
        <v>1</v>
      </c>
      <c r="C75" s="71">
        <v>5</v>
      </c>
      <c r="D75" s="71">
        <v>6</v>
      </c>
    </row>
    <row r="76" spans="1:4" x14ac:dyDescent="0.3">
      <c r="A76" s="84" t="s">
        <v>497</v>
      </c>
      <c r="B76" s="71">
        <v>4</v>
      </c>
      <c r="C76" s="71">
        <v>7</v>
      </c>
      <c r="D76" s="71">
        <v>11</v>
      </c>
    </row>
    <row r="77" spans="1:4" x14ac:dyDescent="0.3">
      <c r="A77" s="84" t="s">
        <v>600</v>
      </c>
      <c r="B77" s="71">
        <v>4</v>
      </c>
      <c r="C77" s="71">
        <v>3</v>
      </c>
      <c r="D77" s="71">
        <v>7</v>
      </c>
    </row>
    <row r="78" spans="1:4" x14ac:dyDescent="0.3">
      <c r="A78" s="84" t="s">
        <v>542</v>
      </c>
      <c r="B78" s="71">
        <v>4</v>
      </c>
      <c r="C78" s="71">
        <v>4</v>
      </c>
      <c r="D78" s="71">
        <v>8</v>
      </c>
    </row>
    <row r="79" spans="1:4" x14ac:dyDescent="0.3">
      <c r="A79" s="84" t="s">
        <v>745</v>
      </c>
      <c r="B79" s="71">
        <v>4</v>
      </c>
      <c r="C79" s="71">
        <v>1</v>
      </c>
      <c r="D79" s="71">
        <v>5</v>
      </c>
    </row>
    <row r="80" spans="1:4" x14ac:dyDescent="0.3">
      <c r="A80" s="84" t="s">
        <v>429</v>
      </c>
      <c r="B80" s="71">
        <v>1</v>
      </c>
      <c r="C80" s="71">
        <v>14</v>
      </c>
      <c r="D80" s="71">
        <v>15</v>
      </c>
    </row>
    <row r="81" spans="1:5" x14ac:dyDescent="0.3">
      <c r="A81" s="84" t="s">
        <v>623</v>
      </c>
      <c r="B81" s="71">
        <v>3</v>
      </c>
      <c r="C81" s="71">
        <v>5</v>
      </c>
      <c r="D81" s="71">
        <v>8</v>
      </c>
    </row>
    <row r="82" spans="1:5" x14ac:dyDescent="0.3">
      <c r="A82" s="84" t="s">
        <v>243</v>
      </c>
      <c r="B82" s="71">
        <v>79</v>
      </c>
      <c r="C82" s="71">
        <v>112</v>
      </c>
      <c r="D82" s="71">
        <v>191</v>
      </c>
    </row>
    <row r="84" spans="1:5" ht="21" x14ac:dyDescent="0.4">
      <c r="A84" s="82" t="s">
        <v>248</v>
      </c>
    </row>
    <row r="86" spans="1:5" x14ac:dyDescent="0.3">
      <c r="A86" s="83" t="s">
        <v>242</v>
      </c>
      <c r="B86" s="83" t="s">
        <v>246</v>
      </c>
    </row>
    <row r="87" spans="1:5" x14ac:dyDescent="0.3">
      <c r="A87" s="83" t="s">
        <v>241</v>
      </c>
      <c r="B87" t="s">
        <v>116</v>
      </c>
      <c r="C87" t="s">
        <v>89</v>
      </c>
      <c r="D87" t="s">
        <v>886</v>
      </c>
      <c r="E87" s="71" t="s">
        <v>243</v>
      </c>
    </row>
    <row r="88" spans="1:5" x14ac:dyDescent="0.3">
      <c r="A88" s="84" t="s">
        <v>473</v>
      </c>
      <c r="B88" s="71">
        <v>1</v>
      </c>
      <c r="C88" s="71">
        <v>5</v>
      </c>
      <c r="D88" s="71"/>
      <c r="E88" s="71">
        <v>6</v>
      </c>
    </row>
    <row r="89" spans="1:5" x14ac:dyDescent="0.3">
      <c r="A89" s="84" t="s">
        <v>562</v>
      </c>
      <c r="B89" s="71"/>
      <c r="C89" s="71">
        <v>2</v>
      </c>
      <c r="D89" s="71"/>
      <c r="E89" s="71">
        <v>2</v>
      </c>
    </row>
    <row r="90" spans="1:5" x14ac:dyDescent="0.3">
      <c r="A90" s="84" t="s">
        <v>392</v>
      </c>
      <c r="B90" s="71"/>
      <c r="C90" s="71">
        <v>2</v>
      </c>
      <c r="D90" s="71"/>
      <c r="E90" s="71">
        <v>2</v>
      </c>
    </row>
    <row r="91" spans="1:5" x14ac:dyDescent="0.3">
      <c r="A91" s="84" t="s">
        <v>371</v>
      </c>
      <c r="B91" s="71">
        <v>2</v>
      </c>
      <c r="C91" s="71">
        <v>5</v>
      </c>
      <c r="D91" s="71"/>
      <c r="E91" s="71">
        <v>7</v>
      </c>
    </row>
    <row r="92" spans="1:5" x14ac:dyDescent="0.3">
      <c r="A92" s="84" t="s">
        <v>340</v>
      </c>
      <c r="B92" s="71">
        <v>1</v>
      </c>
      <c r="C92" s="71">
        <v>10</v>
      </c>
      <c r="D92" s="71"/>
      <c r="E92" s="71">
        <v>11</v>
      </c>
    </row>
    <row r="93" spans="1:5" x14ac:dyDescent="0.3">
      <c r="A93" s="84" t="s">
        <v>675</v>
      </c>
      <c r="B93" s="71"/>
      <c r="C93" s="71">
        <v>1</v>
      </c>
      <c r="D93" s="71"/>
      <c r="E93" s="71">
        <v>1</v>
      </c>
    </row>
    <row r="94" spans="1:5" x14ac:dyDescent="0.3">
      <c r="A94" s="84" t="s">
        <v>464</v>
      </c>
      <c r="B94" s="71"/>
      <c r="C94" s="71">
        <v>14</v>
      </c>
      <c r="D94" s="71"/>
      <c r="E94" s="71">
        <v>14</v>
      </c>
    </row>
    <row r="95" spans="1:5" x14ac:dyDescent="0.3">
      <c r="A95" s="84" t="s">
        <v>685</v>
      </c>
      <c r="B95" s="71"/>
      <c r="C95" s="71">
        <v>1</v>
      </c>
      <c r="D95" s="71">
        <v>7</v>
      </c>
      <c r="E95" s="71">
        <v>8</v>
      </c>
    </row>
    <row r="96" spans="1:5" x14ac:dyDescent="0.3">
      <c r="A96" s="84" t="s">
        <v>317</v>
      </c>
      <c r="B96" s="71"/>
      <c r="C96" s="71">
        <v>5</v>
      </c>
      <c r="D96" s="71"/>
      <c r="E96" s="71">
        <v>5</v>
      </c>
    </row>
    <row r="97" spans="1:5" x14ac:dyDescent="0.3">
      <c r="A97" s="84" t="s">
        <v>742</v>
      </c>
      <c r="B97" s="71"/>
      <c r="C97" s="71"/>
      <c r="D97" s="71">
        <v>4</v>
      </c>
      <c r="E97" s="71">
        <v>4</v>
      </c>
    </row>
    <row r="98" spans="1:5" x14ac:dyDescent="0.3">
      <c r="A98" s="84" t="s">
        <v>529</v>
      </c>
      <c r="B98" s="71"/>
      <c r="C98" s="71">
        <v>3</v>
      </c>
      <c r="D98" s="71"/>
      <c r="E98" s="71">
        <v>3</v>
      </c>
    </row>
    <row r="99" spans="1:5" x14ac:dyDescent="0.3">
      <c r="A99" s="84" t="s">
        <v>264</v>
      </c>
      <c r="B99" s="71">
        <v>2</v>
      </c>
      <c r="C99" s="71">
        <v>8</v>
      </c>
      <c r="D99" s="71"/>
      <c r="E99" s="71">
        <v>10</v>
      </c>
    </row>
    <row r="100" spans="1:5" x14ac:dyDescent="0.3">
      <c r="A100" s="84" t="s">
        <v>582</v>
      </c>
      <c r="B100" s="71"/>
      <c r="C100" s="71">
        <v>5</v>
      </c>
      <c r="D100" s="71"/>
      <c r="E100" s="71">
        <v>5</v>
      </c>
    </row>
    <row r="101" spans="1:5" x14ac:dyDescent="0.3">
      <c r="A101" s="84" t="s">
        <v>497</v>
      </c>
      <c r="B101" s="71"/>
      <c r="C101" s="71">
        <v>7</v>
      </c>
      <c r="D101" s="71"/>
      <c r="E101" s="71">
        <v>7</v>
      </c>
    </row>
    <row r="102" spans="1:5" x14ac:dyDescent="0.3">
      <c r="A102" s="84" t="s">
        <v>600</v>
      </c>
      <c r="B102" s="71"/>
      <c r="C102" s="71">
        <v>3</v>
      </c>
      <c r="D102" s="71"/>
      <c r="E102" s="71">
        <v>3</v>
      </c>
    </row>
    <row r="103" spans="1:5" x14ac:dyDescent="0.3">
      <c r="A103" s="84" t="s">
        <v>542</v>
      </c>
      <c r="B103" s="71"/>
      <c r="C103" s="71">
        <v>4</v>
      </c>
      <c r="D103" s="71"/>
      <c r="E103" s="71">
        <v>4</v>
      </c>
    </row>
    <row r="104" spans="1:5" x14ac:dyDescent="0.3">
      <c r="A104" s="84" t="s">
        <v>745</v>
      </c>
      <c r="B104" s="71"/>
      <c r="C104" s="71">
        <v>1</v>
      </c>
      <c r="D104" s="71"/>
      <c r="E104" s="71">
        <v>1</v>
      </c>
    </row>
    <row r="105" spans="1:5" x14ac:dyDescent="0.3">
      <c r="A105" s="84" t="s">
        <v>429</v>
      </c>
      <c r="B105" s="71">
        <v>1</v>
      </c>
      <c r="C105" s="71">
        <v>13</v>
      </c>
      <c r="D105" s="71"/>
      <c r="E105" s="71">
        <v>14</v>
      </c>
    </row>
    <row r="106" spans="1:5" x14ac:dyDescent="0.3">
      <c r="A106" s="84" t="s">
        <v>623</v>
      </c>
      <c r="B106" s="71"/>
      <c r="C106" s="71">
        <v>5</v>
      </c>
      <c r="D106" s="71"/>
      <c r="E106" s="71">
        <v>5</v>
      </c>
    </row>
    <row r="107" spans="1:5" x14ac:dyDescent="0.3">
      <c r="A107" s="84" t="s">
        <v>243</v>
      </c>
      <c r="B107" s="71">
        <v>7</v>
      </c>
      <c r="C107" s="71">
        <v>94</v>
      </c>
      <c r="D107" s="71">
        <v>11</v>
      </c>
      <c r="E107" s="71">
        <v>112</v>
      </c>
    </row>
    <row r="110" spans="1:5" ht="21" x14ac:dyDescent="0.4">
      <c r="A110" s="82" t="s">
        <v>249</v>
      </c>
    </row>
    <row r="112" spans="1:5" x14ac:dyDescent="0.3">
      <c r="A112" s="83" t="s">
        <v>242</v>
      </c>
      <c r="B112" s="83" t="s">
        <v>246</v>
      </c>
    </row>
    <row r="113" spans="1:4" x14ac:dyDescent="0.3">
      <c r="A113" s="83" t="s">
        <v>241</v>
      </c>
      <c r="B113" s="71" t="s">
        <v>105</v>
      </c>
      <c r="C113" s="71" t="s">
        <v>84</v>
      </c>
      <c r="D113" s="71" t="s">
        <v>243</v>
      </c>
    </row>
    <row r="114" spans="1:4" x14ac:dyDescent="0.3">
      <c r="A114" s="84" t="s">
        <v>473</v>
      </c>
      <c r="B114" s="71">
        <v>5</v>
      </c>
      <c r="C114" s="71">
        <v>1</v>
      </c>
      <c r="D114" s="71">
        <v>6</v>
      </c>
    </row>
    <row r="115" spans="1:4" x14ac:dyDescent="0.3">
      <c r="A115" s="84" t="s">
        <v>562</v>
      </c>
      <c r="B115" s="71">
        <v>1</v>
      </c>
      <c r="C115" s="71">
        <v>1</v>
      </c>
      <c r="D115" s="71">
        <v>2</v>
      </c>
    </row>
    <row r="116" spans="1:4" x14ac:dyDescent="0.3">
      <c r="A116" s="84" t="s">
        <v>392</v>
      </c>
      <c r="B116" s="71"/>
      <c r="C116" s="71">
        <v>2</v>
      </c>
      <c r="D116" s="71">
        <v>2</v>
      </c>
    </row>
    <row r="117" spans="1:4" x14ac:dyDescent="0.3">
      <c r="A117" s="84" t="s">
        <v>371</v>
      </c>
      <c r="B117" s="71">
        <v>7</v>
      </c>
      <c r="C117" s="71"/>
      <c r="D117" s="71">
        <v>7</v>
      </c>
    </row>
    <row r="118" spans="1:4" x14ac:dyDescent="0.3">
      <c r="A118" s="84" t="s">
        <v>340</v>
      </c>
      <c r="B118" s="71">
        <v>10</v>
      </c>
      <c r="C118" s="71">
        <v>1</v>
      </c>
      <c r="D118" s="71">
        <v>11</v>
      </c>
    </row>
    <row r="119" spans="1:4" x14ac:dyDescent="0.3">
      <c r="A119" s="84" t="s">
        <v>675</v>
      </c>
      <c r="B119" s="71">
        <v>1</v>
      </c>
      <c r="C119" s="71"/>
      <c r="D119" s="71">
        <v>1</v>
      </c>
    </row>
    <row r="120" spans="1:4" x14ac:dyDescent="0.3">
      <c r="A120" s="84" t="s">
        <v>464</v>
      </c>
      <c r="B120" s="71">
        <v>12</v>
      </c>
      <c r="C120" s="71">
        <v>2</v>
      </c>
      <c r="D120" s="71">
        <v>14</v>
      </c>
    </row>
    <row r="121" spans="1:4" x14ac:dyDescent="0.3">
      <c r="A121" s="84" t="s">
        <v>685</v>
      </c>
      <c r="B121" s="71">
        <v>8</v>
      </c>
      <c r="C121" s="71"/>
      <c r="D121" s="71">
        <v>8</v>
      </c>
    </row>
    <row r="122" spans="1:4" x14ac:dyDescent="0.3">
      <c r="A122" s="84" t="s">
        <v>317</v>
      </c>
      <c r="B122" s="71">
        <v>4</v>
      </c>
      <c r="C122" s="71">
        <v>1</v>
      </c>
      <c r="D122" s="71">
        <v>5</v>
      </c>
    </row>
    <row r="123" spans="1:4" x14ac:dyDescent="0.3">
      <c r="A123" s="84" t="s">
        <v>742</v>
      </c>
      <c r="B123" s="71">
        <v>3</v>
      </c>
      <c r="C123" s="71">
        <v>1</v>
      </c>
      <c r="D123" s="71">
        <v>4</v>
      </c>
    </row>
    <row r="124" spans="1:4" x14ac:dyDescent="0.3">
      <c r="A124" s="84" t="s">
        <v>529</v>
      </c>
      <c r="B124" s="71">
        <v>2</v>
      </c>
      <c r="C124" s="71">
        <v>1</v>
      </c>
      <c r="D124" s="71">
        <v>3</v>
      </c>
    </row>
    <row r="125" spans="1:4" x14ac:dyDescent="0.3">
      <c r="A125" s="84" t="s">
        <v>264</v>
      </c>
      <c r="B125" s="71">
        <v>9</v>
      </c>
      <c r="C125" s="71">
        <v>1</v>
      </c>
      <c r="D125" s="71">
        <v>10</v>
      </c>
    </row>
    <row r="126" spans="1:4" x14ac:dyDescent="0.3">
      <c r="A126" s="84" t="s">
        <v>582</v>
      </c>
      <c r="B126" s="71">
        <v>5</v>
      </c>
      <c r="C126" s="71"/>
      <c r="D126" s="71">
        <v>5</v>
      </c>
    </row>
    <row r="127" spans="1:4" x14ac:dyDescent="0.3">
      <c r="A127" s="84" t="s">
        <v>497</v>
      </c>
      <c r="B127" s="71">
        <v>5</v>
      </c>
      <c r="C127" s="71">
        <v>2</v>
      </c>
      <c r="D127" s="71">
        <v>7</v>
      </c>
    </row>
    <row r="128" spans="1:4" x14ac:dyDescent="0.3">
      <c r="A128" s="84" t="s">
        <v>600</v>
      </c>
      <c r="B128" s="71"/>
      <c r="C128" s="71">
        <v>3</v>
      </c>
      <c r="D128" s="71">
        <v>3</v>
      </c>
    </row>
    <row r="129" spans="1:4" x14ac:dyDescent="0.3">
      <c r="A129" s="84" t="s">
        <v>542</v>
      </c>
      <c r="B129" s="71">
        <v>4</v>
      </c>
      <c r="C129" s="71"/>
      <c r="D129" s="71">
        <v>4</v>
      </c>
    </row>
    <row r="130" spans="1:4" x14ac:dyDescent="0.3">
      <c r="A130" s="84" t="s">
        <v>745</v>
      </c>
      <c r="B130" s="71">
        <v>1</v>
      </c>
      <c r="C130" s="71"/>
      <c r="D130" s="71">
        <v>1</v>
      </c>
    </row>
    <row r="131" spans="1:4" x14ac:dyDescent="0.3">
      <c r="A131" s="84" t="s">
        <v>429</v>
      </c>
      <c r="B131" s="71">
        <v>13</v>
      </c>
      <c r="C131" s="71">
        <v>1</v>
      </c>
      <c r="D131" s="71">
        <v>14</v>
      </c>
    </row>
    <row r="132" spans="1:4" x14ac:dyDescent="0.3">
      <c r="A132" s="84" t="s">
        <v>623</v>
      </c>
      <c r="B132" s="71">
        <v>4</v>
      </c>
      <c r="C132" s="71">
        <v>1</v>
      </c>
      <c r="D132" s="71">
        <v>5</v>
      </c>
    </row>
    <row r="133" spans="1:4" x14ac:dyDescent="0.3">
      <c r="A133" s="84" t="s">
        <v>243</v>
      </c>
      <c r="B133" s="71">
        <v>94</v>
      </c>
      <c r="C133" s="71">
        <v>18</v>
      </c>
      <c r="D133" s="71">
        <v>112</v>
      </c>
    </row>
    <row r="135" spans="1:4" ht="21" x14ac:dyDescent="0.4">
      <c r="A135" s="82" t="s">
        <v>250</v>
      </c>
    </row>
    <row r="137" spans="1:4" x14ac:dyDescent="0.3">
      <c r="A137" s="83" t="s">
        <v>241</v>
      </c>
      <c r="B137" t="s">
        <v>251</v>
      </c>
    </row>
    <row r="138" spans="1:4" x14ac:dyDescent="0.3">
      <c r="A138" s="84" t="s">
        <v>776</v>
      </c>
      <c r="B138">
        <v>0</v>
      </c>
    </row>
    <row r="139" spans="1:4" x14ac:dyDescent="0.3">
      <c r="A139" s="84" t="s">
        <v>473</v>
      </c>
      <c r="B139">
        <v>10</v>
      </c>
    </row>
    <row r="140" spans="1:4" x14ac:dyDescent="0.3">
      <c r="A140" s="84" t="s">
        <v>562</v>
      </c>
      <c r="B140">
        <v>13</v>
      </c>
    </row>
    <row r="141" spans="1:4" x14ac:dyDescent="0.3">
      <c r="A141" s="84" t="s">
        <v>392</v>
      </c>
      <c r="B141">
        <v>16</v>
      </c>
    </row>
    <row r="142" spans="1:4" x14ac:dyDescent="0.3">
      <c r="A142" s="84" t="s">
        <v>371</v>
      </c>
      <c r="B142">
        <v>14</v>
      </c>
    </row>
    <row r="143" spans="1:4" x14ac:dyDescent="0.3">
      <c r="A143" s="84" t="s">
        <v>367</v>
      </c>
      <c r="B143">
        <v>0</v>
      </c>
    </row>
    <row r="144" spans="1:4" x14ac:dyDescent="0.3">
      <c r="A144" s="84" t="s">
        <v>340</v>
      </c>
      <c r="B144">
        <v>43</v>
      </c>
    </row>
    <row r="145" spans="1:2" x14ac:dyDescent="0.3">
      <c r="A145" s="84" t="s">
        <v>675</v>
      </c>
      <c r="B145">
        <v>2</v>
      </c>
    </row>
    <row r="146" spans="1:2" x14ac:dyDescent="0.3">
      <c r="A146" s="84" t="s">
        <v>464</v>
      </c>
      <c r="B146">
        <v>41</v>
      </c>
    </row>
    <row r="147" spans="1:2" x14ac:dyDescent="0.3">
      <c r="A147" s="84" t="s">
        <v>685</v>
      </c>
      <c r="B147">
        <v>9</v>
      </c>
    </row>
    <row r="148" spans="1:2" x14ac:dyDescent="0.3">
      <c r="A148" s="84" t="s">
        <v>317</v>
      </c>
      <c r="B148">
        <v>11</v>
      </c>
    </row>
    <row r="149" spans="1:2" x14ac:dyDescent="0.3">
      <c r="A149" s="84" t="s">
        <v>742</v>
      </c>
      <c r="B149">
        <v>18</v>
      </c>
    </row>
    <row r="150" spans="1:2" x14ac:dyDescent="0.3">
      <c r="A150" s="84" t="s">
        <v>529</v>
      </c>
      <c r="B150">
        <v>7</v>
      </c>
    </row>
    <row r="151" spans="1:2" x14ac:dyDescent="0.3">
      <c r="A151" s="84" t="s">
        <v>264</v>
      </c>
      <c r="B151">
        <v>18</v>
      </c>
    </row>
    <row r="152" spans="1:2" x14ac:dyDescent="0.3">
      <c r="A152" s="84" t="s">
        <v>768</v>
      </c>
      <c r="B152">
        <v>0</v>
      </c>
    </row>
    <row r="153" spans="1:2" x14ac:dyDescent="0.3">
      <c r="A153" s="84" t="s">
        <v>582</v>
      </c>
      <c r="B153">
        <v>7</v>
      </c>
    </row>
    <row r="154" spans="1:2" x14ac:dyDescent="0.3">
      <c r="A154" s="84" t="s">
        <v>497</v>
      </c>
      <c r="B154">
        <v>25</v>
      </c>
    </row>
    <row r="155" spans="1:2" x14ac:dyDescent="0.3">
      <c r="A155" s="84" t="s">
        <v>600</v>
      </c>
      <c r="B155">
        <v>17</v>
      </c>
    </row>
    <row r="156" spans="1:2" x14ac:dyDescent="0.3">
      <c r="A156" s="84" t="s">
        <v>542</v>
      </c>
      <c r="B156">
        <v>9</v>
      </c>
    </row>
    <row r="157" spans="1:2" x14ac:dyDescent="0.3">
      <c r="A157" s="84" t="s">
        <v>745</v>
      </c>
      <c r="B157">
        <v>1</v>
      </c>
    </row>
    <row r="158" spans="1:2" x14ac:dyDescent="0.3">
      <c r="A158" s="84" t="s">
        <v>429</v>
      </c>
      <c r="B158">
        <v>21</v>
      </c>
    </row>
    <row r="159" spans="1:2" x14ac:dyDescent="0.3">
      <c r="A159" s="84" t="s">
        <v>623</v>
      </c>
      <c r="B159">
        <v>16</v>
      </c>
    </row>
    <row r="160" spans="1:2" x14ac:dyDescent="0.3">
      <c r="A160" s="84" t="s">
        <v>243</v>
      </c>
      <c r="B160">
        <v>298</v>
      </c>
    </row>
    <row r="162" spans="1:5" ht="21" x14ac:dyDescent="0.4">
      <c r="A162" s="82" t="s">
        <v>252</v>
      </c>
    </row>
    <row r="164" spans="1:5" x14ac:dyDescent="0.3">
      <c r="A164" s="83" t="s">
        <v>251</v>
      </c>
      <c r="B164" s="83" t="s">
        <v>246</v>
      </c>
    </row>
    <row r="165" spans="1:5" x14ac:dyDescent="0.3">
      <c r="A165" s="83" t="s">
        <v>241</v>
      </c>
      <c r="B165" s="71" t="s">
        <v>116</v>
      </c>
      <c r="C165" s="71" t="s">
        <v>89</v>
      </c>
      <c r="D165" s="71" t="s">
        <v>886</v>
      </c>
      <c r="E165" s="71" t="s">
        <v>243</v>
      </c>
    </row>
    <row r="166" spans="1:5" x14ac:dyDescent="0.3">
      <c r="A166" s="84" t="s">
        <v>776</v>
      </c>
      <c r="B166" s="71">
        <v>0</v>
      </c>
      <c r="C166" s="71"/>
      <c r="D166" s="71"/>
      <c r="E166" s="71">
        <v>0</v>
      </c>
    </row>
    <row r="167" spans="1:5" x14ac:dyDescent="0.3">
      <c r="A167" s="84" t="s">
        <v>473</v>
      </c>
      <c r="B167" s="71">
        <v>1</v>
      </c>
      <c r="C167" s="71">
        <v>9</v>
      </c>
      <c r="D167" s="71"/>
      <c r="E167" s="71">
        <v>10</v>
      </c>
    </row>
    <row r="168" spans="1:5" x14ac:dyDescent="0.3">
      <c r="A168" s="84" t="s">
        <v>562</v>
      </c>
      <c r="B168" s="71"/>
      <c r="C168" s="71">
        <v>13</v>
      </c>
      <c r="D168" s="71"/>
      <c r="E168" s="71">
        <v>13</v>
      </c>
    </row>
    <row r="169" spans="1:5" x14ac:dyDescent="0.3">
      <c r="A169" s="84" t="s">
        <v>392</v>
      </c>
      <c r="B169" s="71"/>
      <c r="C169" s="71">
        <v>16</v>
      </c>
      <c r="D169" s="71"/>
      <c r="E169" s="71">
        <v>16</v>
      </c>
    </row>
    <row r="170" spans="1:5" x14ac:dyDescent="0.3">
      <c r="A170" s="84" t="s">
        <v>371</v>
      </c>
      <c r="B170" s="71">
        <v>2</v>
      </c>
      <c r="C170" s="71">
        <v>12</v>
      </c>
      <c r="D170" s="71"/>
      <c r="E170" s="71">
        <v>14</v>
      </c>
    </row>
    <row r="171" spans="1:5" x14ac:dyDescent="0.3">
      <c r="A171" s="84" t="s">
        <v>367</v>
      </c>
      <c r="B171" s="71">
        <v>0</v>
      </c>
      <c r="C171" s="71">
        <v>0</v>
      </c>
      <c r="D171" s="71"/>
      <c r="E171" s="71">
        <v>0</v>
      </c>
    </row>
    <row r="172" spans="1:5" x14ac:dyDescent="0.3">
      <c r="A172" s="84" t="s">
        <v>340</v>
      </c>
      <c r="B172" s="71">
        <v>1</v>
      </c>
      <c r="C172" s="71">
        <v>42</v>
      </c>
      <c r="D172" s="71"/>
      <c r="E172" s="71">
        <v>43</v>
      </c>
    </row>
    <row r="173" spans="1:5" x14ac:dyDescent="0.3">
      <c r="A173" s="84" t="s">
        <v>675</v>
      </c>
      <c r="B173" s="71"/>
      <c r="C173" s="71">
        <v>2</v>
      </c>
      <c r="D173" s="71"/>
      <c r="E173" s="71">
        <v>2</v>
      </c>
    </row>
    <row r="174" spans="1:5" x14ac:dyDescent="0.3">
      <c r="A174" s="84" t="s">
        <v>464</v>
      </c>
      <c r="B174" s="71"/>
      <c r="C174" s="71">
        <v>41</v>
      </c>
      <c r="D174" s="71"/>
      <c r="E174" s="71">
        <v>41</v>
      </c>
    </row>
    <row r="175" spans="1:5" x14ac:dyDescent="0.3">
      <c r="A175" s="84" t="s">
        <v>685</v>
      </c>
      <c r="B175" s="71"/>
      <c r="C175" s="71">
        <v>1</v>
      </c>
      <c r="D175" s="71">
        <v>8</v>
      </c>
      <c r="E175" s="71">
        <v>9</v>
      </c>
    </row>
    <row r="176" spans="1:5" x14ac:dyDescent="0.3">
      <c r="A176" s="84" t="s">
        <v>317</v>
      </c>
      <c r="B176" s="71">
        <v>0</v>
      </c>
      <c r="C176" s="71">
        <v>11</v>
      </c>
      <c r="D176" s="71"/>
      <c r="E176" s="71">
        <v>11</v>
      </c>
    </row>
    <row r="177" spans="1:5" x14ac:dyDescent="0.3">
      <c r="A177" s="84" t="s">
        <v>742</v>
      </c>
      <c r="B177" s="71"/>
      <c r="C177" s="71">
        <v>0</v>
      </c>
      <c r="D177" s="71">
        <v>18</v>
      </c>
      <c r="E177" s="71">
        <v>18</v>
      </c>
    </row>
    <row r="178" spans="1:5" x14ac:dyDescent="0.3">
      <c r="A178" s="84" t="s">
        <v>529</v>
      </c>
      <c r="B178" s="71"/>
      <c r="C178" s="71">
        <v>7</v>
      </c>
      <c r="D178" s="71"/>
      <c r="E178" s="71">
        <v>7</v>
      </c>
    </row>
    <row r="179" spans="1:5" x14ac:dyDescent="0.3">
      <c r="A179" s="84" t="s">
        <v>264</v>
      </c>
      <c r="B179" s="71">
        <v>2</v>
      </c>
      <c r="C179" s="71">
        <v>16</v>
      </c>
      <c r="D179" s="71"/>
      <c r="E179" s="71">
        <v>18</v>
      </c>
    </row>
    <row r="180" spans="1:5" x14ac:dyDescent="0.3">
      <c r="A180" s="84" t="s">
        <v>768</v>
      </c>
      <c r="B180" s="71">
        <v>0</v>
      </c>
      <c r="C180" s="71"/>
      <c r="D180" s="71"/>
      <c r="E180" s="71">
        <v>0</v>
      </c>
    </row>
    <row r="181" spans="1:5" x14ac:dyDescent="0.3">
      <c r="A181" s="84" t="s">
        <v>582</v>
      </c>
      <c r="B181" s="71"/>
      <c r="C181" s="71">
        <v>7</v>
      </c>
      <c r="D181" s="71"/>
      <c r="E181" s="71">
        <v>7</v>
      </c>
    </row>
    <row r="182" spans="1:5" x14ac:dyDescent="0.3">
      <c r="A182" s="84" t="s">
        <v>497</v>
      </c>
      <c r="B182" s="71">
        <v>0</v>
      </c>
      <c r="C182" s="71">
        <v>25</v>
      </c>
      <c r="D182" s="71"/>
      <c r="E182" s="71">
        <v>25</v>
      </c>
    </row>
    <row r="183" spans="1:5" x14ac:dyDescent="0.3">
      <c r="A183" s="84" t="s">
        <v>600</v>
      </c>
      <c r="B183" s="71"/>
      <c r="C183" s="71">
        <v>17</v>
      </c>
      <c r="D183" s="71"/>
      <c r="E183" s="71">
        <v>17</v>
      </c>
    </row>
    <row r="184" spans="1:5" x14ac:dyDescent="0.3">
      <c r="A184" s="84" t="s">
        <v>542</v>
      </c>
      <c r="B184" s="71">
        <v>0</v>
      </c>
      <c r="C184" s="71">
        <v>9</v>
      </c>
      <c r="D184" s="71"/>
      <c r="E184" s="71">
        <v>9</v>
      </c>
    </row>
    <row r="185" spans="1:5" x14ac:dyDescent="0.3">
      <c r="A185" s="84" t="s">
        <v>745</v>
      </c>
      <c r="B185" s="71">
        <v>0</v>
      </c>
      <c r="C185" s="71">
        <v>1</v>
      </c>
      <c r="D185" s="71"/>
      <c r="E185" s="71">
        <v>1</v>
      </c>
    </row>
    <row r="186" spans="1:5" x14ac:dyDescent="0.3">
      <c r="A186" s="84" t="s">
        <v>429</v>
      </c>
      <c r="B186" s="71">
        <v>2</v>
      </c>
      <c r="C186" s="71">
        <v>19</v>
      </c>
      <c r="D186" s="71"/>
      <c r="E186" s="71">
        <v>21</v>
      </c>
    </row>
    <row r="187" spans="1:5" x14ac:dyDescent="0.3">
      <c r="A187" s="84" t="s">
        <v>623</v>
      </c>
      <c r="B187" s="71"/>
      <c r="C187" s="71">
        <v>16</v>
      </c>
      <c r="D187" s="71"/>
      <c r="E187" s="71">
        <v>16</v>
      </c>
    </row>
    <row r="188" spans="1:5" x14ac:dyDescent="0.3">
      <c r="A188" s="84" t="s">
        <v>243</v>
      </c>
      <c r="B188" s="160">
        <v>8</v>
      </c>
      <c r="C188" s="160">
        <v>264</v>
      </c>
      <c r="D188" s="160">
        <v>26</v>
      </c>
      <c r="E188" s="160">
        <v>298</v>
      </c>
    </row>
    <row r="190" spans="1:5" ht="21" x14ac:dyDescent="0.4">
      <c r="A190" s="82" t="s">
        <v>253</v>
      </c>
    </row>
    <row r="192" spans="1:5" x14ac:dyDescent="0.3">
      <c r="A192" s="86"/>
      <c r="B192" s="87" t="s">
        <v>254</v>
      </c>
      <c r="C192" s="88"/>
      <c r="D192" s="89"/>
    </row>
    <row r="193" spans="1:4" x14ac:dyDescent="0.3">
      <c r="A193" s="90" t="s">
        <v>57</v>
      </c>
      <c r="B193" s="91" t="s">
        <v>954</v>
      </c>
      <c r="C193" s="92" t="s">
        <v>955</v>
      </c>
      <c r="D193" s="93" t="s">
        <v>954</v>
      </c>
    </row>
    <row r="194" spans="1:4" x14ac:dyDescent="0.3">
      <c r="A194" s="94" t="s">
        <v>776</v>
      </c>
      <c r="B194" s="95">
        <v>0</v>
      </c>
      <c r="C194" s="96">
        <v>0</v>
      </c>
      <c r="D194" s="97">
        <v>0</v>
      </c>
    </row>
    <row r="195" spans="1:4" x14ac:dyDescent="0.3">
      <c r="A195" s="98" t="s">
        <v>473</v>
      </c>
      <c r="B195" s="99">
        <v>0.83333333333333304</v>
      </c>
      <c r="C195" s="100">
        <v>0</v>
      </c>
      <c r="D195" s="101">
        <v>0.83333333333333304</v>
      </c>
    </row>
    <row r="196" spans="1:4" x14ac:dyDescent="0.3">
      <c r="A196" s="98" t="s">
        <v>562</v>
      </c>
      <c r="B196" s="99">
        <v>3.25</v>
      </c>
      <c r="C196" s="100">
        <v>0</v>
      </c>
      <c r="D196" s="101">
        <v>3.25</v>
      </c>
    </row>
    <row r="197" spans="1:4" x14ac:dyDescent="0.3">
      <c r="A197" s="98" t="s">
        <v>392</v>
      </c>
      <c r="B197" s="99">
        <v>8</v>
      </c>
      <c r="C197" s="100">
        <v>1</v>
      </c>
      <c r="D197" s="101">
        <v>8</v>
      </c>
    </row>
    <row r="198" spans="1:4" x14ac:dyDescent="0.3">
      <c r="A198" s="98" t="s">
        <v>371</v>
      </c>
      <c r="B198" s="99">
        <v>1.55555555555556</v>
      </c>
      <c r="C198" s="100">
        <v>0</v>
      </c>
      <c r="D198" s="101">
        <v>1.55555555555556</v>
      </c>
    </row>
    <row r="199" spans="1:4" x14ac:dyDescent="0.3">
      <c r="A199" s="98" t="s">
        <v>367</v>
      </c>
      <c r="B199" s="99">
        <v>0</v>
      </c>
      <c r="C199" s="100">
        <v>0</v>
      </c>
      <c r="D199" s="101">
        <v>0</v>
      </c>
    </row>
    <row r="200" spans="1:4" x14ac:dyDescent="0.3">
      <c r="A200" s="98" t="s">
        <v>340</v>
      </c>
      <c r="B200" s="99">
        <v>2.2631578947368398</v>
      </c>
      <c r="C200" s="100">
        <v>0</v>
      </c>
      <c r="D200" s="101">
        <v>2.2631578947368398</v>
      </c>
    </row>
    <row r="201" spans="1:4" x14ac:dyDescent="0.3">
      <c r="A201" s="98" t="s">
        <v>675</v>
      </c>
      <c r="B201" s="99">
        <v>1</v>
      </c>
      <c r="C201" s="100">
        <v>0</v>
      </c>
      <c r="D201" s="101">
        <v>1</v>
      </c>
    </row>
    <row r="202" spans="1:4" x14ac:dyDescent="0.3">
      <c r="A202" s="98" t="s">
        <v>464</v>
      </c>
      <c r="B202" s="99">
        <v>2.4117647058823501</v>
      </c>
      <c r="C202" s="100">
        <v>0</v>
      </c>
      <c r="D202" s="101">
        <v>2.4117647058823501</v>
      </c>
    </row>
    <row r="203" spans="1:4" x14ac:dyDescent="0.3">
      <c r="A203" s="98" t="s">
        <v>685</v>
      </c>
      <c r="B203" s="99">
        <v>0.69230769230769196</v>
      </c>
      <c r="C203" s="100">
        <v>0</v>
      </c>
      <c r="D203" s="101">
        <v>0.69230769230769196</v>
      </c>
    </row>
    <row r="204" spans="1:4" x14ac:dyDescent="0.3">
      <c r="A204" s="98" t="s">
        <v>317</v>
      </c>
      <c r="B204" s="99">
        <v>1</v>
      </c>
      <c r="C204" s="100">
        <v>0</v>
      </c>
      <c r="D204" s="101">
        <v>1</v>
      </c>
    </row>
    <row r="205" spans="1:4" x14ac:dyDescent="0.3">
      <c r="A205" s="98" t="s">
        <v>742</v>
      </c>
      <c r="B205" s="99">
        <v>2</v>
      </c>
      <c r="C205" s="100">
        <v>0</v>
      </c>
      <c r="D205" s="101">
        <v>2</v>
      </c>
    </row>
    <row r="206" spans="1:4" x14ac:dyDescent="0.3">
      <c r="A206" s="98" t="s">
        <v>529</v>
      </c>
      <c r="B206" s="99">
        <v>1.75</v>
      </c>
      <c r="C206" s="100">
        <v>0</v>
      </c>
      <c r="D206" s="101">
        <v>1.75</v>
      </c>
    </row>
    <row r="207" spans="1:4" x14ac:dyDescent="0.3">
      <c r="A207" s="98" t="s">
        <v>264</v>
      </c>
      <c r="B207" s="99">
        <v>0.81818181818181801</v>
      </c>
      <c r="C207" s="100">
        <v>0</v>
      </c>
      <c r="D207" s="101">
        <v>0.81818181818181801</v>
      </c>
    </row>
    <row r="208" spans="1:4" x14ac:dyDescent="0.3">
      <c r="A208" s="98" t="s">
        <v>768</v>
      </c>
      <c r="B208" s="99">
        <v>0</v>
      </c>
      <c r="C208" s="100">
        <v>0</v>
      </c>
      <c r="D208" s="101">
        <v>0</v>
      </c>
    </row>
    <row r="209" spans="1:7" x14ac:dyDescent="0.3">
      <c r="A209" s="98" t="s">
        <v>582</v>
      </c>
      <c r="B209" s="99">
        <v>1.1666666666666701</v>
      </c>
      <c r="C209" s="100">
        <v>0</v>
      </c>
      <c r="D209" s="101">
        <v>1.1666666666666701</v>
      </c>
    </row>
    <row r="210" spans="1:7" x14ac:dyDescent="0.3">
      <c r="A210" s="98" t="s">
        <v>497</v>
      </c>
      <c r="B210" s="99">
        <v>2.2727272727272698</v>
      </c>
      <c r="C210" s="100">
        <v>0</v>
      </c>
      <c r="D210" s="101">
        <v>2.2727272727272698</v>
      </c>
    </row>
    <row r="211" spans="1:7" x14ac:dyDescent="0.3">
      <c r="A211" s="98" t="s">
        <v>600</v>
      </c>
      <c r="B211" s="99">
        <v>2.4285714285714302</v>
      </c>
      <c r="C211" s="100">
        <v>0</v>
      </c>
      <c r="D211" s="101">
        <v>2.4285714285714302</v>
      </c>
    </row>
    <row r="212" spans="1:7" x14ac:dyDescent="0.3">
      <c r="A212" s="98" t="s">
        <v>542</v>
      </c>
      <c r="B212" s="99">
        <v>1.125</v>
      </c>
      <c r="C212" s="100">
        <v>0</v>
      </c>
      <c r="D212" s="101">
        <v>1.125</v>
      </c>
    </row>
    <row r="213" spans="1:7" x14ac:dyDescent="0.3">
      <c r="A213" s="98" t="s">
        <v>745</v>
      </c>
      <c r="B213" s="99">
        <v>0.2</v>
      </c>
      <c r="C213" s="100">
        <v>0</v>
      </c>
      <c r="D213" s="101">
        <v>0.2</v>
      </c>
    </row>
    <row r="214" spans="1:7" x14ac:dyDescent="0.3">
      <c r="A214" s="98" t="s">
        <v>429</v>
      </c>
      <c r="B214" s="99">
        <v>1.4</v>
      </c>
      <c r="C214" s="100">
        <v>0</v>
      </c>
      <c r="D214" s="101">
        <v>1.4</v>
      </c>
    </row>
    <row r="215" spans="1:7" x14ac:dyDescent="0.3">
      <c r="A215" s="98" t="s">
        <v>623</v>
      </c>
      <c r="B215" s="102">
        <v>2</v>
      </c>
      <c r="C215" s="103">
        <v>0</v>
      </c>
      <c r="D215" s="104">
        <v>2</v>
      </c>
    </row>
    <row r="216" spans="1:7" x14ac:dyDescent="0.3">
      <c r="A216" s="105" t="s">
        <v>257</v>
      </c>
      <c r="B216" s="106">
        <v>1.5602094240837701</v>
      </c>
      <c r="C216" s="107">
        <v>0</v>
      </c>
      <c r="D216" s="108">
        <v>1.5602094240837701</v>
      </c>
    </row>
    <row r="217" spans="1:7" ht="21" x14ac:dyDescent="0.4">
      <c r="A217" s="82" t="s">
        <v>258</v>
      </c>
    </row>
    <row r="219" spans="1:7" x14ac:dyDescent="0.3">
      <c r="A219" s="83" t="s">
        <v>251</v>
      </c>
      <c r="B219" s="83" t="s">
        <v>246</v>
      </c>
    </row>
    <row r="220" spans="1:7" x14ac:dyDescent="0.3">
      <c r="A220" s="83" t="s">
        <v>241</v>
      </c>
      <c r="B220" s="71" t="s">
        <v>92</v>
      </c>
      <c r="C220" s="71" t="s">
        <v>112</v>
      </c>
      <c r="D220" s="71" t="s">
        <v>86</v>
      </c>
      <c r="E220" s="71" t="s">
        <v>87</v>
      </c>
      <c r="F220" s="71" t="s">
        <v>153</v>
      </c>
      <c r="G220" s="71" t="s">
        <v>243</v>
      </c>
    </row>
    <row r="221" spans="1:7" x14ac:dyDescent="0.3">
      <c r="A221" s="84" t="s">
        <v>776</v>
      </c>
      <c r="B221" s="71"/>
      <c r="C221" s="71">
        <v>0</v>
      </c>
      <c r="D221" s="71"/>
      <c r="E221" s="71"/>
      <c r="F221" s="71"/>
      <c r="G221" s="71">
        <v>0</v>
      </c>
    </row>
    <row r="222" spans="1:7" x14ac:dyDescent="0.3">
      <c r="A222" s="84" t="s">
        <v>473</v>
      </c>
      <c r="B222" s="71"/>
      <c r="C222" s="71">
        <v>0</v>
      </c>
      <c r="D222" s="71">
        <v>9</v>
      </c>
      <c r="E222" s="71">
        <v>1</v>
      </c>
      <c r="F222" s="71"/>
      <c r="G222" s="71">
        <v>10</v>
      </c>
    </row>
    <row r="223" spans="1:7" x14ac:dyDescent="0.3">
      <c r="A223" s="84" t="s">
        <v>562</v>
      </c>
      <c r="B223" s="71"/>
      <c r="C223" s="71">
        <v>0</v>
      </c>
      <c r="D223" s="71">
        <v>2</v>
      </c>
      <c r="E223" s="71">
        <v>11</v>
      </c>
      <c r="F223" s="71"/>
      <c r="G223" s="71">
        <v>13</v>
      </c>
    </row>
    <row r="224" spans="1:7" x14ac:dyDescent="0.3">
      <c r="A224" s="84" t="s">
        <v>392</v>
      </c>
      <c r="B224" s="71"/>
      <c r="C224" s="71"/>
      <c r="D224" s="71"/>
      <c r="E224" s="71">
        <v>16</v>
      </c>
      <c r="F224" s="71"/>
      <c r="G224" s="71">
        <v>16</v>
      </c>
    </row>
    <row r="225" spans="1:7" x14ac:dyDescent="0.3">
      <c r="A225" s="84" t="s">
        <v>371</v>
      </c>
      <c r="B225" s="71">
        <v>8</v>
      </c>
      <c r="C225" s="71">
        <v>0</v>
      </c>
      <c r="D225" s="71">
        <v>2</v>
      </c>
      <c r="E225" s="71">
        <v>4</v>
      </c>
      <c r="F225" s="71"/>
      <c r="G225" s="71">
        <v>14</v>
      </c>
    </row>
    <row r="226" spans="1:7" x14ac:dyDescent="0.3">
      <c r="A226" s="84" t="s">
        <v>367</v>
      </c>
      <c r="B226" s="71"/>
      <c r="C226" s="71">
        <v>0</v>
      </c>
      <c r="D226" s="71"/>
      <c r="E226" s="71"/>
      <c r="F226" s="71"/>
      <c r="G226" s="71">
        <v>0</v>
      </c>
    </row>
    <row r="227" spans="1:7" x14ac:dyDescent="0.3">
      <c r="A227" s="84" t="s">
        <v>340</v>
      </c>
      <c r="B227" s="71">
        <v>32</v>
      </c>
      <c r="C227" s="71">
        <v>0</v>
      </c>
      <c r="D227" s="71"/>
      <c r="E227" s="71">
        <v>11</v>
      </c>
      <c r="F227" s="71"/>
      <c r="G227" s="71">
        <v>43</v>
      </c>
    </row>
    <row r="228" spans="1:7" x14ac:dyDescent="0.3">
      <c r="A228" s="84" t="s">
        <v>675</v>
      </c>
      <c r="B228" s="71"/>
      <c r="C228" s="71">
        <v>0</v>
      </c>
      <c r="D228" s="71">
        <v>1</v>
      </c>
      <c r="E228" s="71">
        <v>1</v>
      </c>
      <c r="F228" s="71"/>
      <c r="G228" s="71">
        <v>2</v>
      </c>
    </row>
    <row r="229" spans="1:7" x14ac:dyDescent="0.3">
      <c r="A229" s="84" t="s">
        <v>464</v>
      </c>
      <c r="B229" s="71"/>
      <c r="C229" s="71">
        <v>0</v>
      </c>
      <c r="D229" s="71">
        <v>35</v>
      </c>
      <c r="E229" s="71">
        <v>6</v>
      </c>
      <c r="F229" s="71"/>
      <c r="G229" s="71">
        <v>41</v>
      </c>
    </row>
    <row r="230" spans="1:7" x14ac:dyDescent="0.3">
      <c r="A230" s="84" t="s">
        <v>685</v>
      </c>
      <c r="B230" s="71"/>
      <c r="C230" s="71">
        <v>0</v>
      </c>
      <c r="D230" s="71">
        <v>7</v>
      </c>
      <c r="E230" s="71">
        <v>1</v>
      </c>
      <c r="F230" s="71">
        <v>1</v>
      </c>
      <c r="G230" s="71">
        <v>9</v>
      </c>
    </row>
    <row r="231" spans="1:7" x14ac:dyDescent="0.3">
      <c r="A231" s="84" t="s">
        <v>317</v>
      </c>
      <c r="B231" s="71">
        <v>7</v>
      </c>
      <c r="C231" s="71">
        <v>0</v>
      </c>
      <c r="D231" s="71"/>
      <c r="E231" s="71">
        <v>4</v>
      </c>
      <c r="F231" s="71"/>
      <c r="G231" s="71">
        <v>11</v>
      </c>
    </row>
    <row r="232" spans="1:7" x14ac:dyDescent="0.3">
      <c r="A232" s="84" t="s">
        <v>742</v>
      </c>
      <c r="B232" s="71"/>
      <c r="C232" s="71">
        <v>0</v>
      </c>
      <c r="D232" s="71">
        <v>1</v>
      </c>
      <c r="E232" s="71">
        <v>17</v>
      </c>
      <c r="F232" s="71"/>
      <c r="G232" s="71">
        <v>18</v>
      </c>
    </row>
    <row r="233" spans="1:7" x14ac:dyDescent="0.3">
      <c r="A233" s="84" t="s">
        <v>529</v>
      </c>
      <c r="B233" s="71"/>
      <c r="C233" s="71">
        <v>0</v>
      </c>
      <c r="D233" s="71"/>
      <c r="E233" s="71">
        <v>7</v>
      </c>
      <c r="F233" s="71"/>
      <c r="G233" s="71">
        <v>7</v>
      </c>
    </row>
    <row r="234" spans="1:7" x14ac:dyDescent="0.3">
      <c r="A234" s="84" t="s">
        <v>264</v>
      </c>
      <c r="B234" s="71">
        <v>11</v>
      </c>
      <c r="C234" s="71">
        <v>0</v>
      </c>
      <c r="D234" s="71">
        <v>1</v>
      </c>
      <c r="E234" s="71">
        <v>6</v>
      </c>
      <c r="F234" s="71"/>
      <c r="G234" s="71">
        <v>18</v>
      </c>
    </row>
    <row r="235" spans="1:7" x14ac:dyDescent="0.3">
      <c r="A235" s="84" t="s">
        <v>768</v>
      </c>
      <c r="B235" s="71"/>
      <c r="C235" s="71">
        <v>0</v>
      </c>
      <c r="D235" s="71"/>
      <c r="E235" s="71"/>
      <c r="F235" s="71"/>
      <c r="G235" s="71">
        <v>0</v>
      </c>
    </row>
    <row r="236" spans="1:7" x14ac:dyDescent="0.3">
      <c r="A236" s="84" t="s">
        <v>582</v>
      </c>
      <c r="B236" s="71">
        <v>2</v>
      </c>
      <c r="C236" s="71">
        <v>0</v>
      </c>
      <c r="D236" s="71">
        <v>2</v>
      </c>
      <c r="E236" s="71">
        <v>3</v>
      </c>
      <c r="F236" s="71"/>
      <c r="G236" s="71">
        <v>7</v>
      </c>
    </row>
    <row r="237" spans="1:7" x14ac:dyDescent="0.3">
      <c r="A237" s="84" t="s">
        <v>497</v>
      </c>
      <c r="B237" s="71"/>
      <c r="C237" s="71">
        <v>0</v>
      </c>
      <c r="D237" s="71">
        <v>25</v>
      </c>
      <c r="E237" s="71"/>
      <c r="F237" s="71"/>
      <c r="G237" s="71">
        <v>25</v>
      </c>
    </row>
    <row r="238" spans="1:7" x14ac:dyDescent="0.3">
      <c r="A238" s="84" t="s">
        <v>600</v>
      </c>
      <c r="B238" s="71">
        <v>2</v>
      </c>
      <c r="C238" s="71">
        <v>0</v>
      </c>
      <c r="D238" s="71"/>
      <c r="E238" s="71">
        <v>15</v>
      </c>
      <c r="F238" s="71"/>
      <c r="G238" s="71">
        <v>17</v>
      </c>
    </row>
    <row r="239" spans="1:7" x14ac:dyDescent="0.3">
      <c r="A239" s="84" t="s">
        <v>542</v>
      </c>
      <c r="B239" s="71"/>
      <c r="C239" s="71">
        <v>0</v>
      </c>
      <c r="D239" s="71">
        <v>1</v>
      </c>
      <c r="E239" s="71">
        <v>6</v>
      </c>
      <c r="F239" s="71">
        <v>2</v>
      </c>
      <c r="G239" s="71">
        <v>9</v>
      </c>
    </row>
    <row r="240" spans="1:7" x14ac:dyDescent="0.3">
      <c r="A240" s="84" t="s">
        <v>745</v>
      </c>
      <c r="B240" s="71"/>
      <c r="C240" s="71">
        <v>0</v>
      </c>
      <c r="D240" s="71">
        <v>1</v>
      </c>
      <c r="E240" s="71"/>
      <c r="F240" s="71"/>
      <c r="G240" s="71">
        <v>1</v>
      </c>
    </row>
    <row r="241" spans="1:7" x14ac:dyDescent="0.3">
      <c r="A241" s="84" t="s">
        <v>429</v>
      </c>
      <c r="B241" s="71"/>
      <c r="C241" s="71"/>
      <c r="D241" s="71">
        <v>4</v>
      </c>
      <c r="E241" s="71">
        <v>17</v>
      </c>
      <c r="F241" s="71"/>
      <c r="G241" s="71">
        <v>21</v>
      </c>
    </row>
    <row r="242" spans="1:7" x14ac:dyDescent="0.3">
      <c r="A242" s="84" t="s">
        <v>623</v>
      </c>
      <c r="B242" s="71"/>
      <c r="C242" s="71">
        <v>0</v>
      </c>
      <c r="D242" s="71">
        <v>1</v>
      </c>
      <c r="E242" s="71">
        <v>15</v>
      </c>
      <c r="F242" s="71"/>
      <c r="G242" s="71">
        <v>16</v>
      </c>
    </row>
    <row r="243" spans="1:7" x14ac:dyDescent="0.3">
      <c r="A243" s="84" t="s">
        <v>243</v>
      </c>
      <c r="B243" s="71">
        <v>62</v>
      </c>
      <c r="C243" s="71">
        <v>0</v>
      </c>
      <c r="D243" s="71">
        <v>92</v>
      </c>
      <c r="E243" s="71">
        <v>141</v>
      </c>
      <c r="F243" s="71">
        <v>3</v>
      </c>
      <c r="G243" s="71">
        <v>298</v>
      </c>
    </row>
    <row r="245" spans="1:7" ht="21" x14ac:dyDescent="0.4">
      <c r="A245" s="82" t="s">
        <v>259</v>
      </c>
    </row>
    <row r="247" spans="1:7" x14ac:dyDescent="0.3">
      <c r="A247" s="83" t="s">
        <v>241</v>
      </c>
      <c r="B247" s="71" t="s">
        <v>251</v>
      </c>
    </row>
    <row r="248" spans="1:7" x14ac:dyDescent="0.3">
      <c r="A248" s="84" t="s">
        <v>562</v>
      </c>
      <c r="B248" s="71">
        <v>0</v>
      </c>
    </row>
    <row r="249" spans="1:7" x14ac:dyDescent="0.3">
      <c r="A249" s="84" t="s">
        <v>340</v>
      </c>
      <c r="B249" s="71">
        <v>19</v>
      </c>
    </row>
    <row r="250" spans="1:7" x14ac:dyDescent="0.3">
      <c r="A250" s="84" t="s">
        <v>464</v>
      </c>
      <c r="B250" s="71">
        <v>0</v>
      </c>
    </row>
    <row r="251" spans="1:7" x14ac:dyDescent="0.3">
      <c r="A251" s="84" t="s">
        <v>685</v>
      </c>
      <c r="B251" s="71">
        <v>1</v>
      </c>
    </row>
    <row r="252" spans="1:7" x14ac:dyDescent="0.3">
      <c r="A252" s="84" t="s">
        <v>317</v>
      </c>
      <c r="B252" s="71">
        <v>0</v>
      </c>
    </row>
    <row r="253" spans="1:7" x14ac:dyDescent="0.3">
      <c r="A253" s="84" t="s">
        <v>742</v>
      </c>
      <c r="B253" s="71">
        <v>0</v>
      </c>
    </row>
    <row r="254" spans="1:7" x14ac:dyDescent="0.3">
      <c r="A254" s="84" t="s">
        <v>264</v>
      </c>
      <c r="B254" s="71">
        <v>8</v>
      </c>
    </row>
    <row r="255" spans="1:7" x14ac:dyDescent="0.3">
      <c r="A255" s="84" t="s">
        <v>582</v>
      </c>
      <c r="B255" s="71">
        <v>5</v>
      </c>
    </row>
    <row r="256" spans="1:7" x14ac:dyDescent="0.3">
      <c r="A256" s="84" t="s">
        <v>497</v>
      </c>
      <c r="B256" s="71">
        <v>2</v>
      </c>
    </row>
    <row r="257" spans="1:2" x14ac:dyDescent="0.3">
      <c r="A257" s="84" t="s">
        <v>542</v>
      </c>
      <c r="B257" s="71">
        <v>0</v>
      </c>
    </row>
    <row r="258" spans="1:2" x14ac:dyDescent="0.3">
      <c r="A258" s="84" t="s">
        <v>745</v>
      </c>
      <c r="B258" s="71">
        <v>0</v>
      </c>
    </row>
    <row r="259" spans="1:2" x14ac:dyDescent="0.3">
      <c r="A259" s="84" t="s">
        <v>623</v>
      </c>
      <c r="B259" s="71">
        <v>0</v>
      </c>
    </row>
    <row r="260" spans="1:2" x14ac:dyDescent="0.3">
      <c r="A260" s="84" t="s">
        <v>243</v>
      </c>
      <c r="B260" s="71">
        <v>35</v>
      </c>
    </row>
    <row r="262" spans="1:2" ht="21" x14ac:dyDescent="0.4">
      <c r="A262" s="82" t="s">
        <v>260</v>
      </c>
    </row>
    <row r="264" spans="1:2" x14ac:dyDescent="0.3">
      <c r="A264" s="83" t="s">
        <v>241</v>
      </c>
      <c r="B264" s="71" t="s">
        <v>251</v>
      </c>
    </row>
    <row r="265" spans="1:2" x14ac:dyDescent="0.3">
      <c r="A265" s="84" t="s">
        <v>776</v>
      </c>
      <c r="B265" s="71">
        <v>0</v>
      </c>
    </row>
    <row r="266" spans="1:2" x14ac:dyDescent="0.3">
      <c r="A266" s="84" t="s">
        <v>473</v>
      </c>
      <c r="B266" s="71">
        <v>10</v>
      </c>
    </row>
    <row r="267" spans="1:2" x14ac:dyDescent="0.3">
      <c r="A267" s="84" t="s">
        <v>562</v>
      </c>
      <c r="B267" s="71">
        <v>13</v>
      </c>
    </row>
    <row r="268" spans="1:2" x14ac:dyDescent="0.3">
      <c r="A268" s="84" t="s">
        <v>392</v>
      </c>
      <c r="B268" s="71">
        <v>16</v>
      </c>
    </row>
    <row r="269" spans="1:2" x14ac:dyDescent="0.3">
      <c r="A269" s="84" t="s">
        <v>371</v>
      </c>
      <c r="B269" s="71">
        <v>14</v>
      </c>
    </row>
    <row r="270" spans="1:2" x14ac:dyDescent="0.3">
      <c r="A270" s="84" t="s">
        <v>367</v>
      </c>
      <c r="B270" s="71">
        <v>0</v>
      </c>
    </row>
    <row r="271" spans="1:2" x14ac:dyDescent="0.3">
      <c r="A271" s="84" t="s">
        <v>340</v>
      </c>
      <c r="B271" s="71">
        <v>24</v>
      </c>
    </row>
    <row r="272" spans="1:2" x14ac:dyDescent="0.3">
      <c r="A272" s="84" t="s">
        <v>675</v>
      </c>
      <c r="B272" s="71">
        <v>2</v>
      </c>
    </row>
    <row r="273" spans="1:2" x14ac:dyDescent="0.3">
      <c r="A273" s="84" t="s">
        <v>464</v>
      </c>
      <c r="B273" s="71">
        <v>41</v>
      </c>
    </row>
    <row r="274" spans="1:2" x14ac:dyDescent="0.3">
      <c r="A274" s="84" t="s">
        <v>685</v>
      </c>
      <c r="B274" s="71">
        <v>8</v>
      </c>
    </row>
    <row r="275" spans="1:2" x14ac:dyDescent="0.3">
      <c r="A275" s="84" t="s">
        <v>317</v>
      </c>
      <c r="B275" s="71">
        <v>11</v>
      </c>
    </row>
    <row r="276" spans="1:2" x14ac:dyDescent="0.3">
      <c r="A276" s="84" t="s">
        <v>742</v>
      </c>
      <c r="B276" s="71">
        <v>18</v>
      </c>
    </row>
    <row r="277" spans="1:2" x14ac:dyDescent="0.3">
      <c r="A277" s="84" t="s">
        <v>529</v>
      </c>
      <c r="B277" s="71">
        <v>7</v>
      </c>
    </row>
    <row r="278" spans="1:2" x14ac:dyDescent="0.3">
      <c r="A278" s="84" t="s">
        <v>264</v>
      </c>
      <c r="B278" s="71">
        <v>10</v>
      </c>
    </row>
    <row r="279" spans="1:2" x14ac:dyDescent="0.3">
      <c r="A279" s="84" t="s">
        <v>768</v>
      </c>
      <c r="B279" s="71">
        <v>0</v>
      </c>
    </row>
    <row r="280" spans="1:2" x14ac:dyDescent="0.3">
      <c r="A280" s="84" t="s">
        <v>582</v>
      </c>
      <c r="B280" s="71">
        <v>2</v>
      </c>
    </row>
    <row r="281" spans="1:2" x14ac:dyDescent="0.3">
      <c r="A281" s="84" t="s">
        <v>497</v>
      </c>
      <c r="B281" s="71">
        <v>23</v>
      </c>
    </row>
    <row r="282" spans="1:2" x14ac:dyDescent="0.3">
      <c r="A282" s="84" t="s">
        <v>600</v>
      </c>
      <c r="B282" s="71">
        <v>17</v>
      </c>
    </row>
    <row r="283" spans="1:2" x14ac:dyDescent="0.3">
      <c r="A283" s="84" t="s">
        <v>542</v>
      </c>
      <c r="B283" s="71">
        <v>9</v>
      </c>
    </row>
    <row r="284" spans="1:2" x14ac:dyDescent="0.3">
      <c r="A284" s="84" t="s">
        <v>745</v>
      </c>
      <c r="B284" s="71">
        <v>1</v>
      </c>
    </row>
    <row r="285" spans="1:2" x14ac:dyDescent="0.3">
      <c r="A285" s="84" t="s">
        <v>429</v>
      </c>
      <c r="B285" s="71">
        <v>21</v>
      </c>
    </row>
    <row r="286" spans="1:2" x14ac:dyDescent="0.3">
      <c r="A286" s="84" t="s">
        <v>623</v>
      </c>
      <c r="B286" s="71">
        <v>16</v>
      </c>
    </row>
    <row r="287" spans="1:2" x14ac:dyDescent="0.3">
      <c r="A287" s="84" t="s">
        <v>243</v>
      </c>
      <c r="B287" s="71">
        <v>263</v>
      </c>
    </row>
    <row r="289" spans="1:17" ht="19.95" customHeight="1" x14ac:dyDescent="0.4">
      <c r="A289" s="82" t="s">
        <v>261</v>
      </c>
      <c r="F289" s="161"/>
      <c r="G289" s="161"/>
      <c r="H289" s="161"/>
      <c r="I289" s="161"/>
      <c r="J289" s="161"/>
      <c r="K289" s="161"/>
      <c r="L289" s="161"/>
      <c r="M289" s="161"/>
      <c r="N289" s="161"/>
      <c r="O289" s="161"/>
      <c r="P289" s="161"/>
      <c r="Q289" s="161"/>
    </row>
    <row r="290" spans="1:17" ht="14.55" customHeight="1" x14ac:dyDescent="0.3">
      <c r="F290" s="161"/>
      <c r="G290" s="161"/>
      <c r="H290" s="161"/>
      <c r="I290" s="161"/>
      <c r="J290" s="161"/>
      <c r="K290" s="161"/>
      <c r="L290" s="161"/>
      <c r="M290" s="161"/>
      <c r="N290" s="161"/>
      <c r="O290" s="161"/>
      <c r="P290" s="161"/>
      <c r="Q290" s="161"/>
    </row>
    <row r="291" spans="1:17" ht="14.55" customHeight="1" x14ac:dyDescent="0.3">
      <c r="A291" s="83" t="s">
        <v>241</v>
      </c>
      <c r="B291" s="71" t="s">
        <v>242</v>
      </c>
      <c r="F291" s="161"/>
      <c r="G291" s="161"/>
      <c r="H291" s="161"/>
      <c r="I291" s="161"/>
      <c r="J291" s="161"/>
      <c r="K291" s="161"/>
      <c r="L291" s="161"/>
      <c r="M291" s="161"/>
      <c r="N291" s="161"/>
      <c r="O291" s="161"/>
      <c r="P291" s="161"/>
      <c r="Q291" s="161"/>
    </row>
    <row r="292" spans="1:17" ht="14.55" customHeight="1" x14ac:dyDescent="0.3">
      <c r="C292" s="85"/>
      <c r="F292" s="161"/>
      <c r="G292" s="161"/>
      <c r="H292" s="161"/>
      <c r="I292" s="161"/>
    </row>
    <row r="293" spans="1:17" ht="14.55" customHeight="1" x14ac:dyDescent="0.3">
      <c r="C293" s="85"/>
      <c r="F293" s="161"/>
      <c r="G293" s="161"/>
      <c r="H293" s="161"/>
      <c r="I293" s="161"/>
    </row>
    <row r="294" spans="1:17" ht="14.55" customHeight="1" x14ac:dyDescent="0.3">
      <c r="C294" s="85"/>
      <c r="F294" s="161"/>
      <c r="G294" s="161"/>
      <c r="H294" s="161"/>
      <c r="I294" s="161"/>
    </row>
    <row r="295" spans="1:17" ht="14.55" customHeight="1" x14ac:dyDescent="0.3">
      <c r="C295" s="85"/>
      <c r="F295" s="161"/>
      <c r="G295" s="161"/>
      <c r="H295" s="161"/>
      <c r="I295" s="161"/>
    </row>
    <row r="296" spans="1:17" ht="14.55" customHeight="1" x14ac:dyDescent="0.3">
      <c r="C296" s="85"/>
      <c r="F296" s="161"/>
      <c r="G296" s="161"/>
      <c r="H296" s="161"/>
      <c r="I296" s="161"/>
    </row>
    <row r="297" spans="1:17" ht="14.55" customHeight="1" x14ac:dyDescent="0.3">
      <c r="C297" s="85"/>
      <c r="F297" s="161"/>
      <c r="G297" s="161"/>
      <c r="H297" s="161"/>
      <c r="I297" s="161"/>
    </row>
    <row r="298" spans="1:17" x14ac:dyDescent="0.3">
      <c r="C298" s="85"/>
    </row>
    <row r="299" spans="1:17" x14ac:dyDescent="0.3">
      <c r="C299" s="85"/>
    </row>
    <row r="300" spans="1:17" x14ac:dyDescent="0.3">
      <c r="C300" s="85"/>
    </row>
    <row r="301" spans="1:17" x14ac:dyDescent="0.3">
      <c r="C301" s="85"/>
    </row>
    <row r="302" spans="1:17" x14ac:dyDescent="0.3">
      <c r="C302" s="85"/>
    </row>
    <row r="303" spans="1:17" x14ac:dyDescent="0.3">
      <c r="C303" s="85"/>
    </row>
    <row r="304" spans="1:17" x14ac:dyDescent="0.3">
      <c r="C304" s="85"/>
    </row>
    <row r="306" spans="1:2" ht="21" x14ac:dyDescent="0.4">
      <c r="A306" s="82" t="s">
        <v>262</v>
      </c>
    </row>
    <row r="308" spans="1:2" x14ac:dyDescent="0.3">
      <c r="A308" s="83" t="s">
        <v>241</v>
      </c>
      <c r="B308" s="71" t="s">
        <v>242</v>
      </c>
    </row>
    <row r="309" spans="1:2" x14ac:dyDescent="0.3">
      <c r="A309" s="84" t="s">
        <v>473</v>
      </c>
      <c r="B309" s="71">
        <v>1</v>
      </c>
    </row>
    <row r="310" spans="1:2" x14ac:dyDescent="0.3">
      <c r="A310" s="84" t="s">
        <v>562</v>
      </c>
      <c r="B310" s="71">
        <v>1</v>
      </c>
    </row>
    <row r="311" spans="1:2" x14ac:dyDescent="0.3">
      <c r="A311" s="84" t="s">
        <v>392</v>
      </c>
      <c r="B311" s="71">
        <v>2</v>
      </c>
    </row>
    <row r="312" spans="1:2" x14ac:dyDescent="0.3">
      <c r="A312" s="84" t="s">
        <v>340</v>
      </c>
      <c r="B312" s="71">
        <v>1</v>
      </c>
    </row>
    <row r="313" spans="1:2" x14ac:dyDescent="0.3">
      <c r="A313" s="84" t="s">
        <v>464</v>
      </c>
      <c r="B313" s="71">
        <v>2</v>
      </c>
    </row>
    <row r="314" spans="1:2" x14ac:dyDescent="0.3">
      <c r="A314" s="84" t="s">
        <v>317</v>
      </c>
      <c r="B314" s="71">
        <v>1</v>
      </c>
    </row>
    <row r="315" spans="1:2" x14ac:dyDescent="0.3">
      <c r="A315" s="84" t="s">
        <v>742</v>
      </c>
      <c r="B315" s="71">
        <v>1</v>
      </c>
    </row>
    <row r="316" spans="1:2" x14ac:dyDescent="0.3">
      <c r="A316" s="84" t="s">
        <v>529</v>
      </c>
      <c r="B316" s="71">
        <v>1</v>
      </c>
    </row>
    <row r="317" spans="1:2" x14ac:dyDescent="0.3">
      <c r="A317" s="84" t="s">
        <v>264</v>
      </c>
      <c r="B317" s="71">
        <v>1</v>
      </c>
    </row>
    <row r="318" spans="1:2" x14ac:dyDescent="0.3">
      <c r="A318" s="84" t="s">
        <v>497</v>
      </c>
      <c r="B318" s="71">
        <v>2</v>
      </c>
    </row>
    <row r="319" spans="1:2" x14ac:dyDescent="0.3">
      <c r="A319" s="84" t="s">
        <v>600</v>
      </c>
      <c r="B319" s="71">
        <v>3</v>
      </c>
    </row>
    <row r="320" spans="1:2" x14ac:dyDescent="0.3">
      <c r="A320" s="84" t="s">
        <v>429</v>
      </c>
      <c r="B320" s="71">
        <v>1</v>
      </c>
    </row>
    <row r="321" spans="1:2" x14ac:dyDescent="0.3">
      <c r="A321" s="84" t="s">
        <v>623</v>
      </c>
      <c r="B321" s="71">
        <v>1</v>
      </c>
    </row>
    <row r="322" spans="1:2" x14ac:dyDescent="0.3">
      <c r="A322" s="84" t="s">
        <v>243</v>
      </c>
      <c r="B322" s="71">
        <v>18</v>
      </c>
    </row>
  </sheetData>
  <pageMargins left="0.7" right="0.7" top="0.75" bottom="0.75" header="0.511811023622047" footer="0.511811023622047"/>
  <pageSetup paperSize="9" orientation="portrait" horizontalDpi="300" verticalDpi="30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D99"/>
  </sheetPr>
  <dimension ref="A1:T1472"/>
  <sheetViews>
    <sheetView zoomScaleNormal="100" workbookViewId="0">
      <selection activeCell="T1" sqref="T1"/>
    </sheetView>
  </sheetViews>
  <sheetFormatPr baseColWidth="10" defaultColWidth="10.44140625" defaultRowHeight="14.4" x14ac:dyDescent="0.3"/>
  <sheetData>
    <row r="1" spans="1:20" ht="57.6" x14ac:dyDescent="0.3">
      <c r="A1" s="26" t="s">
        <v>56</v>
      </c>
      <c r="B1" s="27" t="s">
        <v>57</v>
      </c>
      <c r="C1" s="28" t="s">
        <v>58</v>
      </c>
      <c r="D1" s="28" t="s">
        <v>59</v>
      </c>
      <c r="E1" s="28" t="s">
        <v>60</v>
      </c>
      <c r="F1" s="28" t="s">
        <v>61</v>
      </c>
      <c r="G1" s="28" t="s">
        <v>62</v>
      </c>
      <c r="H1" s="28" t="s">
        <v>63</v>
      </c>
      <c r="I1" s="28" t="s">
        <v>64</v>
      </c>
      <c r="J1" s="28" t="s">
        <v>65</v>
      </c>
      <c r="K1" s="28" t="s">
        <v>66</v>
      </c>
      <c r="L1" s="28" t="s">
        <v>67</v>
      </c>
      <c r="M1" s="28" t="s">
        <v>68</v>
      </c>
      <c r="N1" s="28" t="s">
        <v>69</v>
      </c>
      <c r="O1" s="28" t="s">
        <v>70</v>
      </c>
      <c r="P1" s="28" t="s">
        <v>71</v>
      </c>
      <c r="Q1" s="28" t="s">
        <v>72</v>
      </c>
      <c r="R1" s="28" t="s">
        <v>73</v>
      </c>
      <c r="S1" s="29" t="s">
        <v>74</v>
      </c>
      <c r="T1" s="30" t="s">
        <v>75</v>
      </c>
    </row>
    <row r="2" spans="1:20" ht="201.6" x14ac:dyDescent="0.3">
      <c r="A2" s="162" t="s">
        <v>956</v>
      </c>
      <c r="B2" s="32" t="s">
        <v>957</v>
      </c>
      <c r="C2" s="41" t="s">
        <v>180</v>
      </c>
      <c r="D2" s="41" t="s">
        <v>958</v>
      </c>
      <c r="E2" s="41" t="str">
        <f t="shared" ref="E2:E33" si="0">CONCATENATE(D2&amp; " ("&amp;B2&amp;")" &amp; " ("&amp;C2&amp;")")</f>
        <v>Finance durable : les nouvelles règles du jeu (Novethic) (Formation courte)</v>
      </c>
      <c r="F2" s="42" t="s">
        <v>959</v>
      </c>
      <c r="G2" s="41" t="s">
        <v>960</v>
      </c>
      <c r="H2" s="41" t="s">
        <v>86</v>
      </c>
      <c r="I2" s="43" t="s">
        <v>961</v>
      </c>
      <c r="J2" s="43" t="s">
        <v>112</v>
      </c>
      <c r="K2" s="41" t="s">
        <v>84</v>
      </c>
      <c r="L2" s="43">
        <v>1</v>
      </c>
      <c r="M2" s="36" t="s">
        <v>962</v>
      </c>
      <c r="N2" s="58" t="s">
        <v>963</v>
      </c>
      <c r="O2" s="37" t="s">
        <v>87</v>
      </c>
      <c r="P2" s="37" t="s">
        <v>86</v>
      </c>
      <c r="Q2" s="37" t="s">
        <v>112</v>
      </c>
      <c r="R2" s="41" t="s">
        <v>84</v>
      </c>
      <c r="S2" s="43" t="s">
        <v>116</v>
      </c>
    </row>
    <row r="3" spans="1:20" ht="201.6" x14ac:dyDescent="0.3">
      <c r="A3" s="162" t="s">
        <v>956</v>
      </c>
      <c r="B3" s="32" t="s">
        <v>957</v>
      </c>
      <c r="C3" s="41" t="s">
        <v>180</v>
      </c>
      <c r="D3" s="41" t="s">
        <v>958</v>
      </c>
      <c r="E3" s="41" t="str">
        <f t="shared" si="0"/>
        <v>Finance durable : les nouvelles règles du jeu (Novethic) (Formation courte)</v>
      </c>
      <c r="F3" s="42" t="s">
        <v>959</v>
      </c>
      <c r="G3" s="41" t="s">
        <v>960</v>
      </c>
      <c r="H3" s="41" t="s">
        <v>86</v>
      </c>
      <c r="I3" s="43" t="s">
        <v>961</v>
      </c>
      <c r="J3" s="43" t="s">
        <v>112</v>
      </c>
      <c r="K3" s="41" t="s">
        <v>84</v>
      </c>
      <c r="L3" s="43">
        <v>1</v>
      </c>
      <c r="M3" s="36" t="s">
        <v>964</v>
      </c>
      <c r="N3" s="36" t="s">
        <v>965</v>
      </c>
      <c r="O3" s="37" t="s">
        <v>87</v>
      </c>
      <c r="P3" s="37" t="s">
        <v>86</v>
      </c>
      <c r="Q3" s="37" t="s">
        <v>112</v>
      </c>
      <c r="R3" s="41" t="s">
        <v>84</v>
      </c>
      <c r="S3" s="43" t="s">
        <v>116</v>
      </c>
    </row>
    <row r="4" spans="1:20" ht="201.6" x14ac:dyDescent="0.3">
      <c r="A4" s="162" t="s">
        <v>956</v>
      </c>
      <c r="B4" s="32" t="s">
        <v>957</v>
      </c>
      <c r="C4" s="41" t="s">
        <v>180</v>
      </c>
      <c r="D4" s="41" t="s">
        <v>958</v>
      </c>
      <c r="E4" s="41" t="str">
        <f t="shared" si="0"/>
        <v>Finance durable : les nouvelles règles du jeu (Novethic) (Formation courte)</v>
      </c>
      <c r="F4" s="42" t="s">
        <v>959</v>
      </c>
      <c r="G4" s="41" t="s">
        <v>960</v>
      </c>
      <c r="H4" s="41" t="s">
        <v>86</v>
      </c>
      <c r="I4" s="43" t="s">
        <v>961</v>
      </c>
      <c r="J4" s="43" t="s">
        <v>112</v>
      </c>
      <c r="K4" s="41" t="s">
        <v>84</v>
      </c>
      <c r="L4" s="43">
        <v>1</v>
      </c>
      <c r="M4" s="36" t="s">
        <v>966</v>
      </c>
      <c r="N4" s="36" t="s">
        <v>967</v>
      </c>
      <c r="O4" s="37" t="s">
        <v>87</v>
      </c>
      <c r="P4" s="37" t="s">
        <v>86</v>
      </c>
      <c r="Q4" s="37" t="s">
        <v>112</v>
      </c>
      <c r="R4" s="41" t="s">
        <v>84</v>
      </c>
      <c r="S4" s="43" t="s">
        <v>116</v>
      </c>
    </row>
    <row r="5" spans="1:20" ht="230.4" x14ac:dyDescent="0.3">
      <c r="A5" s="162" t="s">
        <v>956</v>
      </c>
      <c r="B5" s="32" t="s">
        <v>957</v>
      </c>
      <c r="C5" s="41" t="s">
        <v>180</v>
      </c>
      <c r="D5" s="41" t="s">
        <v>968</v>
      </c>
      <c r="E5" s="41" t="str">
        <f t="shared" si="0"/>
        <v>Neutralité carbone : de la fiction à la réalité (Novethic) (Formation courte)</v>
      </c>
      <c r="F5" s="42" t="s">
        <v>969</v>
      </c>
      <c r="G5" s="41" t="s">
        <v>960</v>
      </c>
      <c r="H5" s="41" t="s">
        <v>86</v>
      </c>
      <c r="I5" s="43" t="s">
        <v>961</v>
      </c>
      <c r="J5" s="43" t="s">
        <v>112</v>
      </c>
      <c r="K5" s="41" t="s">
        <v>84</v>
      </c>
      <c r="L5" s="43">
        <v>1</v>
      </c>
      <c r="M5" s="36" t="s">
        <v>35</v>
      </c>
      <c r="N5" s="36" t="s">
        <v>970</v>
      </c>
      <c r="O5" s="37" t="s">
        <v>87</v>
      </c>
      <c r="P5" s="37" t="s">
        <v>86</v>
      </c>
      <c r="Q5" s="37" t="s">
        <v>112</v>
      </c>
      <c r="R5" s="41" t="s">
        <v>84</v>
      </c>
      <c r="S5" s="43" t="s">
        <v>116</v>
      </c>
    </row>
    <row r="6" spans="1:20" ht="288" x14ac:dyDescent="0.3">
      <c r="A6" s="162" t="s">
        <v>956</v>
      </c>
      <c r="B6" s="32" t="s">
        <v>957</v>
      </c>
      <c r="C6" s="41" t="s">
        <v>180</v>
      </c>
      <c r="D6" s="41" t="s">
        <v>968</v>
      </c>
      <c r="E6" s="41" t="str">
        <f t="shared" si="0"/>
        <v>Neutralité carbone : de la fiction à la réalité (Novethic) (Formation courte)</v>
      </c>
      <c r="F6" s="42" t="s">
        <v>969</v>
      </c>
      <c r="G6" s="41" t="s">
        <v>960</v>
      </c>
      <c r="H6" s="41" t="s">
        <v>86</v>
      </c>
      <c r="I6" s="43" t="s">
        <v>961</v>
      </c>
      <c r="J6" s="43" t="s">
        <v>112</v>
      </c>
      <c r="K6" s="41" t="s">
        <v>84</v>
      </c>
      <c r="L6" s="43">
        <v>1</v>
      </c>
      <c r="M6" s="36" t="s">
        <v>971</v>
      </c>
      <c r="N6" s="36" t="s">
        <v>972</v>
      </c>
      <c r="O6" s="37" t="s">
        <v>87</v>
      </c>
      <c r="P6" s="37" t="s">
        <v>86</v>
      </c>
      <c r="Q6" s="37" t="s">
        <v>112</v>
      </c>
      <c r="R6" s="41" t="s">
        <v>84</v>
      </c>
      <c r="S6" s="43" t="s">
        <v>116</v>
      </c>
    </row>
    <row r="7" spans="1:20" ht="201.6" x14ac:dyDescent="0.3">
      <c r="A7" s="162" t="s">
        <v>956</v>
      </c>
      <c r="B7" s="32" t="s">
        <v>957</v>
      </c>
      <c r="C7" s="41" t="s">
        <v>180</v>
      </c>
      <c r="D7" s="41" t="s">
        <v>968</v>
      </c>
      <c r="E7" s="41" t="str">
        <f t="shared" si="0"/>
        <v>Neutralité carbone : de la fiction à la réalité (Novethic) (Formation courte)</v>
      </c>
      <c r="F7" s="42" t="s">
        <v>969</v>
      </c>
      <c r="G7" s="41" t="s">
        <v>960</v>
      </c>
      <c r="H7" s="41" t="s">
        <v>86</v>
      </c>
      <c r="I7" s="43" t="s">
        <v>961</v>
      </c>
      <c r="J7" s="43" t="s">
        <v>112</v>
      </c>
      <c r="K7" s="41" t="s">
        <v>84</v>
      </c>
      <c r="L7" s="43">
        <v>1</v>
      </c>
      <c r="M7" s="36" t="s">
        <v>973</v>
      </c>
      <c r="N7" s="36" t="s">
        <v>974</v>
      </c>
      <c r="O7" s="37" t="s">
        <v>87</v>
      </c>
      <c r="P7" s="37" t="s">
        <v>86</v>
      </c>
      <c r="Q7" s="37" t="s">
        <v>112</v>
      </c>
      <c r="R7" s="41" t="s">
        <v>84</v>
      </c>
      <c r="S7" s="43" t="s">
        <v>116</v>
      </c>
    </row>
    <row r="8" spans="1:20" ht="216" x14ac:dyDescent="0.3">
      <c r="A8" s="162" t="s">
        <v>956</v>
      </c>
      <c r="B8" s="32" t="s">
        <v>957</v>
      </c>
      <c r="C8" s="128" t="s">
        <v>180</v>
      </c>
      <c r="D8" s="128" t="s">
        <v>975</v>
      </c>
      <c r="E8" s="128" t="str">
        <f t="shared" si="0"/>
        <v>ESG : la montée du facteur social (Novethic) (Formation courte)</v>
      </c>
      <c r="F8" s="163" t="s">
        <v>976</v>
      </c>
      <c r="G8" s="128" t="s">
        <v>960</v>
      </c>
      <c r="H8" s="128" t="s">
        <v>86</v>
      </c>
      <c r="I8" s="119" t="s">
        <v>961</v>
      </c>
      <c r="J8" s="119" t="s">
        <v>112</v>
      </c>
      <c r="K8" s="128" t="s">
        <v>105</v>
      </c>
      <c r="L8" s="119">
        <v>0</v>
      </c>
      <c r="M8" s="36" t="s">
        <v>112</v>
      </c>
      <c r="N8" s="36" t="s">
        <v>112</v>
      </c>
      <c r="O8" s="37" t="s">
        <v>112</v>
      </c>
      <c r="P8" s="37" t="s">
        <v>112</v>
      </c>
      <c r="Q8" s="37" t="s">
        <v>112</v>
      </c>
      <c r="R8" s="128" t="s">
        <v>105</v>
      </c>
      <c r="S8" s="43" t="s">
        <v>116</v>
      </c>
    </row>
    <row r="9" spans="1:20" ht="201.6" x14ac:dyDescent="0.3">
      <c r="A9" s="162" t="s">
        <v>956</v>
      </c>
      <c r="B9" s="32" t="s">
        <v>957</v>
      </c>
      <c r="C9" s="41" t="s">
        <v>180</v>
      </c>
      <c r="D9" s="41" t="s">
        <v>977</v>
      </c>
      <c r="E9" s="41" t="str">
        <f t="shared" si="0"/>
        <v>Investisseurs et entreprises face à la double matérialité des risques ESG (Novethic) (Formation courte)</v>
      </c>
      <c r="F9" s="42" t="s">
        <v>978</v>
      </c>
      <c r="G9" s="41" t="s">
        <v>960</v>
      </c>
      <c r="H9" s="41" t="s">
        <v>86</v>
      </c>
      <c r="I9" s="43" t="s">
        <v>961</v>
      </c>
      <c r="J9" s="43" t="s">
        <v>112</v>
      </c>
      <c r="K9" s="41" t="s">
        <v>84</v>
      </c>
      <c r="L9" s="43">
        <v>1</v>
      </c>
      <c r="M9" s="36" t="s">
        <v>979</v>
      </c>
      <c r="N9" s="36" t="s">
        <v>980</v>
      </c>
      <c r="O9" s="37" t="s">
        <v>87</v>
      </c>
      <c r="P9" s="37" t="s">
        <v>86</v>
      </c>
      <c r="Q9" s="37" t="s">
        <v>112</v>
      </c>
      <c r="R9" s="41" t="s">
        <v>84</v>
      </c>
      <c r="S9" s="43" t="s">
        <v>116</v>
      </c>
    </row>
    <row r="10" spans="1:20" ht="201.6" x14ac:dyDescent="0.3">
      <c r="A10" s="162" t="s">
        <v>956</v>
      </c>
      <c r="B10" s="32" t="s">
        <v>957</v>
      </c>
      <c r="C10" s="41" t="s">
        <v>180</v>
      </c>
      <c r="D10" s="41" t="s">
        <v>977</v>
      </c>
      <c r="E10" s="41" t="str">
        <f t="shared" si="0"/>
        <v>Investisseurs et entreprises face à la double matérialité des risques ESG (Novethic) (Formation courte)</v>
      </c>
      <c r="F10" s="42" t="s">
        <v>978</v>
      </c>
      <c r="G10" s="41" t="s">
        <v>960</v>
      </c>
      <c r="H10" s="41" t="s">
        <v>86</v>
      </c>
      <c r="I10" s="43" t="s">
        <v>961</v>
      </c>
      <c r="J10" s="43" t="s">
        <v>112</v>
      </c>
      <c r="K10" s="41" t="s">
        <v>84</v>
      </c>
      <c r="L10" s="43">
        <v>1</v>
      </c>
      <c r="M10" s="36" t="s">
        <v>981</v>
      </c>
      <c r="N10" s="36" t="s">
        <v>982</v>
      </c>
      <c r="O10" s="37" t="s">
        <v>87</v>
      </c>
      <c r="P10" s="37" t="s">
        <v>86</v>
      </c>
      <c r="Q10" s="37" t="s">
        <v>112</v>
      </c>
      <c r="R10" s="41" t="s">
        <v>84</v>
      </c>
      <c r="S10" s="43" t="s">
        <v>116</v>
      </c>
    </row>
    <row r="11" spans="1:20" ht="201.6" x14ac:dyDescent="0.3">
      <c r="A11" s="162" t="s">
        <v>956</v>
      </c>
      <c r="B11" s="32" t="s">
        <v>957</v>
      </c>
      <c r="C11" s="41" t="s">
        <v>180</v>
      </c>
      <c r="D11" s="41" t="s">
        <v>983</v>
      </c>
      <c r="E11" s="41" t="str">
        <f t="shared" si="0"/>
        <v>Les risques biodiversité en finance (Novethic) (Formation courte)</v>
      </c>
      <c r="F11" s="42" t="s">
        <v>984</v>
      </c>
      <c r="G11" s="41" t="s">
        <v>960</v>
      </c>
      <c r="H11" s="41" t="s">
        <v>86</v>
      </c>
      <c r="I11" s="43" t="s">
        <v>961</v>
      </c>
      <c r="J11" s="43" t="s">
        <v>112</v>
      </c>
      <c r="K11" s="41" t="s">
        <v>84</v>
      </c>
      <c r="L11" s="43">
        <v>1</v>
      </c>
      <c r="M11" s="48" t="s">
        <v>985</v>
      </c>
      <c r="N11" s="48" t="s">
        <v>986</v>
      </c>
      <c r="O11" s="114" t="s">
        <v>87</v>
      </c>
      <c r="P11" s="114" t="s">
        <v>86</v>
      </c>
      <c r="Q11" s="114" t="s">
        <v>112</v>
      </c>
      <c r="R11" s="41" t="s">
        <v>84</v>
      </c>
      <c r="S11" s="43" t="s">
        <v>116</v>
      </c>
    </row>
    <row r="12" spans="1:20" ht="244.8" x14ac:dyDescent="0.3">
      <c r="A12" s="162" t="s">
        <v>956</v>
      </c>
      <c r="B12" s="32" t="s">
        <v>957</v>
      </c>
      <c r="C12" s="41" t="s">
        <v>180</v>
      </c>
      <c r="D12" s="41" t="s">
        <v>983</v>
      </c>
      <c r="E12" s="41" t="str">
        <f t="shared" si="0"/>
        <v>Les risques biodiversité en finance (Novethic) (Formation courte)</v>
      </c>
      <c r="F12" s="42" t="s">
        <v>984</v>
      </c>
      <c r="G12" s="41" t="s">
        <v>960</v>
      </c>
      <c r="H12" s="41" t="s">
        <v>86</v>
      </c>
      <c r="I12" s="43" t="s">
        <v>961</v>
      </c>
      <c r="J12" s="43" t="s">
        <v>112</v>
      </c>
      <c r="K12" s="41" t="s">
        <v>84</v>
      </c>
      <c r="L12" s="43">
        <v>1</v>
      </c>
      <c r="M12" s="48" t="s">
        <v>987</v>
      </c>
      <c r="N12" s="48" t="s">
        <v>988</v>
      </c>
      <c r="O12" s="114" t="s">
        <v>87</v>
      </c>
      <c r="P12" s="114" t="s">
        <v>86</v>
      </c>
      <c r="Q12" s="114" t="s">
        <v>112</v>
      </c>
      <c r="R12" s="41" t="s">
        <v>84</v>
      </c>
      <c r="S12" s="43" t="s">
        <v>116</v>
      </c>
    </row>
    <row r="13" spans="1:20" ht="201.6" x14ac:dyDescent="0.3">
      <c r="A13" s="162" t="s">
        <v>956</v>
      </c>
      <c r="B13" s="32" t="s">
        <v>957</v>
      </c>
      <c r="C13" s="41" t="s">
        <v>180</v>
      </c>
      <c r="D13" s="41" t="s">
        <v>983</v>
      </c>
      <c r="E13" s="41" t="str">
        <f t="shared" si="0"/>
        <v>Les risques biodiversité en finance (Novethic) (Formation courte)</v>
      </c>
      <c r="F13" s="42" t="s">
        <v>984</v>
      </c>
      <c r="G13" s="41" t="s">
        <v>960</v>
      </c>
      <c r="H13" s="41" t="s">
        <v>86</v>
      </c>
      <c r="I13" s="43" t="s">
        <v>961</v>
      </c>
      <c r="J13" s="43" t="s">
        <v>112</v>
      </c>
      <c r="K13" s="41" t="s">
        <v>84</v>
      </c>
      <c r="L13" s="43">
        <v>1</v>
      </c>
      <c r="M13" s="36" t="s">
        <v>989</v>
      </c>
      <c r="N13" s="36" t="s">
        <v>990</v>
      </c>
      <c r="O13" s="37" t="s">
        <v>87</v>
      </c>
      <c r="P13" s="37" t="s">
        <v>86</v>
      </c>
      <c r="Q13" s="37" t="s">
        <v>112</v>
      </c>
      <c r="R13" s="41" t="s">
        <v>84</v>
      </c>
      <c r="S13" s="43" t="s">
        <v>116</v>
      </c>
    </row>
    <row r="14" spans="1:20" ht="201.6" x14ac:dyDescent="0.3">
      <c r="A14" s="162" t="s">
        <v>956</v>
      </c>
      <c r="B14" s="32" t="s">
        <v>957</v>
      </c>
      <c r="C14" s="41" t="s">
        <v>180</v>
      </c>
      <c r="D14" s="41" t="s">
        <v>991</v>
      </c>
      <c r="E14" s="41" t="str">
        <f t="shared" si="0"/>
        <v>Les concepts clés de la taxonomie européenne (Novethic) (Formation courte)</v>
      </c>
      <c r="F14" s="42" t="s">
        <v>992</v>
      </c>
      <c r="G14" s="41" t="s">
        <v>960</v>
      </c>
      <c r="H14" s="41" t="s">
        <v>86</v>
      </c>
      <c r="I14" s="43" t="s">
        <v>961</v>
      </c>
      <c r="J14" s="43" t="s">
        <v>112</v>
      </c>
      <c r="K14" s="41" t="s">
        <v>84</v>
      </c>
      <c r="L14" s="43">
        <v>1</v>
      </c>
      <c r="M14" s="36" t="s">
        <v>993</v>
      </c>
      <c r="N14" s="36" t="s">
        <v>994</v>
      </c>
      <c r="O14" s="37" t="s">
        <v>87</v>
      </c>
      <c r="P14" s="37" t="s">
        <v>86</v>
      </c>
      <c r="Q14" s="37" t="s">
        <v>112</v>
      </c>
      <c r="R14" s="41" t="s">
        <v>84</v>
      </c>
      <c r="S14" s="43" t="s">
        <v>116</v>
      </c>
    </row>
    <row r="15" spans="1:20" ht="201.6" x14ac:dyDescent="0.3">
      <c r="A15" s="162" t="s">
        <v>956</v>
      </c>
      <c r="B15" s="32" t="s">
        <v>957</v>
      </c>
      <c r="C15" s="41" t="s">
        <v>180</v>
      </c>
      <c r="D15" s="41" t="s">
        <v>991</v>
      </c>
      <c r="E15" s="41" t="str">
        <f t="shared" si="0"/>
        <v>Les concepts clés de la taxonomie européenne (Novethic) (Formation courte)</v>
      </c>
      <c r="F15" s="42" t="s">
        <v>992</v>
      </c>
      <c r="G15" s="41" t="s">
        <v>960</v>
      </c>
      <c r="H15" s="41" t="s">
        <v>86</v>
      </c>
      <c r="I15" s="43" t="s">
        <v>961</v>
      </c>
      <c r="J15" s="43" t="s">
        <v>112</v>
      </c>
      <c r="K15" s="41" t="s">
        <v>84</v>
      </c>
      <c r="L15" s="43">
        <v>1</v>
      </c>
      <c r="M15" s="36" t="s">
        <v>995</v>
      </c>
      <c r="N15" s="36" t="s">
        <v>996</v>
      </c>
      <c r="O15" s="37" t="s">
        <v>87</v>
      </c>
      <c r="P15" s="37" t="s">
        <v>86</v>
      </c>
      <c r="Q15" s="37" t="s">
        <v>112</v>
      </c>
      <c r="R15" s="41" t="s">
        <v>84</v>
      </c>
      <c r="S15" s="43" t="s">
        <v>116</v>
      </c>
    </row>
    <row r="16" spans="1:20" ht="201.6" x14ac:dyDescent="0.3">
      <c r="A16" s="162" t="s">
        <v>956</v>
      </c>
      <c r="B16" s="32" t="s">
        <v>957</v>
      </c>
      <c r="C16" s="41" t="s">
        <v>180</v>
      </c>
      <c r="D16" s="41" t="s">
        <v>991</v>
      </c>
      <c r="E16" s="41" t="str">
        <f t="shared" si="0"/>
        <v>Les concepts clés de la taxonomie européenne (Novethic) (Formation courte)</v>
      </c>
      <c r="F16" s="42" t="s">
        <v>992</v>
      </c>
      <c r="G16" s="41" t="s">
        <v>960</v>
      </c>
      <c r="H16" s="41" t="s">
        <v>86</v>
      </c>
      <c r="I16" s="43" t="s">
        <v>961</v>
      </c>
      <c r="J16" s="43" t="s">
        <v>112</v>
      </c>
      <c r="K16" s="41" t="s">
        <v>84</v>
      </c>
      <c r="L16" s="43">
        <v>1</v>
      </c>
      <c r="M16" s="36" t="s">
        <v>997</v>
      </c>
      <c r="N16" s="36" t="s">
        <v>998</v>
      </c>
      <c r="O16" s="37" t="s">
        <v>87</v>
      </c>
      <c r="P16" s="37" t="s">
        <v>86</v>
      </c>
      <c r="Q16" s="37" t="s">
        <v>112</v>
      </c>
      <c r="R16" s="41" t="s">
        <v>84</v>
      </c>
      <c r="S16" s="43" t="s">
        <v>116</v>
      </c>
    </row>
    <row r="17" spans="1:19" ht="273.60000000000002" x14ac:dyDescent="0.3">
      <c r="A17" s="162" t="s">
        <v>956</v>
      </c>
      <c r="B17" s="32" t="s">
        <v>957</v>
      </c>
      <c r="C17" s="41" t="s">
        <v>180</v>
      </c>
      <c r="D17" s="41" t="s">
        <v>999</v>
      </c>
      <c r="E17" s="41" t="str">
        <f t="shared" si="0"/>
        <v>Disclosure, taxonomie, CSRD : nouveaux cadres pour les données ESG (Novethic) (Formation courte)</v>
      </c>
      <c r="F17" s="42" t="s">
        <v>1000</v>
      </c>
      <c r="G17" s="41" t="s">
        <v>960</v>
      </c>
      <c r="H17" s="41" t="s">
        <v>86</v>
      </c>
      <c r="I17" s="43" t="s">
        <v>1001</v>
      </c>
      <c r="J17" s="43" t="s">
        <v>112</v>
      </c>
      <c r="K17" s="41" t="s">
        <v>84</v>
      </c>
      <c r="L17" s="43">
        <v>1</v>
      </c>
      <c r="M17" s="36" t="s">
        <v>1002</v>
      </c>
      <c r="N17" s="36" t="s">
        <v>1003</v>
      </c>
      <c r="O17" s="37" t="s">
        <v>87</v>
      </c>
      <c r="P17" s="37" t="s">
        <v>86</v>
      </c>
      <c r="Q17" s="37" t="s">
        <v>112</v>
      </c>
      <c r="R17" s="41" t="s">
        <v>84</v>
      </c>
      <c r="S17" s="43" t="s">
        <v>116</v>
      </c>
    </row>
    <row r="18" spans="1:19" ht="403.2" x14ac:dyDescent="0.3">
      <c r="A18" s="162" t="s">
        <v>956</v>
      </c>
      <c r="B18" s="32" t="s">
        <v>957</v>
      </c>
      <c r="C18" s="41" t="s">
        <v>180</v>
      </c>
      <c r="D18" s="41" t="s">
        <v>999</v>
      </c>
      <c r="E18" s="41" t="str">
        <f t="shared" si="0"/>
        <v>Disclosure, taxonomie, CSRD : nouveaux cadres pour les données ESG (Novethic) (Formation courte)</v>
      </c>
      <c r="F18" s="42" t="s">
        <v>1000</v>
      </c>
      <c r="G18" s="41" t="s">
        <v>960</v>
      </c>
      <c r="H18" s="41" t="s">
        <v>86</v>
      </c>
      <c r="I18" s="43" t="s">
        <v>1001</v>
      </c>
      <c r="J18" s="43" t="s">
        <v>112</v>
      </c>
      <c r="K18" s="41" t="s">
        <v>84</v>
      </c>
      <c r="L18" s="43">
        <v>1</v>
      </c>
      <c r="M18" s="36" t="s">
        <v>1004</v>
      </c>
      <c r="N18" s="36" t="s">
        <v>1005</v>
      </c>
      <c r="O18" s="119" t="s">
        <v>87</v>
      </c>
      <c r="P18" s="119" t="s">
        <v>86</v>
      </c>
      <c r="Q18" s="119" t="s">
        <v>112</v>
      </c>
      <c r="R18" s="41" t="s">
        <v>84</v>
      </c>
      <c r="S18" s="43" t="s">
        <v>116</v>
      </c>
    </row>
    <row r="19" spans="1:19" ht="187.2" x14ac:dyDescent="0.3">
      <c r="A19" s="162" t="s">
        <v>956</v>
      </c>
      <c r="B19" s="32" t="s">
        <v>957</v>
      </c>
      <c r="C19" s="41" t="s">
        <v>180</v>
      </c>
      <c r="D19" s="41" t="s">
        <v>1006</v>
      </c>
      <c r="E19" s="41" t="str">
        <f t="shared" si="0"/>
        <v>Codes et pratiques de la finance à impact (Novethic) (Formation courte)</v>
      </c>
      <c r="F19" s="42" t="s">
        <v>1007</v>
      </c>
      <c r="G19" s="41" t="s">
        <v>960</v>
      </c>
      <c r="H19" s="41" t="s">
        <v>86</v>
      </c>
      <c r="I19" s="43" t="s">
        <v>1001</v>
      </c>
      <c r="J19" s="43" t="s">
        <v>112</v>
      </c>
      <c r="K19" s="41" t="s">
        <v>84</v>
      </c>
      <c r="L19" s="43">
        <v>1</v>
      </c>
      <c r="M19" s="36" t="s">
        <v>1008</v>
      </c>
      <c r="N19" s="36" t="s">
        <v>1009</v>
      </c>
      <c r="O19" s="37" t="s">
        <v>87</v>
      </c>
      <c r="P19" s="37" t="s">
        <v>86</v>
      </c>
      <c r="Q19" s="37" t="s">
        <v>112</v>
      </c>
      <c r="R19" s="41" t="s">
        <v>84</v>
      </c>
      <c r="S19" s="43" t="s">
        <v>116</v>
      </c>
    </row>
    <row r="20" spans="1:19" ht="273.60000000000002" x14ac:dyDescent="0.3">
      <c r="A20" s="162" t="s">
        <v>956</v>
      </c>
      <c r="B20" s="32" t="s">
        <v>957</v>
      </c>
      <c r="C20" s="41" t="s">
        <v>180</v>
      </c>
      <c r="D20" s="41" t="s">
        <v>1006</v>
      </c>
      <c r="E20" s="41" t="str">
        <f t="shared" si="0"/>
        <v>Codes et pratiques de la finance à impact (Novethic) (Formation courte)</v>
      </c>
      <c r="F20" s="42" t="s">
        <v>1007</v>
      </c>
      <c r="G20" s="41" t="s">
        <v>960</v>
      </c>
      <c r="H20" s="41" t="s">
        <v>86</v>
      </c>
      <c r="I20" s="43" t="s">
        <v>1001</v>
      </c>
      <c r="J20" s="43" t="s">
        <v>112</v>
      </c>
      <c r="K20" s="41" t="s">
        <v>84</v>
      </c>
      <c r="L20" s="43">
        <v>1</v>
      </c>
      <c r="M20" s="48" t="s">
        <v>1010</v>
      </c>
      <c r="N20" s="48" t="s">
        <v>1011</v>
      </c>
      <c r="O20" s="37" t="s">
        <v>87</v>
      </c>
      <c r="P20" s="37" t="s">
        <v>86</v>
      </c>
      <c r="Q20" s="37" t="s">
        <v>112</v>
      </c>
      <c r="R20" s="41" t="s">
        <v>84</v>
      </c>
      <c r="S20" s="43" t="s">
        <v>116</v>
      </c>
    </row>
    <row r="21" spans="1:19" ht="187.2" x14ac:dyDescent="0.3">
      <c r="A21" s="162" t="s">
        <v>956</v>
      </c>
      <c r="B21" s="32" t="s">
        <v>957</v>
      </c>
      <c r="C21" s="41" t="s">
        <v>180</v>
      </c>
      <c r="D21" s="41" t="s">
        <v>1006</v>
      </c>
      <c r="E21" s="41" t="str">
        <f t="shared" si="0"/>
        <v>Codes et pratiques de la finance à impact (Novethic) (Formation courte)</v>
      </c>
      <c r="F21" s="42" t="s">
        <v>1007</v>
      </c>
      <c r="G21" s="41" t="s">
        <v>960</v>
      </c>
      <c r="H21" s="41" t="s">
        <v>86</v>
      </c>
      <c r="I21" s="43" t="s">
        <v>1001</v>
      </c>
      <c r="J21" s="43" t="s">
        <v>112</v>
      </c>
      <c r="K21" s="41" t="s">
        <v>84</v>
      </c>
      <c r="L21" s="43">
        <v>1</v>
      </c>
      <c r="M21" s="48" t="s">
        <v>1012</v>
      </c>
      <c r="N21" s="48" t="s">
        <v>1013</v>
      </c>
      <c r="O21" s="37" t="s">
        <v>87</v>
      </c>
      <c r="P21" s="37" t="s">
        <v>86</v>
      </c>
      <c r="Q21" s="37" t="s">
        <v>112</v>
      </c>
      <c r="R21" s="41" t="s">
        <v>84</v>
      </c>
      <c r="S21" s="43" t="s">
        <v>116</v>
      </c>
    </row>
    <row r="22" spans="1:19" ht="187.2" x14ac:dyDescent="0.3">
      <c r="A22" s="162" t="s">
        <v>956</v>
      </c>
      <c r="B22" s="32" t="s">
        <v>957</v>
      </c>
      <c r="C22" s="41" t="s">
        <v>180</v>
      </c>
      <c r="D22" s="41" t="s">
        <v>1006</v>
      </c>
      <c r="E22" s="41" t="str">
        <f t="shared" si="0"/>
        <v>Codes et pratiques de la finance à impact (Novethic) (Formation courte)</v>
      </c>
      <c r="F22" s="42" t="s">
        <v>1007</v>
      </c>
      <c r="G22" s="41" t="s">
        <v>960</v>
      </c>
      <c r="H22" s="41" t="s">
        <v>86</v>
      </c>
      <c r="I22" s="43" t="s">
        <v>1001</v>
      </c>
      <c r="J22" s="43" t="s">
        <v>112</v>
      </c>
      <c r="K22" s="41" t="s">
        <v>84</v>
      </c>
      <c r="L22" s="43">
        <v>1</v>
      </c>
      <c r="M22" s="36" t="s">
        <v>1014</v>
      </c>
      <c r="N22" s="36" t="s">
        <v>1015</v>
      </c>
      <c r="O22" s="37" t="s">
        <v>87</v>
      </c>
      <c r="P22" s="37" t="s">
        <v>86</v>
      </c>
      <c r="Q22" s="37" t="s">
        <v>112</v>
      </c>
      <c r="R22" s="41" t="s">
        <v>84</v>
      </c>
      <c r="S22" s="43" t="s">
        <v>116</v>
      </c>
    </row>
    <row r="23" spans="1:19" ht="187.2" x14ac:dyDescent="0.3">
      <c r="A23" s="162" t="s">
        <v>956</v>
      </c>
      <c r="B23" s="32" t="s">
        <v>957</v>
      </c>
      <c r="C23" s="41" t="s">
        <v>180</v>
      </c>
      <c r="D23" s="41" t="s">
        <v>1016</v>
      </c>
      <c r="E23" s="41" t="str">
        <f t="shared" si="0"/>
        <v>Biodiversité, capital nature et finance verte (Novethic) (Formation courte)</v>
      </c>
      <c r="F23" s="42" t="s">
        <v>1017</v>
      </c>
      <c r="G23" s="41" t="s">
        <v>960</v>
      </c>
      <c r="H23" s="41" t="s">
        <v>86</v>
      </c>
      <c r="I23" s="43" t="s">
        <v>1001</v>
      </c>
      <c r="J23" s="43" t="s">
        <v>112</v>
      </c>
      <c r="K23" s="41" t="s">
        <v>84</v>
      </c>
      <c r="L23" s="43">
        <v>1</v>
      </c>
      <c r="M23" s="36" t="s">
        <v>1018</v>
      </c>
      <c r="N23" s="36" t="s">
        <v>1019</v>
      </c>
      <c r="O23" s="37" t="s">
        <v>87</v>
      </c>
      <c r="P23" s="37" t="s">
        <v>86</v>
      </c>
      <c r="Q23" s="37" t="s">
        <v>112</v>
      </c>
      <c r="R23" s="41" t="s">
        <v>84</v>
      </c>
      <c r="S23" s="43" t="s">
        <v>116</v>
      </c>
    </row>
    <row r="24" spans="1:19" ht="187.2" x14ac:dyDescent="0.3">
      <c r="A24" s="162" t="s">
        <v>956</v>
      </c>
      <c r="B24" s="32" t="s">
        <v>957</v>
      </c>
      <c r="C24" s="41" t="s">
        <v>180</v>
      </c>
      <c r="D24" s="41" t="s">
        <v>1016</v>
      </c>
      <c r="E24" s="41" t="str">
        <f t="shared" si="0"/>
        <v>Biodiversité, capital nature et finance verte (Novethic) (Formation courte)</v>
      </c>
      <c r="F24" s="42" t="s">
        <v>1017</v>
      </c>
      <c r="G24" s="41" t="s">
        <v>960</v>
      </c>
      <c r="H24" s="41" t="s">
        <v>86</v>
      </c>
      <c r="I24" s="43" t="s">
        <v>1001</v>
      </c>
      <c r="J24" s="43" t="s">
        <v>112</v>
      </c>
      <c r="K24" s="41" t="s">
        <v>84</v>
      </c>
      <c r="L24" s="43">
        <v>1</v>
      </c>
      <c r="M24" s="36" t="s">
        <v>1020</v>
      </c>
      <c r="N24" s="36" t="s">
        <v>1021</v>
      </c>
      <c r="O24" s="37" t="s">
        <v>87</v>
      </c>
      <c r="P24" s="37" t="s">
        <v>86</v>
      </c>
      <c r="Q24" s="37" t="s">
        <v>112</v>
      </c>
      <c r="R24" s="41" t="s">
        <v>84</v>
      </c>
      <c r="S24" s="43" t="s">
        <v>116</v>
      </c>
    </row>
    <row r="25" spans="1:19" ht="216" x14ac:dyDescent="0.3">
      <c r="A25" s="162" t="s">
        <v>956</v>
      </c>
      <c r="B25" s="32" t="s">
        <v>957</v>
      </c>
      <c r="C25" s="41" t="s">
        <v>180</v>
      </c>
      <c r="D25" s="41" t="s">
        <v>1016</v>
      </c>
      <c r="E25" s="41" t="str">
        <f t="shared" si="0"/>
        <v>Biodiversité, capital nature et finance verte (Novethic) (Formation courte)</v>
      </c>
      <c r="F25" s="42" t="s">
        <v>1017</v>
      </c>
      <c r="G25" s="41" t="s">
        <v>960</v>
      </c>
      <c r="H25" s="41" t="s">
        <v>86</v>
      </c>
      <c r="I25" s="43" t="s">
        <v>1001</v>
      </c>
      <c r="J25" s="43" t="s">
        <v>112</v>
      </c>
      <c r="K25" s="41" t="s">
        <v>84</v>
      </c>
      <c r="L25" s="43">
        <v>1</v>
      </c>
      <c r="M25" s="36" t="s">
        <v>1022</v>
      </c>
      <c r="N25" s="36" t="s">
        <v>1023</v>
      </c>
      <c r="O25" s="37" t="s">
        <v>87</v>
      </c>
      <c r="P25" s="37" t="s">
        <v>86</v>
      </c>
      <c r="Q25" s="37" t="s">
        <v>112</v>
      </c>
      <c r="R25" s="41" t="s">
        <v>84</v>
      </c>
      <c r="S25" s="43" t="s">
        <v>116</v>
      </c>
    </row>
    <row r="26" spans="1:19" ht="187.2" x14ac:dyDescent="0.3">
      <c r="A26" s="162" t="s">
        <v>956</v>
      </c>
      <c r="B26" s="32" t="s">
        <v>957</v>
      </c>
      <c r="C26" s="41" t="s">
        <v>180</v>
      </c>
      <c r="D26" s="41" t="s">
        <v>1016</v>
      </c>
      <c r="E26" s="41" t="str">
        <f t="shared" si="0"/>
        <v>Biodiversité, capital nature et finance verte (Novethic) (Formation courte)</v>
      </c>
      <c r="F26" s="42" t="s">
        <v>1017</v>
      </c>
      <c r="G26" s="41" t="s">
        <v>960</v>
      </c>
      <c r="H26" s="41" t="s">
        <v>86</v>
      </c>
      <c r="I26" s="43" t="s">
        <v>1001</v>
      </c>
      <c r="J26" s="43" t="s">
        <v>112</v>
      </c>
      <c r="K26" s="41" t="s">
        <v>84</v>
      </c>
      <c r="L26" s="43">
        <v>1</v>
      </c>
      <c r="M26" s="128" t="s">
        <v>1024</v>
      </c>
      <c r="N26" s="128" t="s">
        <v>1025</v>
      </c>
      <c r="O26" s="119" t="s">
        <v>87</v>
      </c>
      <c r="P26" s="119" t="s">
        <v>86</v>
      </c>
      <c r="Q26" s="119" t="s">
        <v>112</v>
      </c>
      <c r="R26" s="41" t="s">
        <v>84</v>
      </c>
      <c r="S26" s="43" t="s">
        <v>116</v>
      </c>
    </row>
    <row r="27" spans="1:19" ht="187.2" x14ac:dyDescent="0.3">
      <c r="A27" s="162" t="s">
        <v>956</v>
      </c>
      <c r="B27" s="32" t="s">
        <v>957</v>
      </c>
      <c r="C27" s="41" t="s">
        <v>180</v>
      </c>
      <c r="D27" s="41" t="s">
        <v>1026</v>
      </c>
      <c r="E27" s="41" t="str">
        <f t="shared" si="0"/>
        <v>Finance verte et climat : enjeux, stratégies et outils (Novethic) (Formation courte)</v>
      </c>
      <c r="F27" s="42" t="s">
        <v>1027</v>
      </c>
      <c r="G27" s="41" t="s">
        <v>960</v>
      </c>
      <c r="H27" s="41" t="s">
        <v>86</v>
      </c>
      <c r="I27" s="43" t="s">
        <v>1001</v>
      </c>
      <c r="J27" s="43" t="s">
        <v>112</v>
      </c>
      <c r="K27" s="41" t="s">
        <v>84</v>
      </c>
      <c r="L27" s="43">
        <v>1</v>
      </c>
      <c r="M27" s="36" t="s">
        <v>1028</v>
      </c>
      <c r="N27" s="48" t="s">
        <v>1029</v>
      </c>
      <c r="O27" s="37" t="s">
        <v>87</v>
      </c>
      <c r="P27" s="37" t="s">
        <v>86</v>
      </c>
      <c r="Q27" s="37" t="s">
        <v>112</v>
      </c>
      <c r="R27" s="41" t="s">
        <v>84</v>
      </c>
      <c r="S27" s="43" t="s">
        <v>116</v>
      </c>
    </row>
    <row r="28" spans="1:19" ht="187.2" x14ac:dyDescent="0.3">
      <c r="A28" s="162" t="s">
        <v>956</v>
      </c>
      <c r="B28" s="32" t="s">
        <v>957</v>
      </c>
      <c r="C28" s="41" t="s">
        <v>180</v>
      </c>
      <c r="D28" s="41" t="s">
        <v>1026</v>
      </c>
      <c r="E28" s="41" t="str">
        <f t="shared" si="0"/>
        <v>Finance verte et climat : enjeux, stratégies et outils (Novethic) (Formation courte)</v>
      </c>
      <c r="F28" s="42" t="s">
        <v>1027</v>
      </c>
      <c r="G28" s="41" t="s">
        <v>960</v>
      </c>
      <c r="H28" s="41" t="s">
        <v>86</v>
      </c>
      <c r="I28" s="43" t="s">
        <v>1001</v>
      </c>
      <c r="J28" s="43" t="s">
        <v>112</v>
      </c>
      <c r="K28" s="41" t="s">
        <v>84</v>
      </c>
      <c r="L28" s="43">
        <v>1</v>
      </c>
      <c r="M28" s="36" t="s">
        <v>1030</v>
      </c>
      <c r="N28" s="48" t="s">
        <v>1031</v>
      </c>
      <c r="O28" s="37" t="s">
        <v>87</v>
      </c>
      <c r="P28" s="37" t="s">
        <v>86</v>
      </c>
      <c r="Q28" s="37" t="s">
        <v>112</v>
      </c>
      <c r="R28" s="41" t="s">
        <v>84</v>
      </c>
      <c r="S28" s="43" t="s">
        <v>116</v>
      </c>
    </row>
    <row r="29" spans="1:19" ht="288" x14ac:dyDescent="0.3">
      <c r="A29" s="162" t="s">
        <v>956</v>
      </c>
      <c r="B29" s="32" t="s">
        <v>957</v>
      </c>
      <c r="C29" s="41" t="s">
        <v>180</v>
      </c>
      <c r="D29" s="41" t="s">
        <v>1026</v>
      </c>
      <c r="E29" s="41" t="str">
        <f t="shared" si="0"/>
        <v>Finance verte et climat : enjeux, stratégies et outils (Novethic) (Formation courte)</v>
      </c>
      <c r="F29" s="42" t="s">
        <v>1027</v>
      </c>
      <c r="G29" s="41" t="s">
        <v>960</v>
      </c>
      <c r="H29" s="41" t="s">
        <v>86</v>
      </c>
      <c r="I29" s="43" t="s">
        <v>1001</v>
      </c>
      <c r="J29" s="43" t="s">
        <v>112</v>
      </c>
      <c r="K29" s="41" t="s">
        <v>84</v>
      </c>
      <c r="L29" s="43">
        <v>1</v>
      </c>
      <c r="M29" s="36" t="s">
        <v>1032</v>
      </c>
      <c r="N29" s="48" t="s">
        <v>1033</v>
      </c>
      <c r="O29" s="37" t="s">
        <v>87</v>
      </c>
      <c r="P29" s="37" t="s">
        <v>86</v>
      </c>
      <c r="Q29" s="37" t="s">
        <v>112</v>
      </c>
      <c r="R29" s="41" t="s">
        <v>84</v>
      </c>
      <c r="S29" s="43" t="s">
        <v>116</v>
      </c>
    </row>
    <row r="30" spans="1:19" ht="316.8" x14ac:dyDescent="0.3">
      <c r="A30" s="162" t="s">
        <v>956</v>
      </c>
      <c r="B30" s="32" t="s">
        <v>957</v>
      </c>
      <c r="C30" s="41" t="s">
        <v>180</v>
      </c>
      <c r="D30" s="41" t="s">
        <v>1026</v>
      </c>
      <c r="E30" s="41" t="str">
        <f t="shared" si="0"/>
        <v>Finance verte et climat : enjeux, stratégies et outils (Novethic) (Formation courte)</v>
      </c>
      <c r="F30" s="42" t="s">
        <v>1027</v>
      </c>
      <c r="G30" s="41" t="s">
        <v>960</v>
      </c>
      <c r="H30" s="41" t="s">
        <v>86</v>
      </c>
      <c r="I30" s="43" t="s">
        <v>1001</v>
      </c>
      <c r="J30" s="43" t="s">
        <v>112</v>
      </c>
      <c r="K30" s="41" t="s">
        <v>84</v>
      </c>
      <c r="L30" s="43">
        <v>1</v>
      </c>
      <c r="M30" s="36" t="s">
        <v>1034</v>
      </c>
      <c r="N30" s="48" t="s">
        <v>1035</v>
      </c>
      <c r="O30" s="37" t="s">
        <v>87</v>
      </c>
      <c r="P30" s="37" t="s">
        <v>86</v>
      </c>
      <c r="Q30" s="37" t="s">
        <v>112</v>
      </c>
      <c r="R30" s="41" t="s">
        <v>84</v>
      </c>
      <c r="S30" s="43" t="s">
        <v>116</v>
      </c>
    </row>
    <row r="31" spans="1:19" ht="201.6" x14ac:dyDescent="0.3">
      <c r="A31" s="162" t="s">
        <v>956</v>
      </c>
      <c r="B31" s="32" t="s">
        <v>957</v>
      </c>
      <c r="C31" s="41" t="s">
        <v>180</v>
      </c>
      <c r="D31" s="41" t="s">
        <v>1026</v>
      </c>
      <c r="E31" s="41" t="str">
        <f t="shared" si="0"/>
        <v>Finance verte et climat : enjeux, stratégies et outils (Novethic) (Formation courte)</v>
      </c>
      <c r="F31" s="42" t="s">
        <v>1027</v>
      </c>
      <c r="G31" s="41" t="s">
        <v>960</v>
      </c>
      <c r="H31" s="41" t="s">
        <v>86</v>
      </c>
      <c r="I31" s="43" t="s">
        <v>1001</v>
      </c>
      <c r="J31" s="43" t="s">
        <v>112</v>
      </c>
      <c r="K31" s="41" t="s">
        <v>84</v>
      </c>
      <c r="L31" s="43">
        <v>1</v>
      </c>
      <c r="M31" s="36" t="s">
        <v>1036</v>
      </c>
      <c r="N31" s="36" t="s">
        <v>1037</v>
      </c>
      <c r="O31" s="37" t="s">
        <v>87</v>
      </c>
      <c r="P31" s="37" t="s">
        <v>86</v>
      </c>
      <c r="Q31" s="37" t="s">
        <v>112</v>
      </c>
      <c r="R31" s="41" t="s">
        <v>84</v>
      </c>
      <c r="S31" s="43" t="s">
        <v>116</v>
      </c>
    </row>
    <row r="32" spans="1:19" ht="201.6" x14ac:dyDescent="0.3">
      <c r="A32" s="162" t="s">
        <v>956</v>
      </c>
      <c r="B32" s="32" t="s">
        <v>957</v>
      </c>
      <c r="C32" s="128" t="s">
        <v>180</v>
      </c>
      <c r="D32" s="128" t="s">
        <v>1038</v>
      </c>
      <c r="E32" s="128" t="str">
        <f t="shared" si="0"/>
        <v>Le cadre social de la finance durable (Novethic) (Formation courte)</v>
      </c>
      <c r="F32" s="163" t="s">
        <v>1039</v>
      </c>
      <c r="G32" s="128" t="s">
        <v>960</v>
      </c>
      <c r="H32" s="128" t="s">
        <v>86</v>
      </c>
      <c r="I32" s="119" t="s">
        <v>1001</v>
      </c>
      <c r="J32" s="119" t="s">
        <v>112</v>
      </c>
      <c r="K32" s="128" t="s">
        <v>105</v>
      </c>
      <c r="L32" s="119">
        <v>0</v>
      </c>
      <c r="M32" s="36" t="s">
        <v>112</v>
      </c>
      <c r="N32" s="36" t="s">
        <v>112</v>
      </c>
      <c r="O32" s="37" t="s">
        <v>112</v>
      </c>
      <c r="P32" s="37" t="s">
        <v>112</v>
      </c>
      <c r="Q32" s="37" t="s">
        <v>112</v>
      </c>
      <c r="R32" s="128" t="s">
        <v>105</v>
      </c>
      <c r="S32" s="119" t="s">
        <v>116</v>
      </c>
    </row>
    <row r="33" spans="1:19" ht="409.6" x14ac:dyDescent="0.3">
      <c r="A33" s="162" t="s">
        <v>956</v>
      </c>
      <c r="B33" s="32" t="s">
        <v>957</v>
      </c>
      <c r="C33" s="41" t="s">
        <v>180</v>
      </c>
      <c r="D33" s="41" t="s">
        <v>1040</v>
      </c>
      <c r="E33" s="41" t="str">
        <f t="shared" si="0"/>
        <v>Conseiller des placements durables (Novethic) (Formation courte)</v>
      </c>
      <c r="F33" s="42" t="s">
        <v>1041</v>
      </c>
      <c r="G33" s="41" t="s">
        <v>960</v>
      </c>
      <c r="H33" s="41" t="s">
        <v>86</v>
      </c>
      <c r="I33" s="43" t="s">
        <v>1042</v>
      </c>
      <c r="J33" s="43" t="s">
        <v>112</v>
      </c>
      <c r="K33" s="41" t="s">
        <v>84</v>
      </c>
      <c r="L33" s="43">
        <v>1</v>
      </c>
      <c r="M33" s="36" t="s">
        <v>1043</v>
      </c>
      <c r="N33" s="58" t="s">
        <v>1044</v>
      </c>
      <c r="O33" s="37" t="s">
        <v>87</v>
      </c>
      <c r="P33" s="37" t="s">
        <v>86</v>
      </c>
      <c r="Q33" s="37" t="s">
        <v>112</v>
      </c>
      <c r="R33" s="41" t="s">
        <v>84</v>
      </c>
      <c r="S33" s="43" t="s">
        <v>116</v>
      </c>
    </row>
    <row r="34" spans="1:19" ht="288" x14ac:dyDescent="0.3">
      <c r="A34" s="162" t="s">
        <v>956</v>
      </c>
      <c r="B34" s="32" t="s">
        <v>957</v>
      </c>
      <c r="C34" s="41" t="s">
        <v>180</v>
      </c>
      <c r="D34" s="41" t="s">
        <v>1040</v>
      </c>
      <c r="E34" s="41" t="str">
        <f t="shared" ref="E34:E65" si="1">CONCATENATE(D34&amp; " ("&amp;B34&amp;")" &amp; " ("&amp;C34&amp;")")</f>
        <v>Conseiller des placements durables (Novethic) (Formation courte)</v>
      </c>
      <c r="F34" s="42" t="s">
        <v>1041</v>
      </c>
      <c r="G34" s="41" t="s">
        <v>960</v>
      </c>
      <c r="H34" s="41" t="s">
        <v>86</v>
      </c>
      <c r="I34" s="43" t="s">
        <v>1042</v>
      </c>
      <c r="J34" s="43" t="s">
        <v>112</v>
      </c>
      <c r="K34" s="41" t="s">
        <v>84</v>
      </c>
      <c r="L34" s="43">
        <v>1</v>
      </c>
      <c r="M34" s="36" t="s">
        <v>1045</v>
      </c>
      <c r="N34" s="58" t="s">
        <v>1046</v>
      </c>
      <c r="O34" s="37" t="s">
        <v>87</v>
      </c>
      <c r="P34" s="37" t="s">
        <v>86</v>
      </c>
      <c r="Q34" s="37" t="s">
        <v>112</v>
      </c>
      <c r="R34" s="41" t="s">
        <v>84</v>
      </c>
      <c r="S34" s="43" t="s">
        <v>116</v>
      </c>
    </row>
    <row r="35" spans="1:19" ht="230.4" x14ac:dyDescent="0.3">
      <c r="A35" s="162" t="s">
        <v>956</v>
      </c>
      <c r="B35" s="32" t="s">
        <v>957</v>
      </c>
      <c r="C35" s="41" t="s">
        <v>180</v>
      </c>
      <c r="D35" s="41" t="s">
        <v>1047</v>
      </c>
      <c r="E35" s="41" t="str">
        <f t="shared" si="1"/>
        <v>Evaluer la part verte d'un portefeuille avec la taxonomie (Novethic) (Formation courte)</v>
      </c>
      <c r="F35" s="42" t="s">
        <v>1048</v>
      </c>
      <c r="G35" s="41" t="s">
        <v>960</v>
      </c>
      <c r="H35" s="41" t="s">
        <v>86</v>
      </c>
      <c r="I35" s="43" t="s">
        <v>1042</v>
      </c>
      <c r="J35" s="43" t="s">
        <v>112</v>
      </c>
      <c r="K35" s="41" t="s">
        <v>84</v>
      </c>
      <c r="L35" s="43">
        <v>1</v>
      </c>
      <c r="M35" s="36" t="s">
        <v>1049</v>
      </c>
      <c r="N35" s="58" t="s">
        <v>1050</v>
      </c>
      <c r="O35" s="37" t="s">
        <v>87</v>
      </c>
      <c r="P35" s="37" t="s">
        <v>86</v>
      </c>
      <c r="Q35" s="37" t="s">
        <v>112</v>
      </c>
      <c r="R35" s="41" t="s">
        <v>84</v>
      </c>
      <c r="S35" s="43" t="s">
        <v>116</v>
      </c>
    </row>
    <row r="36" spans="1:19" ht="345.6" x14ac:dyDescent="0.3">
      <c r="A36" s="162" t="s">
        <v>956</v>
      </c>
      <c r="B36" s="32" t="s">
        <v>957</v>
      </c>
      <c r="C36" s="41" t="s">
        <v>180</v>
      </c>
      <c r="D36" s="41" t="s">
        <v>1047</v>
      </c>
      <c r="E36" s="41" t="str">
        <f t="shared" si="1"/>
        <v>Evaluer la part verte d'un portefeuille avec la taxonomie (Novethic) (Formation courte)</v>
      </c>
      <c r="F36" s="42" t="s">
        <v>1048</v>
      </c>
      <c r="G36" s="41" t="s">
        <v>960</v>
      </c>
      <c r="H36" s="41" t="s">
        <v>86</v>
      </c>
      <c r="I36" s="43" t="s">
        <v>1042</v>
      </c>
      <c r="J36" s="43" t="s">
        <v>112</v>
      </c>
      <c r="K36" s="41" t="s">
        <v>84</v>
      </c>
      <c r="L36" s="43">
        <v>1</v>
      </c>
      <c r="M36" s="36" t="s">
        <v>1051</v>
      </c>
      <c r="N36" s="58" t="s">
        <v>1052</v>
      </c>
      <c r="O36" s="37" t="s">
        <v>87</v>
      </c>
      <c r="P36" s="37" t="s">
        <v>86</v>
      </c>
      <c r="Q36" s="37" t="s">
        <v>112</v>
      </c>
      <c r="R36" s="41" t="s">
        <v>84</v>
      </c>
      <c r="S36" s="43" t="s">
        <v>116</v>
      </c>
    </row>
    <row r="37" spans="1:19" ht="409.6" x14ac:dyDescent="0.3">
      <c r="A37" s="162" t="s">
        <v>956</v>
      </c>
      <c r="B37" s="41" t="s">
        <v>1053</v>
      </c>
      <c r="C37" s="41" t="s">
        <v>180</v>
      </c>
      <c r="D37" s="43" t="s">
        <v>1054</v>
      </c>
      <c r="E37" s="43" t="str">
        <f t="shared" si="1"/>
        <v>Climat &amp; Finance (Carbone 4 Académie) (Formation courte)</v>
      </c>
      <c r="F37" s="42" t="s">
        <v>1055</v>
      </c>
      <c r="G37" s="41" t="s">
        <v>960</v>
      </c>
      <c r="H37" s="41" t="s">
        <v>86</v>
      </c>
      <c r="I37" s="43" t="s">
        <v>1056</v>
      </c>
      <c r="J37" s="43" t="s">
        <v>112</v>
      </c>
      <c r="K37" s="41" t="s">
        <v>84</v>
      </c>
      <c r="L37" s="43">
        <v>1</v>
      </c>
      <c r="M37" s="36" t="s">
        <v>1057</v>
      </c>
      <c r="N37" s="36" t="s">
        <v>1058</v>
      </c>
      <c r="O37" s="37" t="s">
        <v>87</v>
      </c>
      <c r="P37" s="37" t="s">
        <v>1059</v>
      </c>
      <c r="Q37" s="37" t="s">
        <v>112</v>
      </c>
      <c r="R37" s="41" t="s">
        <v>84</v>
      </c>
      <c r="S37" s="43" t="s">
        <v>116</v>
      </c>
    </row>
    <row r="38" spans="1:19" ht="409.6" x14ac:dyDescent="0.3">
      <c r="A38" s="162" t="s">
        <v>956</v>
      </c>
      <c r="B38" s="41" t="s">
        <v>1053</v>
      </c>
      <c r="C38" s="41" t="s">
        <v>180</v>
      </c>
      <c r="D38" s="43" t="s">
        <v>1054</v>
      </c>
      <c r="E38" s="43" t="str">
        <f t="shared" si="1"/>
        <v>Climat &amp; Finance (Carbone 4 Académie) (Formation courte)</v>
      </c>
      <c r="F38" s="42" t="s">
        <v>1055</v>
      </c>
      <c r="G38" s="41" t="s">
        <v>960</v>
      </c>
      <c r="H38" s="41" t="s">
        <v>86</v>
      </c>
      <c r="I38" s="43" t="s">
        <v>1056</v>
      </c>
      <c r="J38" s="43" t="s">
        <v>112</v>
      </c>
      <c r="K38" s="41" t="s">
        <v>84</v>
      </c>
      <c r="L38" s="43">
        <v>1</v>
      </c>
      <c r="M38" s="36" t="s">
        <v>1060</v>
      </c>
      <c r="N38" s="36" t="s">
        <v>1061</v>
      </c>
      <c r="O38" s="37" t="s">
        <v>87</v>
      </c>
      <c r="P38" s="37" t="s">
        <v>1062</v>
      </c>
      <c r="Q38" s="37" t="s">
        <v>112</v>
      </c>
      <c r="R38" s="41" t="s">
        <v>84</v>
      </c>
      <c r="S38" s="43" t="s">
        <v>116</v>
      </c>
    </row>
    <row r="39" spans="1:19" ht="158.4" x14ac:dyDescent="0.3">
      <c r="A39" s="162" t="s">
        <v>956</v>
      </c>
      <c r="B39" s="41" t="s">
        <v>1053</v>
      </c>
      <c r="C39" s="41" t="s">
        <v>180</v>
      </c>
      <c r="D39" s="43" t="s">
        <v>1054</v>
      </c>
      <c r="E39" s="43" t="str">
        <f t="shared" si="1"/>
        <v>Climat &amp; Finance (Carbone 4 Académie) (Formation courte)</v>
      </c>
      <c r="F39" s="42" t="s">
        <v>1055</v>
      </c>
      <c r="G39" s="41" t="s">
        <v>960</v>
      </c>
      <c r="H39" s="41" t="s">
        <v>86</v>
      </c>
      <c r="I39" s="43" t="s">
        <v>1056</v>
      </c>
      <c r="J39" s="43" t="s">
        <v>112</v>
      </c>
      <c r="K39" s="41" t="s">
        <v>84</v>
      </c>
      <c r="L39" s="43">
        <v>1</v>
      </c>
      <c r="M39" s="36" t="s">
        <v>1063</v>
      </c>
      <c r="N39" s="37" t="s">
        <v>1064</v>
      </c>
      <c r="O39" s="37" t="s">
        <v>87</v>
      </c>
      <c r="P39" s="37" t="s">
        <v>1065</v>
      </c>
      <c r="Q39" s="37" t="s">
        <v>112</v>
      </c>
      <c r="R39" s="41" t="s">
        <v>84</v>
      </c>
      <c r="S39" s="43" t="s">
        <v>116</v>
      </c>
    </row>
    <row r="40" spans="1:19" ht="115.2" x14ac:dyDescent="0.3">
      <c r="A40" s="162" t="s">
        <v>956</v>
      </c>
      <c r="B40" s="41" t="s">
        <v>1053</v>
      </c>
      <c r="C40" s="41" t="s">
        <v>180</v>
      </c>
      <c r="D40" s="43" t="s">
        <v>1054</v>
      </c>
      <c r="E40" s="43" t="str">
        <f t="shared" si="1"/>
        <v>Climat &amp; Finance (Carbone 4 Académie) (Formation courte)</v>
      </c>
      <c r="F40" s="42" t="s">
        <v>1055</v>
      </c>
      <c r="G40" s="41" t="s">
        <v>960</v>
      </c>
      <c r="H40" s="41" t="s">
        <v>86</v>
      </c>
      <c r="I40" s="43" t="s">
        <v>1056</v>
      </c>
      <c r="J40" s="43" t="s">
        <v>112</v>
      </c>
      <c r="K40" s="41" t="s">
        <v>84</v>
      </c>
      <c r="L40" s="43">
        <v>1</v>
      </c>
      <c r="M40" s="36" t="s">
        <v>1066</v>
      </c>
      <c r="N40" t="s">
        <v>1067</v>
      </c>
      <c r="O40" s="37" t="s">
        <v>87</v>
      </c>
      <c r="P40" s="37" t="s">
        <v>1068</v>
      </c>
      <c r="Q40" s="37" t="s">
        <v>112</v>
      </c>
      <c r="R40" s="41" t="s">
        <v>84</v>
      </c>
      <c r="S40" s="43" t="s">
        <v>116</v>
      </c>
    </row>
    <row r="41" spans="1:19" ht="409.6" x14ac:dyDescent="0.3">
      <c r="A41" s="162" t="s">
        <v>956</v>
      </c>
      <c r="B41" s="41" t="s">
        <v>1053</v>
      </c>
      <c r="C41" s="41" t="s">
        <v>180</v>
      </c>
      <c r="D41" s="43" t="s">
        <v>1054</v>
      </c>
      <c r="E41" s="43" t="str">
        <f t="shared" si="1"/>
        <v>Climat &amp; Finance (Carbone 4 Académie) (Formation courte)</v>
      </c>
      <c r="F41" s="42" t="s">
        <v>1055</v>
      </c>
      <c r="G41" s="41" t="s">
        <v>960</v>
      </c>
      <c r="H41" s="41" t="s">
        <v>86</v>
      </c>
      <c r="I41" s="43" t="s">
        <v>1056</v>
      </c>
      <c r="J41" s="43" t="s">
        <v>112</v>
      </c>
      <c r="K41" s="41" t="s">
        <v>84</v>
      </c>
      <c r="L41" s="43">
        <v>1</v>
      </c>
      <c r="M41" s="36" t="s">
        <v>1069</v>
      </c>
      <c r="N41" s="36" t="s">
        <v>1070</v>
      </c>
      <c r="O41" s="37" t="s">
        <v>87</v>
      </c>
      <c r="P41" s="37" t="s">
        <v>1071</v>
      </c>
      <c r="Q41" s="37" t="s">
        <v>112</v>
      </c>
      <c r="R41" s="41" t="s">
        <v>84</v>
      </c>
      <c r="S41" s="43" t="s">
        <v>116</v>
      </c>
    </row>
    <row r="42" spans="1:19" ht="409.6" x14ac:dyDescent="0.3">
      <c r="A42" s="162" t="s">
        <v>956</v>
      </c>
      <c r="B42" s="41" t="s">
        <v>1053</v>
      </c>
      <c r="C42" s="41" t="s">
        <v>180</v>
      </c>
      <c r="D42" s="43" t="s">
        <v>1054</v>
      </c>
      <c r="E42" s="43" t="str">
        <f t="shared" si="1"/>
        <v>Climat &amp; Finance (Carbone 4 Académie) (Formation courte)</v>
      </c>
      <c r="F42" s="42" t="s">
        <v>1055</v>
      </c>
      <c r="G42" s="41" t="s">
        <v>960</v>
      </c>
      <c r="H42" s="41" t="s">
        <v>86</v>
      </c>
      <c r="I42" s="43" t="s">
        <v>1056</v>
      </c>
      <c r="J42" s="43" t="s">
        <v>112</v>
      </c>
      <c r="K42" s="41" t="s">
        <v>84</v>
      </c>
      <c r="L42" s="43">
        <v>1</v>
      </c>
      <c r="M42" s="36" t="s">
        <v>1072</v>
      </c>
      <c r="N42" s="36" t="s">
        <v>1073</v>
      </c>
      <c r="O42" s="37" t="s">
        <v>87</v>
      </c>
      <c r="P42" s="37" t="s">
        <v>1074</v>
      </c>
      <c r="Q42" s="37" t="s">
        <v>112</v>
      </c>
      <c r="R42" s="41" t="s">
        <v>84</v>
      </c>
      <c r="S42" s="43" t="s">
        <v>116</v>
      </c>
    </row>
    <row r="43" spans="1:19" ht="129.6" x14ac:dyDescent="0.3">
      <c r="A43" s="162" t="s">
        <v>956</v>
      </c>
      <c r="B43" s="41" t="s">
        <v>1053</v>
      </c>
      <c r="C43" s="41" t="s">
        <v>180</v>
      </c>
      <c r="D43" s="43" t="s">
        <v>1054</v>
      </c>
      <c r="E43" s="43" t="str">
        <f t="shared" si="1"/>
        <v>Climat &amp; Finance (Carbone 4 Académie) (Formation courte)</v>
      </c>
      <c r="F43" s="42" t="s">
        <v>1055</v>
      </c>
      <c r="G43" s="41" t="s">
        <v>960</v>
      </c>
      <c r="H43" s="41" t="s">
        <v>86</v>
      </c>
      <c r="I43" s="43" t="s">
        <v>1056</v>
      </c>
      <c r="J43" s="43" t="s">
        <v>112</v>
      </c>
      <c r="K43" s="41" t="s">
        <v>84</v>
      </c>
      <c r="L43" s="43">
        <v>1</v>
      </c>
      <c r="M43" s="36" t="s">
        <v>1075</v>
      </c>
      <c r="N43" s="37" t="s">
        <v>1076</v>
      </c>
      <c r="O43" s="37" t="s">
        <v>87</v>
      </c>
      <c r="P43" s="37" t="s">
        <v>1077</v>
      </c>
      <c r="Q43" s="37" t="s">
        <v>112</v>
      </c>
      <c r="R43" s="41" t="s">
        <v>84</v>
      </c>
      <c r="S43" s="43" t="s">
        <v>116</v>
      </c>
    </row>
    <row r="44" spans="1:19" ht="244.8" x14ac:dyDescent="0.3">
      <c r="A44" s="162" t="s">
        <v>956</v>
      </c>
      <c r="B44" s="41" t="s">
        <v>1053</v>
      </c>
      <c r="C44" s="41" t="s">
        <v>180</v>
      </c>
      <c r="D44" s="43" t="s">
        <v>1054</v>
      </c>
      <c r="E44" s="43" t="str">
        <f t="shared" si="1"/>
        <v>Climat &amp; Finance (Carbone 4 Académie) (Formation courte)</v>
      </c>
      <c r="F44" s="42" t="s">
        <v>1055</v>
      </c>
      <c r="G44" s="41" t="s">
        <v>960</v>
      </c>
      <c r="H44" s="41" t="s">
        <v>86</v>
      </c>
      <c r="I44" s="43" t="s">
        <v>1056</v>
      </c>
      <c r="J44" s="43" t="s">
        <v>112</v>
      </c>
      <c r="K44" s="41" t="s">
        <v>84</v>
      </c>
      <c r="L44" s="43">
        <v>1</v>
      </c>
      <c r="M44" s="36" t="s">
        <v>1078</v>
      </c>
      <c r="N44" s="36" t="s">
        <v>1079</v>
      </c>
      <c r="O44" s="37" t="s">
        <v>87</v>
      </c>
      <c r="P44" s="37" t="s">
        <v>1080</v>
      </c>
      <c r="Q44" s="37" t="s">
        <v>112</v>
      </c>
      <c r="R44" s="41" t="s">
        <v>84</v>
      </c>
      <c r="S44" s="43" t="s">
        <v>116</v>
      </c>
    </row>
    <row r="45" spans="1:19" ht="230.4" x14ac:dyDescent="0.3">
      <c r="A45" s="162" t="s">
        <v>956</v>
      </c>
      <c r="B45" s="41" t="s">
        <v>1081</v>
      </c>
      <c r="C45" s="41" t="s">
        <v>180</v>
      </c>
      <c r="D45" s="41" t="s">
        <v>1082</v>
      </c>
      <c r="E45" s="41" t="str">
        <f t="shared" si="1"/>
        <v>Maîtriser l’outil et conduire des Évaluations d’Empreinte Biodiversité (CDC Biodiversité) (Formation courte)</v>
      </c>
      <c r="F45" s="42" t="s">
        <v>1083</v>
      </c>
      <c r="G45" s="41" t="s">
        <v>960</v>
      </c>
      <c r="H45" s="41" t="s">
        <v>86</v>
      </c>
      <c r="I45" s="43" t="s">
        <v>1084</v>
      </c>
      <c r="J45" s="43" t="s">
        <v>112</v>
      </c>
      <c r="K45" s="41" t="s">
        <v>84</v>
      </c>
      <c r="L45" s="43">
        <v>1</v>
      </c>
      <c r="M45" s="36" t="s">
        <v>1085</v>
      </c>
      <c r="N45" s="37" t="s">
        <v>86</v>
      </c>
      <c r="O45" s="37" t="s">
        <v>87</v>
      </c>
      <c r="P45" s="37" t="s">
        <v>86</v>
      </c>
      <c r="Q45" s="37" t="s">
        <v>112</v>
      </c>
      <c r="R45" s="41" t="s">
        <v>84</v>
      </c>
      <c r="S45" s="43" t="s">
        <v>116</v>
      </c>
    </row>
    <row r="46" spans="1:19" ht="259.2" x14ac:dyDescent="0.3">
      <c r="A46" s="162" t="s">
        <v>956</v>
      </c>
      <c r="B46" s="41" t="s">
        <v>1081</v>
      </c>
      <c r="C46" s="41" t="s">
        <v>180</v>
      </c>
      <c r="D46" s="41" t="s">
        <v>1082</v>
      </c>
      <c r="E46" s="41" t="str">
        <f t="shared" si="1"/>
        <v>Maîtriser l’outil et conduire des Évaluations d’Empreinte Biodiversité (CDC Biodiversité) (Formation courte)</v>
      </c>
      <c r="F46" s="42" t="s">
        <v>1083</v>
      </c>
      <c r="G46" s="41" t="s">
        <v>960</v>
      </c>
      <c r="H46" s="41" t="s">
        <v>86</v>
      </c>
      <c r="I46" s="43" t="s">
        <v>1084</v>
      </c>
      <c r="J46" s="43" t="s">
        <v>112</v>
      </c>
      <c r="K46" s="41" t="s">
        <v>84</v>
      </c>
      <c r="L46" s="43">
        <v>1</v>
      </c>
      <c r="M46" s="36" t="s">
        <v>1086</v>
      </c>
      <c r="N46" s="37" t="s">
        <v>86</v>
      </c>
      <c r="O46" s="37" t="s">
        <v>87</v>
      </c>
      <c r="P46" s="37" t="s">
        <v>86</v>
      </c>
      <c r="Q46" s="37" t="s">
        <v>112</v>
      </c>
      <c r="R46" s="41" t="s">
        <v>84</v>
      </c>
      <c r="S46" s="43" t="s">
        <v>116</v>
      </c>
    </row>
    <row r="47" spans="1:19" ht="230.4" x14ac:dyDescent="0.3">
      <c r="A47" s="162" t="s">
        <v>956</v>
      </c>
      <c r="B47" s="41" t="s">
        <v>1081</v>
      </c>
      <c r="C47" s="41" t="s">
        <v>180</v>
      </c>
      <c r="D47" s="41" t="s">
        <v>1082</v>
      </c>
      <c r="E47" s="41" t="str">
        <f t="shared" si="1"/>
        <v>Maîtriser l’outil et conduire des Évaluations d’Empreinte Biodiversité (CDC Biodiversité) (Formation courte)</v>
      </c>
      <c r="F47" s="42" t="s">
        <v>1083</v>
      </c>
      <c r="G47" s="41" t="s">
        <v>960</v>
      </c>
      <c r="H47" s="41" t="s">
        <v>86</v>
      </c>
      <c r="I47" s="43" t="s">
        <v>1084</v>
      </c>
      <c r="J47" s="43" t="s">
        <v>112</v>
      </c>
      <c r="K47" s="41" t="s">
        <v>84</v>
      </c>
      <c r="L47" s="43">
        <v>1</v>
      </c>
      <c r="M47" s="36" t="s">
        <v>1087</v>
      </c>
      <c r="N47" s="37" t="s">
        <v>86</v>
      </c>
      <c r="O47" s="37" t="s">
        <v>87</v>
      </c>
      <c r="P47" s="37" t="s">
        <v>86</v>
      </c>
      <c r="Q47" s="37" t="s">
        <v>112</v>
      </c>
      <c r="R47" s="41" t="s">
        <v>84</v>
      </c>
      <c r="S47" s="43" t="s">
        <v>116</v>
      </c>
    </row>
    <row r="48" spans="1:19" ht="129.6" x14ac:dyDescent="0.3">
      <c r="A48" s="162" t="s">
        <v>956</v>
      </c>
      <c r="B48" s="41" t="s">
        <v>1088</v>
      </c>
      <c r="C48" s="41" t="s">
        <v>171</v>
      </c>
      <c r="D48" s="43" t="s">
        <v>1089</v>
      </c>
      <c r="E48" s="43" t="str">
        <f t="shared" si="1"/>
        <v>Les essentiels de l'ESG (SFAF) (Certificat)</v>
      </c>
      <c r="F48" s="42" t="s">
        <v>1090</v>
      </c>
      <c r="G48" s="41" t="s">
        <v>960</v>
      </c>
      <c r="H48" s="41" t="s">
        <v>86</v>
      </c>
      <c r="I48" s="43" t="s">
        <v>1091</v>
      </c>
      <c r="J48" s="43" t="s">
        <v>112</v>
      </c>
      <c r="K48" s="41" t="s">
        <v>84</v>
      </c>
      <c r="L48" s="43">
        <v>1</v>
      </c>
      <c r="M48" s="36" t="s">
        <v>1092</v>
      </c>
      <c r="N48" s="37" t="s">
        <v>1093</v>
      </c>
      <c r="O48" s="37" t="s">
        <v>87</v>
      </c>
      <c r="P48" s="37" t="s">
        <v>1094</v>
      </c>
      <c r="Q48" s="37" t="s">
        <v>112</v>
      </c>
      <c r="R48" s="41" t="s">
        <v>84</v>
      </c>
      <c r="S48" s="43" t="s">
        <v>116</v>
      </c>
    </row>
    <row r="49" spans="1:19" ht="129.6" x14ac:dyDescent="0.3">
      <c r="A49" s="162" t="s">
        <v>956</v>
      </c>
      <c r="B49" s="41" t="s">
        <v>1088</v>
      </c>
      <c r="C49" s="41" t="s">
        <v>171</v>
      </c>
      <c r="D49" s="43" t="s">
        <v>1089</v>
      </c>
      <c r="E49" s="43" t="str">
        <f t="shared" si="1"/>
        <v>Les essentiels de l'ESG (SFAF) (Certificat)</v>
      </c>
      <c r="F49" s="42" t="s">
        <v>1090</v>
      </c>
      <c r="G49" s="41" t="s">
        <v>960</v>
      </c>
      <c r="H49" s="41" t="s">
        <v>86</v>
      </c>
      <c r="I49" s="43" t="s">
        <v>1091</v>
      </c>
      <c r="J49" s="43" t="s">
        <v>112</v>
      </c>
      <c r="K49" s="41" t="s">
        <v>84</v>
      </c>
      <c r="L49" s="43">
        <v>1</v>
      </c>
      <c r="M49" s="36" t="s">
        <v>1095</v>
      </c>
      <c r="N49" s="37" t="s">
        <v>1096</v>
      </c>
      <c r="O49" s="37" t="s">
        <v>87</v>
      </c>
      <c r="P49" s="37" t="s">
        <v>1094</v>
      </c>
      <c r="Q49" s="37" t="s">
        <v>112</v>
      </c>
      <c r="R49" s="41" t="s">
        <v>84</v>
      </c>
      <c r="S49" s="43" t="s">
        <v>116</v>
      </c>
    </row>
    <row r="50" spans="1:19" ht="129.6" x14ac:dyDescent="0.3">
      <c r="A50" s="162" t="s">
        <v>956</v>
      </c>
      <c r="B50" s="41" t="s">
        <v>1088</v>
      </c>
      <c r="C50" s="41" t="s">
        <v>171</v>
      </c>
      <c r="D50" s="43" t="s">
        <v>1089</v>
      </c>
      <c r="E50" s="43" t="str">
        <f t="shared" si="1"/>
        <v>Les essentiels de l'ESG (SFAF) (Certificat)</v>
      </c>
      <c r="F50" s="42" t="s">
        <v>1090</v>
      </c>
      <c r="G50" s="41" t="s">
        <v>960</v>
      </c>
      <c r="H50" s="41" t="s">
        <v>86</v>
      </c>
      <c r="I50" s="43" t="s">
        <v>1091</v>
      </c>
      <c r="J50" s="43" t="s">
        <v>112</v>
      </c>
      <c r="K50" s="41" t="s">
        <v>84</v>
      </c>
      <c r="L50" s="43">
        <v>1</v>
      </c>
      <c r="M50" s="36" t="s">
        <v>1097</v>
      </c>
      <c r="N50" s="37" t="s">
        <v>1098</v>
      </c>
      <c r="O50" s="37" t="s">
        <v>87</v>
      </c>
      <c r="P50" s="37" t="s">
        <v>1094</v>
      </c>
      <c r="Q50" s="37" t="s">
        <v>112</v>
      </c>
      <c r="R50" s="41" t="s">
        <v>84</v>
      </c>
      <c r="S50" s="43" t="s">
        <v>116</v>
      </c>
    </row>
    <row r="51" spans="1:19" ht="230.4" x14ac:dyDescent="0.3">
      <c r="A51" s="162" t="s">
        <v>956</v>
      </c>
      <c r="B51" s="41" t="s">
        <v>1088</v>
      </c>
      <c r="C51" s="41" t="s">
        <v>171</v>
      </c>
      <c r="D51" s="43" t="s">
        <v>1089</v>
      </c>
      <c r="E51" s="43" t="str">
        <f t="shared" si="1"/>
        <v>Les essentiels de l'ESG (SFAF) (Certificat)</v>
      </c>
      <c r="F51" s="42" t="s">
        <v>1090</v>
      </c>
      <c r="G51" s="41" t="s">
        <v>960</v>
      </c>
      <c r="H51" s="41" t="s">
        <v>86</v>
      </c>
      <c r="I51" s="43" t="s">
        <v>1091</v>
      </c>
      <c r="J51" s="43" t="s">
        <v>112</v>
      </c>
      <c r="K51" s="41" t="s">
        <v>84</v>
      </c>
      <c r="L51" s="43">
        <v>1</v>
      </c>
      <c r="M51" s="144" t="s">
        <v>1099</v>
      </c>
      <c r="N51" s="36" t="s">
        <v>1100</v>
      </c>
      <c r="O51" s="37" t="s">
        <v>87</v>
      </c>
      <c r="P51" s="37" t="s">
        <v>1101</v>
      </c>
      <c r="Q51" s="37" t="s">
        <v>112</v>
      </c>
      <c r="R51" s="41" t="s">
        <v>84</v>
      </c>
      <c r="S51" s="43" t="s">
        <v>116</v>
      </c>
    </row>
    <row r="52" spans="1:19" ht="129.6" x14ac:dyDescent="0.3">
      <c r="A52" s="162" t="s">
        <v>956</v>
      </c>
      <c r="B52" s="41" t="s">
        <v>1088</v>
      </c>
      <c r="C52" s="41" t="s">
        <v>171</v>
      </c>
      <c r="D52" s="43" t="s">
        <v>1089</v>
      </c>
      <c r="E52" s="43" t="str">
        <f t="shared" si="1"/>
        <v>Les essentiels de l'ESG (SFAF) (Certificat)</v>
      </c>
      <c r="F52" s="42" t="s">
        <v>1090</v>
      </c>
      <c r="G52" s="41" t="s">
        <v>960</v>
      </c>
      <c r="H52" s="41" t="s">
        <v>86</v>
      </c>
      <c r="I52" s="43" t="s">
        <v>1091</v>
      </c>
      <c r="J52" s="43" t="s">
        <v>112</v>
      </c>
      <c r="K52" s="41" t="s">
        <v>84</v>
      </c>
      <c r="L52" s="43">
        <v>1</v>
      </c>
      <c r="M52" s="36" t="s">
        <v>1102</v>
      </c>
      <c r="N52" s="37" t="s">
        <v>1103</v>
      </c>
      <c r="O52" s="37" t="s">
        <v>87</v>
      </c>
      <c r="P52" s="37" t="s">
        <v>1094</v>
      </c>
      <c r="Q52" s="37" t="s">
        <v>112</v>
      </c>
      <c r="R52" s="41" t="s">
        <v>84</v>
      </c>
      <c r="S52" s="43" t="s">
        <v>116</v>
      </c>
    </row>
    <row r="53" spans="1:19" ht="259.2" x14ac:dyDescent="0.3">
      <c r="A53" s="162" t="s">
        <v>956</v>
      </c>
      <c r="B53" s="41" t="s">
        <v>1088</v>
      </c>
      <c r="C53" s="41" t="s">
        <v>180</v>
      </c>
      <c r="D53" s="41" t="s">
        <v>1104</v>
      </c>
      <c r="E53" s="41" t="str">
        <f t="shared" si="1"/>
        <v>Gestion d'actifs : gestion traditionnelle (SFAF) (Formation courte)</v>
      </c>
      <c r="F53" s="42" t="s">
        <v>1105</v>
      </c>
      <c r="G53" s="41" t="s">
        <v>960</v>
      </c>
      <c r="H53" s="41" t="s">
        <v>86</v>
      </c>
      <c r="I53" s="43" t="s">
        <v>1106</v>
      </c>
      <c r="J53" s="43" t="s">
        <v>112</v>
      </c>
      <c r="K53" s="41" t="s">
        <v>84</v>
      </c>
      <c r="L53" s="43">
        <v>1</v>
      </c>
      <c r="M53" s="36" t="s">
        <v>1107</v>
      </c>
      <c r="N53" s="58" t="s">
        <v>1108</v>
      </c>
      <c r="O53" s="37" t="s">
        <v>87</v>
      </c>
      <c r="P53" s="37" t="s">
        <v>1109</v>
      </c>
      <c r="Q53" s="37" t="s">
        <v>112</v>
      </c>
      <c r="R53" s="41" t="s">
        <v>84</v>
      </c>
      <c r="S53" s="43" t="s">
        <v>116</v>
      </c>
    </row>
    <row r="54" spans="1:19" ht="158.4" x14ac:dyDescent="0.3">
      <c r="A54" s="162" t="s">
        <v>956</v>
      </c>
      <c r="B54" s="41" t="s">
        <v>1088</v>
      </c>
      <c r="C54" s="41" t="s">
        <v>180</v>
      </c>
      <c r="D54" s="41" t="s">
        <v>1104</v>
      </c>
      <c r="E54" s="41" t="str">
        <f t="shared" si="1"/>
        <v>Gestion d'actifs : gestion traditionnelle (SFAF) (Formation courte)</v>
      </c>
      <c r="F54" s="42" t="s">
        <v>1105</v>
      </c>
      <c r="G54" s="41" t="s">
        <v>960</v>
      </c>
      <c r="H54" s="41" t="s">
        <v>86</v>
      </c>
      <c r="I54" s="43" t="s">
        <v>1106</v>
      </c>
      <c r="J54" s="43" t="s">
        <v>112</v>
      </c>
      <c r="K54" s="41" t="s">
        <v>84</v>
      </c>
      <c r="L54" s="43">
        <v>1</v>
      </c>
      <c r="M54" s="36" t="s">
        <v>1110</v>
      </c>
      <c r="N54" s="37" t="s">
        <v>1111</v>
      </c>
      <c r="O54" s="37" t="s">
        <v>87</v>
      </c>
      <c r="P54" s="37" t="s">
        <v>1109</v>
      </c>
      <c r="Q54" s="37" t="s">
        <v>112</v>
      </c>
      <c r="R54" s="41" t="s">
        <v>84</v>
      </c>
      <c r="S54" s="43" t="s">
        <v>116</v>
      </c>
    </row>
    <row r="55" spans="1:19" ht="158.4" x14ac:dyDescent="0.3">
      <c r="A55" s="162" t="s">
        <v>956</v>
      </c>
      <c r="B55" s="41" t="s">
        <v>1088</v>
      </c>
      <c r="C55" s="41" t="s">
        <v>180</v>
      </c>
      <c r="D55" s="41" t="s">
        <v>1104</v>
      </c>
      <c r="E55" s="41" t="str">
        <f t="shared" si="1"/>
        <v>Gestion d'actifs : gestion traditionnelle (SFAF) (Formation courte)</v>
      </c>
      <c r="F55" s="42" t="s">
        <v>1105</v>
      </c>
      <c r="G55" s="41" t="s">
        <v>960</v>
      </c>
      <c r="H55" s="41" t="s">
        <v>86</v>
      </c>
      <c r="I55" s="43" t="s">
        <v>1106</v>
      </c>
      <c r="J55" s="43" t="s">
        <v>112</v>
      </c>
      <c r="K55" s="41" t="s">
        <v>84</v>
      </c>
      <c r="L55" s="43">
        <v>1</v>
      </c>
      <c r="M55" s="36" t="s">
        <v>1112</v>
      </c>
      <c r="N55" s="37" t="s">
        <v>1113</v>
      </c>
      <c r="O55" s="37" t="s">
        <v>87</v>
      </c>
      <c r="P55" s="37" t="s">
        <v>1114</v>
      </c>
      <c r="Q55" s="37" t="s">
        <v>112</v>
      </c>
      <c r="R55" s="41" t="s">
        <v>84</v>
      </c>
      <c r="S55" s="43" t="s">
        <v>116</v>
      </c>
    </row>
    <row r="56" spans="1:19" ht="158.4" x14ac:dyDescent="0.3">
      <c r="A56" s="162" t="s">
        <v>956</v>
      </c>
      <c r="B56" s="41" t="s">
        <v>1088</v>
      </c>
      <c r="C56" s="41" t="s">
        <v>180</v>
      </c>
      <c r="D56" s="41" t="s">
        <v>1104</v>
      </c>
      <c r="E56" s="41" t="str">
        <f t="shared" si="1"/>
        <v>Gestion d'actifs : gestion traditionnelle (SFAF) (Formation courte)</v>
      </c>
      <c r="F56" s="42" t="s">
        <v>1105</v>
      </c>
      <c r="G56" s="41" t="s">
        <v>960</v>
      </c>
      <c r="H56" s="41" t="s">
        <v>86</v>
      </c>
      <c r="I56" s="43" t="s">
        <v>1106</v>
      </c>
      <c r="J56" s="43" t="s">
        <v>112</v>
      </c>
      <c r="K56" s="41" t="s">
        <v>84</v>
      </c>
      <c r="L56" s="43">
        <v>1</v>
      </c>
      <c r="M56" s="36" t="s">
        <v>1115</v>
      </c>
      <c r="N56" s="37" t="s">
        <v>1116</v>
      </c>
      <c r="O56" s="37" t="s">
        <v>87</v>
      </c>
      <c r="P56" s="37" t="s">
        <v>1109</v>
      </c>
      <c r="Q56" s="37" t="s">
        <v>112</v>
      </c>
      <c r="R56" s="41" t="s">
        <v>84</v>
      </c>
      <c r="S56" s="43" t="s">
        <v>116</v>
      </c>
    </row>
    <row r="57" spans="1:19" ht="158.4" x14ac:dyDescent="0.3">
      <c r="A57" s="162" t="s">
        <v>956</v>
      </c>
      <c r="B57" s="41" t="s">
        <v>1088</v>
      </c>
      <c r="C57" s="41" t="s">
        <v>180</v>
      </c>
      <c r="D57" s="41" t="s">
        <v>1104</v>
      </c>
      <c r="E57" s="41" t="str">
        <f t="shared" si="1"/>
        <v>Gestion d'actifs : gestion traditionnelle (SFAF) (Formation courte)</v>
      </c>
      <c r="F57" s="42" t="s">
        <v>1105</v>
      </c>
      <c r="G57" s="41" t="s">
        <v>960</v>
      </c>
      <c r="H57" s="41" t="s">
        <v>86</v>
      </c>
      <c r="I57" s="43" t="s">
        <v>1106</v>
      </c>
      <c r="J57" s="43" t="s">
        <v>112</v>
      </c>
      <c r="K57" s="41" t="s">
        <v>84</v>
      </c>
      <c r="L57" s="43">
        <v>1</v>
      </c>
      <c r="M57" s="36" t="s">
        <v>1117</v>
      </c>
      <c r="N57" s="36" t="s">
        <v>1118</v>
      </c>
      <c r="O57" s="37" t="s">
        <v>87</v>
      </c>
      <c r="P57" s="37" t="s">
        <v>1109</v>
      </c>
      <c r="Q57" s="37" t="s">
        <v>112</v>
      </c>
      <c r="R57" s="41" t="s">
        <v>84</v>
      </c>
      <c r="S57" s="43" t="s">
        <v>116</v>
      </c>
    </row>
    <row r="58" spans="1:19" ht="158.4" x14ac:dyDescent="0.3">
      <c r="A58" s="162" t="s">
        <v>956</v>
      </c>
      <c r="B58" s="41" t="s">
        <v>1088</v>
      </c>
      <c r="C58" s="41" t="s">
        <v>180</v>
      </c>
      <c r="D58" s="41" t="s">
        <v>1104</v>
      </c>
      <c r="E58" s="41" t="str">
        <f t="shared" si="1"/>
        <v>Gestion d'actifs : gestion traditionnelle (SFAF) (Formation courte)</v>
      </c>
      <c r="F58" s="42" t="s">
        <v>1105</v>
      </c>
      <c r="G58" s="41" t="s">
        <v>960</v>
      </c>
      <c r="H58" s="41" t="s">
        <v>86</v>
      </c>
      <c r="I58" s="43" t="s">
        <v>1106</v>
      </c>
      <c r="J58" s="43" t="s">
        <v>112</v>
      </c>
      <c r="K58" s="41" t="s">
        <v>84</v>
      </c>
      <c r="L58" s="43">
        <v>1</v>
      </c>
      <c r="M58" s="36" t="s">
        <v>1119</v>
      </c>
      <c r="N58" s="37" t="s">
        <v>1120</v>
      </c>
      <c r="O58" s="37" t="s">
        <v>87</v>
      </c>
      <c r="P58" s="37" t="s">
        <v>1109</v>
      </c>
      <c r="Q58" s="37" t="s">
        <v>112</v>
      </c>
      <c r="R58" s="41" t="s">
        <v>84</v>
      </c>
      <c r="S58" s="43" t="s">
        <v>116</v>
      </c>
    </row>
    <row r="59" spans="1:19" ht="172.8" x14ac:dyDescent="0.3">
      <c r="A59" s="162" t="s">
        <v>956</v>
      </c>
      <c r="B59" s="41" t="s">
        <v>1088</v>
      </c>
      <c r="C59" s="128" t="s">
        <v>180</v>
      </c>
      <c r="D59" s="119" t="s">
        <v>1121</v>
      </c>
      <c r="E59" s="119" t="str">
        <f t="shared" si="1"/>
        <v>Gestion d'actifs : gestion alternative et hedge funds (SFAF) (Formation courte)</v>
      </c>
      <c r="F59" s="163" t="s">
        <v>1122</v>
      </c>
      <c r="G59" s="128" t="s">
        <v>1123</v>
      </c>
      <c r="H59" s="128" t="s">
        <v>86</v>
      </c>
      <c r="I59" s="119" t="s">
        <v>1106</v>
      </c>
      <c r="J59" s="119" t="s">
        <v>112</v>
      </c>
      <c r="K59" s="128" t="s">
        <v>105</v>
      </c>
      <c r="L59" s="119">
        <v>0</v>
      </c>
      <c r="M59" s="36" t="s">
        <v>112</v>
      </c>
      <c r="N59" s="37" t="s">
        <v>112</v>
      </c>
      <c r="O59" s="37" t="s">
        <v>112</v>
      </c>
      <c r="P59" s="37" t="s">
        <v>112</v>
      </c>
      <c r="Q59" s="37" t="s">
        <v>112</v>
      </c>
      <c r="R59" s="128" t="s">
        <v>105</v>
      </c>
      <c r="S59" s="43" t="s">
        <v>116</v>
      </c>
    </row>
    <row r="60" spans="1:19" ht="172.8" x14ac:dyDescent="0.3">
      <c r="A60" s="162" t="s">
        <v>956</v>
      </c>
      <c r="B60" s="41" t="s">
        <v>1088</v>
      </c>
      <c r="C60" s="41" t="s">
        <v>180</v>
      </c>
      <c r="D60" s="41" t="s">
        <v>1124</v>
      </c>
      <c r="E60" s="41" t="str">
        <f t="shared" si="1"/>
        <v>Enrichir l'analyse financière par les critères ESG (SFAF) (Formation courte)</v>
      </c>
      <c r="F60" s="42" t="s">
        <v>1125</v>
      </c>
      <c r="G60" s="41" t="s">
        <v>1123</v>
      </c>
      <c r="H60" s="41" t="s">
        <v>86</v>
      </c>
      <c r="I60" s="43" t="s">
        <v>1084</v>
      </c>
      <c r="J60" s="43" t="s">
        <v>112</v>
      </c>
      <c r="K60" s="41" t="s">
        <v>84</v>
      </c>
      <c r="L60" s="43">
        <v>1</v>
      </c>
      <c r="M60" s="36" t="s">
        <v>1126</v>
      </c>
      <c r="N60" s="37" t="s">
        <v>1127</v>
      </c>
      <c r="O60" s="37" t="s">
        <v>87</v>
      </c>
      <c r="P60" s="37" t="s">
        <v>86</v>
      </c>
      <c r="Q60" s="37" t="s">
        <v>112</v>
      </c>
      <c r="R60" s="41" t="s">
        <v>84</v>
      </c>
      <c r="S60" s="43" t="s">
        <v>116</v>
      </c>
    </row>
    <row r="61" spans="1:19" ht="172.8" x14ac:dyDescent="0.3">
      <c r="A61" s="162" t="s">
        <v>956</v>
      </c>
      <c r="B61" s="41" t="s">
        <v>1088</v>
      </c>
      <c r="C61" s="41" t="s">
        <v>180</v>
      </c>
      <c r="D61" s="41" t="s">
        <v>1124</v>
      </c>
      <c r="E61" s="41" t="str">
        <f t="shared" si="1"/>
        <v>Enrichir l'analyse financière par les critères ESG (SFAF) (Formation courte)</v>
      </c>
      <c r="F61" s="42" t="s">
        <v>1125</v>
      </c>
      <c r="G61" s="41" t="s">
        <v>1123</v>
      </c>
      <c r="H61" s="41" t="s">
        <v>86</v>
      </c>
      <c r="I61" s="43" t="s">
        <v>1084</v>
      </c>
      <c r="J61" s="43" t="s">
        <v>112</v>
      </c>
      <c r="K61" s="41" t="s">
        <v>84</v>
      </c>
      <c r="L61" s="43">
        <v>1</v>
      </c>
      <c r="M61" s="36" t="s">
        <v>1128</v>
      </c>
      <c r="N61" s="37" t="s">
        <v>1129</v>
      </c>
      <c r="O61" s="37" t="s">
        <v>87</v>
      </c>
      <c r="P61" s="37" t="s">
        <v>86</v>
      </c>
      <c r="Q61" s="37" t="s">
        <v>112</v>
      </c>
      <c r="R61" s="41" t="s">
        <v>84</v>
      </c>
      <c r="S61" s="43" t="s">
        <v>116</v>
      </c>
    </row>
    <row r="62" spans="1:19" ht="172.8" x14ac:dyDescent="0.3">
      <c r="A62" s="162" t="s">
        <v>956</v>
      </c>
      <c r="B62" s="41" t="s">
        <v>1088</v>
      </c>
      <c r="C62" s="41" t="s">
        <v>180</v>
      </c>
      <c r="D62" s="41" t="s">
        <v>1124</v>
      </c>
      <c r="E62" s="41" t="str">
        <f t="shared" si="1"/>
        <v>Enrichir l'analyse financière par les critères ESG (SFAF) (Formation courte)</v>
      </c>
      <c r="F62" s="42" t="s">
        <v>1125</v>
      </c>
      <c r="G62" s="41" t="s">
        <v>1123</v>
      </c>
      <c r="H62" s="41" t="s">
        <v>86</v>
      </c>
      <c r="I62" s="43" t="s">
        <v>1084</v>
      </c>
      <c r="J62" s="43" t="s">
        <v>112</v>
      </c>
      <c r="K62" s="41" t="s">
        <v>84</v>
      </c>
      <c r="L62" s="43">
        <v>1</v>
      </c>
      <c r="M62" s="36" t="s">
        <v>1130</v>
      </c>
      <c r="N62" s="37" t="s">
        <v>1131</v>
      </c>
      <c r="O62" s="37" t="s">
        <v>87</v>
      </c>
      <c r="P62" s="37" t="s">
        <v>86</v>
      </c>
      <c r="Q62" s="37" t="s">
        <v>112</v>
      </c>
      <c r="R62" s="41" t="s">
        <v>84</v>
      </c>
      <c r="S62" s="43" t="s">
        <v>116</v>
      </c>
    </row>
    <row r="63" spans="1:19" ht="172.8" x14ac:dyDescent="0.3">
      <c r="A63" s="162" t="s">
        <v>956</v>
      </c>
      <c r="B63" s="41" t="s">
        <v>1088</v>
      </c>
      <c r="C63" s="41" t="s">
        <v>180</v>
      </c>
      <c r="D63" s="41" t="s">
        <v>1124</v>
      </c>
      <c r="E63" s="41" t="str">
        <f t="shared" si="1"/>
        <v>Enrichir l'analyse financière par les critères ESG (SFAF) (Formation courte)</v>
      </c>
      <c r="F63" s="42" t="s">
        <v>1125</v>
      </c>
      <c r="G63" s="41" t="s">
        <v>1123</v>
      </c>
      <c r="H63" s="41" t="s">
        <v>86</v>
      </c>
      <c r="I63" s="43" t="s">
        <v>1084</v>
      </c>
      <c r="J63" s="43" t="s">
        <v>112</v>
      </c>
      <c r="K63" s="41" t="s">
        <v>84</v>
      </c>
      <c r="L63" s="43">
        <v>1</v>
      </c>
      <c r="M63" s="36" t="s">
        <v>1132</v>
      </c>
      <c r="N63" s="37" t="s">
        <v>1133</v>
      </c>
      <c r="O63" s="37" t="s">
        <v>87</v>
      </c>
      <c r="P63" s="37" t="s">
        <v>86</v>
      </c>
      <c r="Q63" s="37" t="s">
        <v>112</v>
      </c>
      <c r="R63" s="41" t="s">
        <v>84</v>
      </c>
      <c r="S63" s="43" t="s">
        <v>116</v>
      </c>
    </row>
    <row r="64" spans="1:19" ht="144" x14ac:dyDescent="0.3">
      <c r="A64" s="162" t="s">
        <v>956</v>
      </c>
      <c r="B64" s="41" t="s">
        <v>1088</v>
      </c>
      <c r="C64" s="41" t="s">
        <v>180</v>
      </c>
      <c r="D64" s="41" t="s">
        <v>1134</v>
      </c>
      <c r="E64" s="41" t="str">
        <f t="shared" si="1"/>
        <v>Conseil en investissement durable (SFAF) (Formation courte)</v>
      </c>
      <c r="F64" s="42" t="s">
        <v>1135</v>
      </c>
      <c r="G64" s="41" t="s">
        <v>1123</v>
      </c>
      <c r="H64" s="41" t="s">
        <v>86</v>
      </c>
      <c r="I64" s="43" t="s">
        <v>1136</v>
      </c>
      <c r="J64" s="43" t="s">
        <v>112</v>
      </c>
      <c r="K64" s="41" t="s">
        <v>84</v>
      </c>
      <c r="L64" s="43">
        <v>1</v>
      </c>
      <c r="M64" s="36" t="s">
        <v>1137</v>
      </c>
      <c r="N64" s="37" t="s">
        <v>1138</v>
      </c>
      <c r="O64" s="37" t="s">
        <v>87</v>
      </c>
      <c r="P64" s="37" t="s">
        <v>1139</v>
      </c>
      <c r="Q64" s="37" t="s">
        <v>112</v>
      </c>
      <c r="R64" s="41" t="s">
        <v>84</v>
      </c>
      <c r="S64" s="43" t="s">
        <v>116</v>
      </c>
    </row>
    <row r="65" spans="1:20" ht="144" x14ac:dyDescent="0.3">
      <c r="A65" s="162" t="s">
        <v>956</v>
      </c>
      <c r="B65" s="41" t="s">
        <v>1088</v>
      </c>
      <c r="C65" s="41" t="s">
        <v>180</v>
      </c>
      <c r="D65" s="41" t="s">
        <v>1134</v>
      </c>
      <c r="E65" s="41" t="str">
        <f t="shared" si="1"/>
        <v>Conseil en investissement durable (SFAF) (Formation courte)</v>
      </c>
      <c r="F65" s="42" t="s">
        <v>1135</v>
      </c>
      <c r="G65" s="41" t="s">
        <v>1123</v>
      </c>
      <c r="H65" s="41" t="s">
        <v>86</v>
      </c>
      <c r="I65" s="43" t="s">
        <v>1136</v>
      </c>
      <c r="J65" s="43" t="s">
        <v>112</v>
      </c>
      <c r="K65" s="41" t="s">
        <v>84</v>
      </c>
      <c r="L65" s="43">
        <v>1</v>
      </c>
      <c r="M65" s="36" t="s">
        <v>1140</v>
      </c>
      <c r="N65" s="37" t="s">
        <v>1141</v>
      </c>
      <c r="O65" s="37" t="s">
        <v>87</v>
      </c>
      <c r="P65" s="37" t="s">
        <v>1094</v>
      </c>
      <c r="Q65" s="37" t="s">
        <v>112</v>
      </c>
      <c r="R65" s="41" t="s">
        <v>84</v>
      </c>
      <c r="S65" s="43" t="s">
        <v>116</v>
      </c>
    </row>
    <row r="66" spans="1:20" ht="144" x14ac:dyDescent="0.3">
      <c r="A66" s="162" t="s">
        <v>956</v>
      </c>
      <c r="B66" s="41" t="s">
        <v>1088</v>
      </c>
      <c r="C66" s="41" t="s">
        <v>180</v>
      </c>
      <c r="D66" s="41" t="s">
        <v>1134</v>
      </c>
      <c r="E66" s="41" t="str">
        <f t="shared" ref="E66:E97" si="2">CONCATENATE(D66&amp; " ("&amp;B66&amp;")" &amp; " ("&amp;C66&amp;")")</f>
        <v>Conseil en investissement durable (SFAF) (Formation courte)</v>
      </c>
      <c r="F66" s="42" t="s">
        <v>1135</v>
      </c>
      <c r="G66" s="41" t="s">
        <v>1123</v>
      </c>
      <c r="H66" s="41" t="s">
        <v>86</v>
      </c>
      <c r="I66" s="43" t="s">
        <v>1136</v>
      </c>
      <c r="J66" s="43" t="s">
        <v>112</v>
      </c>
      <c r="K66" s="41" t="s">
        <v>84</v>
      </c>
      <c r="L66" s="43">
        <v>1</v>
      </c>
      <c r="M66" s="36" t="s">
        <v>1142</v>
      </c>
      <c r="N66" s="37" t="s">
        <v>1143</v>
      </c>
      <c r="O66" s="37" t="s">
        <v>87</v>
      </c>
      <c r="P66" s="37" t="s">
        <v>1114</v>
      </c>
      <c r="Q66" s="37" t="s">
        <v>112</v>
      </c>
      <c r="R66" s="41" t="s">
        <v>84</v>
      </c>
      <c r="S66" s="43" t="s">
        <v>116</v>
      </c>
    </row>
    <row r="67" spans="1:20" ht="144" x14ac:dyDescent="0.3">
      <c r="A67" s="162" t="s">
        <v>956</v>
      </c>
      <c r="B67" s="41" t="s">
        <v>1088</v>
      </c>
      <c r="C67" s="128" t="s">
        <v>180</v>
      </c>
      <c r="D67" s="128" t="s">
        <v>1144</v>
      </c>
      <c r="E67" s="128" t="str">
        <f t="shared" si="2"/>
        <v>Evaluation d'entreprise : méthodes et outils (SFAF) (Formation courte)</v>
      </c>
      <c r="F67" s="163" t="s">
        <v>1145</v>
      </c>
      <c r="G67" s="128" t="s">
        <v>1123</v>
      </c>
      <c r="H67" s="128" t="s">
        <v>86</v>
      </c>
      <c r="I67" s="119" t="s">
        <v>1084</v>
      </c>
      <c r="J67" s="119" t="s">
        <v>112</v>
      </c>
      <c r="K67" s="128" t="s">
        <v>105</v>
      </c>
      <c r="L67" s="119">
        <v>0</v>
      </c>
      <c r="M67" s="36" t="s">
        <v>112</v>
      </c>
      <c r="N67" s="37" t="s">
        <v>112</v>
      </c>
      <c r="O67" s="37" t="s">
        <v>112</v>
      </c>
      <c r="P67" s="37" t="s">
        <v>112</v>
      </c>
      <c r="Q67" s="37" t="s">
        <v>112</v>
      </c>
      <c r="R67" s="128" t="s">
        <v>105</v>
      </c>
      <c r="S67" s="119" t="s">
        <v>116</v>
      </c>
    </row>
    <row r="68" spans="1:20" ht="158.4" x14ac:dyDescent="0.3">
      <c r="A68" s="162" t="s">
        <v>956</v>
      </c>
      <c r="B68" s="41" t="s">
        <v>1088</v>
      </c>
      <c r="C68" s="36" t="s">
        <v>1146</v>
      </c>
      <c r="D68" s="36" t="s">
        <v>1147</v>
      </c>
      <c r="E68" s="36" t="str">
        <f t="shared" si="2"/>
        <v>CIWM - Certified International Wealth Manager (SFAF) (Formation certifiante)</v>
      </c>
      <c r="F68" s="147" t="s">
        <v>1148</v>
      </c>
      <c r="G68" s="36" t="s">
        <v>1149</v>
      </c>
      <c r="H68" s="36" t="s">
        <v>1150</v>
      </c>
      <c r="I68" s="37" t="s">
        <v>1151</v>
      </c>
      <c r="J68" s="37" t="s">
        <v>112</v>
      </c>
      <c r="K68" s="36" t="s">
        <v>105</v>
      </c>
      <c r="L68" s="37">
        <v>0</v>
      </c>
      <c r="M68" s="36" t="s">
        <v>112</v>
      </c>
      <c r="N68" s="37" t="s">
        <v>112</v>
      </c>
      <c r="O68" s="37" t="s">
        <v>112</v>
      </c>
      <c r="P68" s="37" t="s">
        <v>112</v>
      </c>
      <c r="Q68" s="37" t="s">
        <v>112</v>
      </c>
      <c r="R68" s="128" t="s">
        <v>105</v>
      </c>
      <c r="S68" s="37" t="s">
        <v>116</v>
      </c>
    </row>
    <row r="69" spans="1:20" ht="144" x14ac:dyDescent="0.3">
      <c r="A69" s="162" t="s">
        <v>956</v>
      </c>
      <c r="B69" s="41" t="s">
        <v>1088</v>
      </c>
      <c r="C69" s="36" t="s">
        <v>1146</v>
      </c>
      <c r="D69" s="36" t="s">
        <v>1152</v>
      </c>
      <c r="E69" s="36" t="str">
        <f t="shared" si="2"/>
        <v>AWM - Associate Wealth Manager (SFAF) (Formation certifiante)</v>
      </c>
      <c r="F69" s="147" t="s">
        <v>1153</v>
      </c>
      <c r="G69" s="36" t="s">
        <v>1149</v>
      </c>
      <c r="H69" s="36" t="s">
        <v>86</v>
      </c>
      <c r="I69" s="37" t="s">
        <v>1154</v>
      </c>
      <c r="J69" s="37" t="s">
        <v>112</v>
      </c>
      <c r="K69" s="36" t="s">
        <v>84</v>
      </c>
      <c r="L69" s="37">
        <v>1</v>
      </c>
      <c r="M69" s="36" t="s">
        <v>1155</v>
      </c>
      <c r="N69" s="36" t="s">
        <v>1156</v>
      </c>
      <c r="O69" s="37" t="s">
        <v>87</v>
      </c>
      <c r="P69" s="36" t="s">
        <v>1157</v>
      </c>
      <c r="Q69" s="37" t="s">
        <v>112</v>
      </c>
      <c r="R69" s="36" t="s">
        <v>105</v>
      </c>
      <c r="S69" s="37" t="s">
        <v>116</v>
      </c>
    </row>
    <row r="70" spans="1:20" ht="409.6" x14ac:dyDescent="0.3">
      <c r="A70" s="162" t="s">
        <v>956</v>
      </c>
      <c r="B70" s="41" t="s">
        <v>1088</v>
      </c>
      <c r="C70" s="41" t="s">
        <v>1146</v>
      </c>
      <c r="D70" s="41" t="s">
        <v>1158</v>
      </c>
      <c r="E70" s="41" t="str">
        <f t="shared" si="2"/>
        <v>Certification d'analyse ESG : Réaliser l'analyse extra-financière d'une entreprise (SFAF) (Formation certifiante)</v>
      </c>
      <c r="F70" s="42" t="s">
        <v>1159</v>
      </c>
      <c r="G70" s="41" t="s">
        <v>1160</v>
      </c>
      <c r="H70" s="41" t="s">
        <v>86</v>
      </c>
      <c r="I70" s="43" t="s">
        <v>1161</v>
      </c>
      <c r="J70" s="43" t="s">
        <v>112</v>
      </c>
      <c r="K70" s="41" t="s">
        <v>84</v>
      </c>
      <c r="L70" s="43">
        <v>1</v>
      </c>
      <c r="M70" s="36" t="s">
        <v>1162</v>
      </c>
      <c r="N70" s="36" t="s">
        <v>1163</v>
      </c>
      <c r="O70" s="37" t="s">
        <v>87</v>
      </c>
      <c r="P70" s="37" t="s">
        <v>1164</v>
      </c>
      <c r="Q70" s="37" t="s">
        <v>112</v>
      </c>
      <c r="R70" s="41" t="s">
        <v>84</v>
      </c>
      <c r="S70" s="43" t="s">
        <v>116</v>
      </c>
      <c r="T70" s="63" t="s">
        <v>1165</v>
      </c>
    </row>
    <row r="71" spans="1:20" ht="187.2" x14ac:dyDescent="0.3">
      <c r="A71" s="162" t="s">
        <v>956</v>
      </c>
      <c r="B71" s="41" t="s">
        <v>1088</v>
      </c>
      <c r="C71" s="41" t="s">
        <v>1146</v>
      </c>
      <c r="D71" s="41" t="s">
        <v>1158</v>
      </c>
      <c r="E71" s="41" t="str">
        <f t="shared" si="2"/>
        <v>Certification d'analyse ESG : Réaliser l'analyse extra-financière d'une entreprise (SFAF) (Formation certifiante)</v>
      </c>
      <c r="F71" s="42" t="s">
        <v>1159</v>
      </c>
      <c r="G71" s="41" t="s">
        <v>1160</v>
      </c>
      <c r="H71" s="41" t="s">
        <v>86</v>
      </c>
      <c r="I71" s="43" t="s">
        <v>1161</v>
      </c>
      <c r="J71" s="43" t="s">
        <v>112</v>
      </c>
      <c r="K71" s="41" t="s">
        <v>84</v>
      </c>
      <c r="L71" s="43">
        <v>1</v>
      </c>
      <c r="M71" s="36" t="s">
        <v>1166</v>
      </c>
      <c r="N71" s="36" t="s">
        <v>1167</v>
      </c>
      <c r="O71" s="37" t="s">
        <v>87</v>
      </c>
      <c r="P71" s="36" t="s">
        <v>1168</v>
      </c>
      <c r="Q71" s="37" t="s">
        <v>112</v>
      </c>
      <c r="R71" s="41" t="s">
        <v>84</v>
      </c>
      <c r="S71" s="43" t="s">
        <v>116</v>
      </c>
      <c r="T71" s="164"/>
    </row>
    <row r="72" spans="1:20" ht="187.2" x14ac:dyDescent="0.3">
      <c r="A72" s="162" t="s">
        <v>956</v>
      </c>
      <c r="B72" s="41" t="s">
        <v>1088</v>
      </c>
      <c r="C72" s="41" t="s">
        <v>1146</v>
      </c>
      <c r="D72" s="41" t="s">
        <v>1158</v>
      </c>
      <c r="E72" s="41" t="str">
        <f t="shared" si="2"/>
        <v>Certification d'analyse ESG : Réaliser l'analyse extra-financière d'une entreprise (SFAF) (Formation certifiante)</v>
      </c>
      <c r="F72" s="42" t="s">
        <v>1159</v>
      </c>
      <c r="G72" s="41" t="s">
        <v>1160</v>
      </c>
      <c r="H72" s="41" t="s">
        <v>86</v>
      </c>
      <c r="I72" s="43" t="s">
        <v>1161</v>
      </c>
      <c r="J72" s="43" t="s">
        <v>112</v>
      </c>
      <c r="K72" s="41" t="s">
        <v>84</v>
      </c>
      <c r="L72" s="43">
        <v>1</v>
      </c>
      <c r="M72" s="36" t="s">
        <v>1169</v>
      </c>
      <c r="N72" s="36" t="s">
        <v>1170</v>
      </c>
      <c r="O72" s="37" t="s">
        <v>87</v>
      </c>
      <c r="P72" s="36" t="s">
        <v>1171</v>
      </c>
      <c r="Q72" s="37" t="s">
        <v>112</v>
      </c>
      <c r="R72" s="41" t="s">
        <v>84</v>
      </c>
      <c r="S72" s="43" t="s">
        <v>116</v>
      </c>
      <c r="T72" s="164"/>
    </row>
    <row r="73" spans="1:20" ht="187.2" x14ac:dyDescent="0.3">
      <c r="A73" s="162" t="s">
        <v>956</v>
      </c>
      <c r="B73" s="41" t="s">
        <v>1088</v>
      </c>
      <c r="C73" s="41" t="s">
        <v>1146</v>
      </c>
      <c r="D73" s="41" t="s">
        <v>1158</v>
      </c>
      <c r="E73" s="41" t="str">
        <f t="shared" si="2"/>
        <v>Certification d'analyse ESG : Réaliser l'analyse extra-financière d'une entreprise (SFAF) (Formation certifiante)</v>
      </c>
      <c r="F73" s="42" t="s">
        <v>1159</v>
      </c>
      <c r="G73" s="41" t="s">
        <v>1160</v>
      </c>
      <c r="H73" s="41" t="s">
        <v>86</v>
      </c>
      <c r="I73" s="43" t="s">
        <v>1161</v>
      </c>
      <c r="J73" s="43" t="s">
        <v>112</v>
      </c>
      <c r="K73" s="41" t="s">
        <v>84</v>
      </c>
      <c r="L73" s="43">
        <v>1</v>
      </c>
      <c r="M73" s="36" t="s">
        <v>1172</v>
      </c>
      <c r="N73" s="36" t="s">
        <v>1173</v>
      </c>
      <c r="O73" s="37" t="s">
        <v>87</v>
      </c>
      <c r="P73" s="37" t="s">
        <v>1164</v>
      </c>
      <c r="Q73" s="37" t="s">
        <v>112</v>
      </c>
      <c r="R73" s="41" t="s">
        <v>84</v>
      </c>
      <c r="S73" s="43" t="s">
        <v>116</v>
      </c>
      <c r="T73" s="164"/>
    </row>
    <row r="74" spans="1:20" ht="187.2" x14ac:dyDescent="0.3">
      <c r="A74" s="162" t="s">
        <v>956</v>
      </c>
      <c r="B74" s="41" t="s">
        <v>1088</v>
      </c>
      <c r="C74" s="41" t="s">
        <v>1146</v>
      </c>
      <c r="D74" s="41" t="s">
        <v>1158</v>
      </c>
      <c r="E74" s="41" t="str">
        <f t="shared" si="2"/>
        <v>Certification d'analyse ESG : Réaliser l'analyse extra-financière d'une entreprise (SFAF) (Formation certifiante)</v>
      </c>
      <c r="F74" s="42" t="s">
        <v>1159</v>
      </c>
      <c r="G74" s="41" t="s">
        <v>1160</v>
      </c>
      <c r="H74" s="41" t="s">
        <v>86</v>
      </c>
      <c r="I74" s="43" t="s">
        <v>1161</v>
      </c>
      <c r="J74" s="43" t="s">
        <v>112</v>
      </c>
      <c r="K74" s="41" t="s">
        <v>84</v>
      </c>
      <c r="L74" s="43">
        <v>1</v>
      </c>
      <c r="M74" s="36" t="s">
        <v>1174</v>
      </c>
      <c r="N74" s="36" t="s">
        <v>1175</v>
      </c>
      <c r="O74" s="37" t="s">
        <v>87</v>
      </c>
      <c r="P74" s="36" t="s">
        <v>1171</v>
      </c>
      <c r="Q74" s="37" t="s">
        <v>112</v>
      </c>
      <c r="R74" s="41" t="s">
        <v>84</v>
      </c>
      <c r="S74" s="43" t="s">
        <v>116</v>
      </c>
      <c r="T74" s="164"/>
    </row>
    <row r="75" spans="1:20" ht="187.2" x14ac:dyDescent="0.3">
      <c r="A75" s="162" t="s">
        <v>956</v>
      </c>
      <c r="B75" s="41" t="s">
        <v>1088</v>
      </c>
      <c r="C75" s="41" t="s">
        <v>1146</v>
      </c>
      <c r="D75" s="41" t="s">
        <v>1158</v>
      </c>
      <c r="E75" s="41" t="str">
        <f t="shared" si="2"/>
        <v>Certification d'analyse ESG : Réaliser l'analyse extra-financière d'une entreprise (SFAF) (Formation certifiante)</v>
      </c>
      <c r="F75" s="42" t="s">
        <v>1159</v>
      </c>
      <c r="G75" s="41" t="s">
        <v>1160</v>
      </c>
      <c r="H75" s="41" t="s">
        <v>86</v>
      </c>
      <c r="I75" s="43" t="s">
        <v>1161</v>
      </c>
      <c r="J75" s="43" t="s">
        <v>112</v>
      </c>
      <c r="K75" s="41" t="s">
        <v>84</v>
      </c>
      <c r="L75" s="43">
        <v>1</v>
      </c>
      <c r="M75" s="36" t="s">
        <v>1176</v>
      </c>
      <c r="N75" s="36" t="s">
        <v>1177</v>
      </c>
      <c r="O75" s="37" t="s">
        <v>87</v>
      </c>
      <c r="P75" s="36" t="s">
        <v>1171</v>
      </c>
      <c r="Q75" s="37" t="s">
        <v>112</v>
      </c>
      <c r="R75" s="41" t="s">
        <v>84</v>
      </c>
      <c r="S75" s="43" t="s">
        <v>116</v>
      </c>
      <c r="T75" s="164"/>
    </row>
    <row r="76" spans="1:20" ht="187.2" x14ac:dyDescent="0.3">
      <c r="A76" s="162" t="s">
        <v>956</v>
      </c>
      <c r="B76" s="41" t="s">
        <v>1088</v>
      </c>
      <c r="C76" s="41" t="s">
        <v>1146</v>
      </c>
      <c r="D76" s="41" t="s">
        <v>1158</v>
      </c>
      <c r="E76" s="41" t="str">
        <f t="shared" si="2"/>
        <v>Certification d'analyse ESG : Réaliser l'analyse extra-financière d'une entreprise (SFAF) (Formation certifiante)</v>
      </c>
      <c r="F76" s="42" t="s">
        <v>1159</v>
      </c>
      <c r="G76" s="41" t="s">
        <v>1160</v>
      </c>
      <c r="H76" s="41" t="s">
        <v>86</v>
      </c>
      <c r="I76" s="43" t="s">
        <v>1161</v>
      </c>
      <c r="J76" s="43" t="s">
        <v>112</v>
      </c>
      <c r="K76" s="41" t="s">
        <v>84</v>
      </c>
      <c r="L76" s="43">
        <v>1</v>
      </c>
      <c r="M76" s="36" t="s">
        <v>1178</v>
      </c>
      <c r="N76" s="36" t="s">
        <v>1179</v>
      </c>
      <c r="O76" s="37" t="s">
        <v>87</v>
      </c>
      <c r="P76" s="36" t="s">
        <v>1168</v>
      </c>
      <c r="Q76" s="37" t="s">
        <v>112</v>
      </c>
      <c r="R76" s="41" t="s">
        <v>84</v>
      </c>
      <c r="S76" s="43" t="s">
        <v>116</v>
      </c>
      <c r="T76" s="164"/>
    </row>
    <row r="77" spans="1:20" ht="187.2" x14ac:dyDescent="0.3">
      <c r="A77" s="162" t="s">
        <v>956</v>
      </c>
      <c r="B77" s="41" t="s">
        <v>1088</v>
      </c>
      <c r="C77" s="41" t="s">
        <v>1146</v>
      </c>
      <c r="D77" s="41" t="s">
        <v>1158</v>
      </c>
      <c r="E77" s="41" t="str">
        <f t="shared" si="2"/>
        <v>Certification d'analyse ESG : Réaliser l'analyse extra-financière d'une entreprise (SFAF) (Formation certifiante)</v>
      </c>
      <c r="F77" s="42" t="s">
        <v>1159</v>
      </c>
      <c r="G77" s="41" t="s">
        <v>1160</v>
      </c>
      <c r="H77" s="41" t="s">
        <v>86</v>
      </c>
      <c r="I77" s="43" t="s">
        <v>1161</v>
      </c>
      <c r="J77" s="43" t="s">
        <v>112</v>
      </c>
      <c r="K77" s="41" t="s">
        <v>84</v>
      </c>
      <c r="L77" s="43">
        <v>1</v>
      </c>
      <c r="M77" s="36" t="s">
        <v>1180</v>
      </c>
      <c r="N77" s="36" t="s">
        <v>1181</v>
      </c>
      <c r="O77" s="37" t="s">
        <v>87</v>
      </c>
      <c r="P77" s="36" t="s">
        <v>1168</v>
      </c>
      <c r="Q77" s="37" t="s">
        <v>112</v>
      </c>
      <c r="R77" s="41" t="s">
        <v>84</v>
      </c>
      <c r="S77" s="43" t="s">
        <v>116</v>
      </c>
      <c r="T77" s="164"/>
    </row>
    <row r="78" spans="1:20" ht="187.2" x14ac:dyDescent="0.3">
      <c r="A78" s="162" t="s">
        <v>956</v>
      </c>
      <c r="B78" s="41" t="s">
        <v>1088</v>
      </c>
      <c r="C78" s="41" t="s">
        <v>1146</v>
      </c>
      <c r="D78" s="41" t="s">
        <v>1158</v>
      </c>
      <c r="E78" s="41" t="str">
        <f t="shared" si="2"/>
        <v>Certification d'analyse ESG : Réaliser l'analyse extra-financière d'une entreprise (SFAF) (Formation certifiante)</v>
      </c>
      <c r="F78" s="42" t="s">
        <v>1159</v>
      </c>
      <c r="G78" s="41" t="s">
        <v>1160</v>
      </c>
      <c r="H78" s="41" t="s">
        <v>86</v>
      </c>
      <c r="I78" s="43" t="s">
        <v>1161</v>
      </c>
      <c r="J78" s="43" t="s">
        <v>112</v>
      </c>
      <c r="K78" s="41" t="s">
        <v>84</v>
      </c>
      <c r="L78" s="43">
        <v>1</v>
      </c>
      <c r="M78" s="36" t="s">
        <v>1182</v>
      </c>
      <c r="N78" s="36" t="s">
        <v>1183</v>
      </c>
      <c r="O78" s="37" t="s">
        <v>87</v>
      </c>
      <c r="P78" s="36" t="s">
        <v>1164</v>
      </c>
      <c r="Q78" s="37" t="s">
        <v>112</v>
      </c>
      <c r="R78" s="41" t="s">
        <v>84</v>
      </c>
      <c r="S78" s="43" t="s">
        <v>116</v>
      </c>
      <c r="T78" s="164"/>
    </row>
    <row r="79" spans="1:20" ht="187.2" x14ac:dyDescent="0.3">
      <c r="A79" s="162" t="s">
        <v>956</v>
      </c>
      <c r="B79" s="41" t="s">
        <v>1088</v>
      </c>
      <c r="C79" s="41" t="s">
        <v>1146</v>
      </c>
      <c r="D79" s="41" t="s">
        <v>1158</v>
      </c>
      <c r="E79" s="41" t="str">
        <f t="shared" si="2"/>
        <v>Certification d'analyse ESG : Réaliser l'analyse extra-financière d'une entreprise (SFAF) (Formation certifiante)</v>
      </c>
      <c r="F79" s="42" t="s">
        <v>1159</v>
      </c>
      <c r="G79" s="41" t="s">
        <v>1160</v>
      </c>
      <c r="H79" s="41" t="s">
        <v>86</v>
      </c>
      <c r="I79" s="43" t="s">
        <v>1161</v>
      </c>
      <c r="J79" s="43" t="s">
        <v>112</v>
      </c>
      <c r="K79" s="41" t="s">
        <v>84</v>
      </c>
      <c r="L79" s="43">
        <v>1</v>
      </c>
      <c r="M79" s="36" t="s">
        <v>1184</v>
      </c>
      <c r="N79" s="36" t="s">
        <v>1185</v>
      </c>
      <c r="O79" s="37" t="s">
        <v>87</v>
      </c>
      <c r="P79" s="36" t="s">
        <v>1171</v>
      </c>
      <c r="Q79" s="37" t="s">
        <v>112</v>
      </c>
      <c r="R79" s="41" t="s">
        <v>84</v>
      </c>
      <c r="S79" s="43" t="s">
        <v>116</v>
      </c>
      <c r="T79" s="164"/>
    </row>
    <row r="80" spans="1:20" ht="187.2" x14ac:dyDescent="0.3">
      <c r="A80" s="162" t="s">
        <v>956</v>
      </c>
      <c r="B80" s="41" t="s">
        <v>1088</v>
      </c>
      <c r="C80" s="41" t="s">
        <v>1146</v>
      </c>
      <c r="D80" s="41" t="s">
        <v>1186</v>
      </c>
      <c r="E80" s="41" t="str">
        <f t="shared" si="2"/>
        <v>CESGA - Certification d'analyse ESG (SFAF) (Formation certifiante)</v>
      </c>
      <c r="F80" s="42" t="s">
        <v>1187</v>
      </c>
      <c r="G80" s="41" t="s">
        <v>1188</v>
      </c>
      <c r="H80" s="41" t="s">
        <v>1189</v>
      </c>
      <c r="I80" s="43" t="s">
        <v>1161</v>
      </c>
      <c r="J80" s="43" t="s">
        <v>112</v>
      </c>
      <c r="K80" s="41" t="s">
        <v>84</v>
      </c>
      <c r="L80" s="43">
        <v>1</v>
      </c>
      <c r="M80" s="36" t="s">
        <v>1190</v>
      </c>
      <c r="N80" s="37" t="s">
        <v>1191</v>
      </c>
      <c r="O80" s="37" t="s">
        <v>87</v>
      </c>
      <c r="P80" s="37" t="s">
        <v>1192</v>
      </c>
      <c r="Q80" s="37" t="s">
        <v>112</v>
      </c>
      <c r="R80" s="41" t="s">
        <v>84</v>
      </c>
      <c r="S80" s="43" t="s">
        <v>116</v>
      </c>
    </row>
    <row r="81" spans="1:19" ht="345.6" x14ac:dyDescent="0.3">
      <c r="A81" s="162" t="s">
        <v>956</v>
      </c>
      <c r="B81" s="41" t="s">
        <v>1088</v>
      </c>
      <c r="C81" s="41" t="s">
        <v>1146</v>
      </c>
      <c r="D81" s="41" t="s">
        <v>1186</v>
      </c>
      <c r="E81" s="41" t="str">
        <f t="shared" si="2"/>
        <v>CESGA - Certification d'analyse ESG (SFAF) (Formation certifiante)</v>
      </c>
      <c r="F81" s="42" t="s">
        <v>1187</v>
      </c>
      <c r="G81" s="41" t="s">
        <v>1188</v>
      </c>
      <c r="H81" s="41" t="s">
        <v>1189</v>
      </c>
      <c r="I81" s="43" t="s">
        <v>1161</v>
      </c>
      <c r="J81" s="43" t="s">
        <v>112</v>
      </c>
      <c r="K81" s="41" t="s">
        <v>84</v>
      </c>
      <c r="L81" s="43">
        <v>1</v>
      </c>
      <c r="M81" s="36" t="s">
        <v>1193</v>
      </c>
      <c r="N81" s="124" t="s">
        <v>1194</v>
      </c>
      <c r="O81" s="37" t="s">
        <v>87</v>
      </c>
      <c r="P81" s="37" t="s">
        <v>1192</v>
      </c>
      <c r="Q81" s="37" t="s">
        <v>112</v>
      </c>
      <c r="R81" s="41" t="s">
        <v>84</v>
      </c>
      <c r="S81" s="43" t="s">
        <v>116</v>
      </c>
    </row>
    <row r="82" spans="1:19" ht="187.2" x14ac:dyDescent="0.3">
      <c r="A82" s="162" t="s">
        <v>956</v>
      </c>
      <c r="B82" s="41" t="s">
        <v>1088</v>
      </c>
      <c r="C82" s="41" t="s">
        <v>1146</v>
      </c>
      <c r="D82" s="41" t="s">
        <v>1186</v>
      </c>
      <c r="E82" s="41" t="str">
        <f t="shared" si="2"/>
        <v>CESGA - Certification d'analyse ESG (SFAF) (Formation certifiante)</v>
      </c>
      <c r="F82" s="42" t="s">
        <v>1187</v>
      </c>
      <c r="G82" s="41" t="s">
        <v>1188</v>
      </c>
      <c r="H82" s="41" t="s">
        <v>1189</v>
      </c>
      <c r="I82" s="43" t="s">
        <v>1161</v>
      </c>
      <c r="J82" s="43" t="s">
        <v>112</v>
      </c>
      <c r="K82" s="41" t="s">
        <v>84</v>
      </c>
      <c r="L82" s="43">
        <v>1</v>
      </c>
      <c r="M82" s="36" t="s">
        <v>1195</v>
      </c>
      <c r="N82" s="36" t="s">
        <v>1196</v>
      </c>
      <c r="O82" s="37" t="s">
        <v>87</v>
      </c>
      <c r="P82" s="37" t="s">
        <v>1192</v>
      </c>
      <c r="Q82" s="37" t="s">
        <v>112</v>
      </c>
      <c r="R82" s="41" t="s">
        <v>84</v>
      </c>
      <c r="S82" s="43" t="s">
        <v>116</v>
      </c>
    </row>
    <row r="83" spans="1:19" ht="187.2" x14ac:dyDescent="0.3">
      <c r="A83" s="162" t="s">
        <v>956</v>
      </c>
      <c r="B83" s="41" t="s">
        <v>1088</v>
      </c>
      <c r="C83" s="41" t="s">
        <v>1146</v>
      </c>
      <c r="D83" s="41" t="s">
        <v>1186</v>
      </c>
      <c r="E83" s="41" t="str">
        <f t="shared" si="2"/>
        <v>CESGA - Certification d'analyse ESG (SFAF) (Formation certifiante)</v>
      </c>
      <c r="F83" s="42" t="s">
        <v>1187</v>
      </c>
      <c r="G83" s="41" t="s">
        <v>1188</v>
      </c>
      <c r="H83" s="41" t="s">
        <v>1189</v>
      </c>
      <c r="I83" s="43" t="s">
        <v>1161</v>
      </c>
      <c r="J83" s="43" t="s">
        <v>112</v>
      </c>
      <c r="K83" s="41" t="s">
        <v>84</v>
      </c>
      <c r="L83" s="43">
        <v>1</v>
      </c>
      <c r="M83" s="36" t="s">
        <v>1197</v>
      </c>
      <c r="N83" s="37" t="s">
        <v>1198</v>
      </c>
      <c r="O83" s="37" t="s">
        <v>87</v>
      </c>
      <c r="P83" s="37" t="s">
        <v>1192</v>
      </c>
      <c r="Q83" s="37" t="s">
        <v>112</v>
      </c>
      <c r="R83" s="41" t="s">
        <v>84</v>
      </c>
      <c r="S83" s="43" t="s">
        <v>116</v>
      </c>
    </row>
    <row r="84" spans="1:19" ht="172.8" x14ac:dyDescent="0.3">
      <c r="A84" s="162" t="s">
        <v>956</v>
      </c>
      <c r="B84" s="128" t="s">
        <v>1088</v>
      </c>
      <c r="C84" s="128" t="s">
        <v>1146</v>
      </c>
      <c r="D84" s="128" t="s">
        <v>1199</v>
      </c>
      <c r="E84" s="128" t="str">
        <f t="shared" si="2"/>
        <v>CIIA - FOUNDATION (Partie N°1) Certified International Investment Analyst (SFAF) (Formation certifiante)</v>
      </c>
      <c r="F84" s="163" t="s">
        <v>1200</v>
      </c>
      <c r="G84" s="128" t="s">
        <v>1201</v>
      </c>
      <c r="H84" s="128" t="s">
        <v>1189</v>
      </c>
      <c r="I84" s="119" t="s">
        <v>1154</v>
      </c>
      <c r="J84" s="119" t="s">
        <v>112</v>
      </c>
      <c r="K84" s="128" t="s">
        <v>105</v>
      </c>
      <c r="L84" s="119">
        <v>0</v>
      </c>
      <c r="M84" s="36" t="s">
        <v>112</v>
      </c>
      <c r="N84" s="37" t="s">
        <v>112</v>
      </c>
      <c r="O84" s="37" t="s">
        <v>112</v>
      </c>
      <c r="P84" s="37" t="s">
        <v>112</v>
      </c>
      <c r="Q84" s="37" t="s">
        <v>112</v>
      </c>
      <c r="R84" s="128" t="s">
        <v>84</v>
      </c>
      <c r="S84" s="43" t="s">
        <v>116</v>
      </c>
    </row>
    <row r="85" spans="1:19" ht="172.8" x14ac:dyDescent="0.3">
      <c r="A85" s="162" t="s">
        <v>956</v>
      </c>
      <c r="B85" s="128" t="s">
        <v>1088</v>
      </c>
      <c r="C85" s="128" t="s">
        <v>1146</v>
      </c>
      <c r="D85" s="128" t="s">
        <v>1202</v>
      </c>
      <c r="E85" s="128" t="str">
        <f t="shared" si="2"/>
        <v>CIIA - NATIONAL (Partie N°2) Certified International Investment Analyst (SFAF) (Formation certifiante)</v>
      </c>
      <c r="F85" s="163" t="s">
        <v>1203</v>
      </c>
      <c r="G85" s="128" t="s">
        <v>1201</v>
      </c>
      <c r="H85" s="128" t="s">
        <v>1189</v>
      </c>
      <c r="I85" s="119" t="s">
        <v>1204</v>
      </c>
      <c r="J85" s="119" t="s">
        <v>112</v>
      </c>
      <c r="K85" s="128" t="s">
        <v>105</v>
      </c>
      <c r="L85" s="119">
        <v>0</v>
      </c>
      <c r="M85" s="36" t="s">
        <v>112</v>
      </c>
      <c r="N85" s="37" t="s">
        <v>112</v>
      </c>
      <c r="O85" s="37" t="s">
        <v>112</v>
      </c>
      <c r="P85" s="37" t="s">
        <v>112</v>
      </c>
      <c r="Q85" s="37" t="s">
        <v>112</v>
      </c>
      <c r="R85" s="128" t="s">
        <v>105</v>
      </c>
      <c r="S85" s="119" t="s">
        <v>116</v>
      </c>
    </row>
    <row r="86" spans="1:19" ht="172.8" x14ac:dyDescent="0.3">
      <c r="A86" s="162" t="s">
        <v>956</v>
      </c>
      <c r="B86" s="128" t="s">
        <v>1088</v>
      </c>
      <c r="C86" s="128" t="s">
        <v>1146</v>
      </c>
      <c r="D86" s="128" t="s">
        <v>1205</v>
      </c>
      <c r="E86" s="128" t="str">
        <f t="shared" si="2"/>
        <v>CIIA - FINAL (Partie N°3) Certified International Investment Analyst (SFAF) (Formation certifiante)</v>
      </c>
      <c r="F86" s="163" t="s">
        <v>1206</v>
      </c>
      <c r="G86" s="128" t="s">
        <v>1201</v>
      </c>
      <c r="H86" s="128" t="s">
        <v>1207</v>
      </c>
      <c r="I86" s="119" t="s">
        <v>1154</v>
      </c>
      <c r="J86" s="119" t="s">
        <v>112</v>
      </c>
      <c r="K86" s="128" t="s">
        <v>84</v>
      </c>
      <c r="L86" s="119">
        <v>1</v>
      </c>
      <c r="M86" s="36" t="s">
        <v>1208</v>
      </c>
      <c r="N86" s="37" t="s">
        <v>1209</v>
      </c>
      <c r="O86" s="37" t="s">
        <v>87</v>
      </c>
      <c r="P86" s="36" t="s">
        <v>1210</v>
      </c>
      <c r="Q86" s="37" t="s">
        <v>112</v>
      </c>
      <c r="R86" s="128" t="s">
        <v>105</v>
      </c>
      <c r="S86" s="119" t="s">
        <v>116</v>
      </c>
    </row>
    <row r="87" spans="1:19" ht="86.4" x14ac:dyDescent="0.3">
      <c r="A87" s="162" t="s">
        <v>956</v>
      </c>
      <c r="B87" s="128" t="s">
        <v>1211</v>
      </c>
      <c r="C87" s="128" t="s">
        <v>1212</v>
      </c>
      <c r="D87" s="128" t="s">
        <v>805</v>
      </c>
      <c r="E87" s="128" t="str">
        <f t="shared" si="2"/>
        <v>Finance pour non financiers (Demos) (Formation)</v>
      </c>
      <c r="F87" s="163" t="s">
        <v>1213</v>
      </c>
      <c r="G87" s="128" t="s">
        <v>960</v>
      </c>
      <c r="H87" s="128" t="s">
        <v>86</v>
      </c>
      <c r="I87" s="119" t="s">
        <v>1214</v>
      </c>
      <c r="J87" s="119" t="s">
        <v>112</v>
      </c>
      <c r="K87" s="128" t="s">
        <v>105</v>
      </c>
      <c r="L87" s="119">
        <v>0</v>
      </c>
      <c r="M87" s="36" t="s">
        <v>112</v>
      </c>
      <c r="N87" s="37" t="s">
        <v>112</v>
      </c>
      <c r="O87" s="37" t="s">
        <v>112</v>
      </c>
      <c r="P87" s="37" t="s">
        <v>112</v>
      </c>
      <c r="Q87" s="37" t="s">
        <v>112</v>
      </c>
      <c r="R87" s="128" t="s">
        <v>105</v>
      </c>
      <c r="S87" s="119" t="s">
        <v>116</v>
      </c>
    </row>
    <row r="88" spans="1:19" ht="100.8" x14ac:dyDescent="0.3">
      <c r="A88" s="162" t="s">
        <v>956</v>
      </c>
      <c r="B88" s="128" t="s">
        <v>1211</v>
      </c>
      <c r="C88" s="128" t="s">
        <v>1212</v>
      </c>
      <c r="D88" s="128" t="s">
        <v>1215</v>
      </c>
      <c r="E88" s="128" t="str">
        <f t="shared" si="2"/>
        <v>L'Analyse Financière Orientée Crédit (Demos) (Formation)</v>
      </c>
      <c r="F88" s="163" t="s">
        <v>1216</v>
      </c>
      <c r="G88" s="128" t="s">
        <v>960</v>
      </c>
      <c r="H88" s="128" t="s">
        <v>86</v>
      </c>
      <c r="I88" s="119" t="s">
        <v>1084</v>
      </c>
      <c r="J88" s="119" t="s">
        <v>112</v>
      </c>
      <c r="K88" s="128" t="s">
        <v>105</v>
      </c>
      <c r="L88" s="119">
        <v>0</v>
      </c>
      <c r="M88" s="36" t="s">
        <v>112</v>
      </c>
      <c r="N88" s="37" t="s">
        <v>112</v>
      </c>
      <c r="O88" s="37" t="s">
        <v>112</v>
      </c>
      <c r="P88" s="37" t="s">
        <v>112</v>
      </c>
      <c r="Q88" s="37" t="s">
        <v>112</v>
      </c>
      <c r="R88" s="128" t="s">
        <v>105</v>
      </c>
      <c r="S88" s="119" t="s">
        <v>116</v>
      </c>
    </row>
    <row r="89" spans="1:19" ht="129.6" x14ac:dyDescent="0.3">
      <c r="A89" s="162" t="s">
        <v>956</v>
      </c>
      <c r="B89" s="128" t="s">
        <v>1211</v>
      </c>
      <c r="C89" s="128" t="s">
        <v>1212</v>
      </c>
      <c r="D89" s="128" t="s">
        <v>1217</v>
      </c>
      <c r="E89" s="128" t="str">
        <f t="shared" si="2"/>
        <v>Analyse Financière : les Fondamentaux (niveau 1) (Demos) (Formation)</v>
      </c>
      <c r="F89" s="163" t="s">
        <v>1218</v>
      </c>
      <c r="G89" s="128" t="s">
        <v>960</v>
      </c>
      <c r="H89" s="128" t="s">
        <v>86</v>
      </c>
      <c r="I89" s="119" t="s">
        <v>1084</v>
      </c>
      <c r="J89" s="119" t="s">
        <v>112</v>
      </c>
      <c r="K89" s="128" t="s">
        <v>105</v>
      </c>
      <c r="L89" s="119">
        <v>0</v>
      </c>
      <c r="M89" s="36" t="s">
        <v>112</v>
      </c>
      <c r="N89" s="37" t="s">
        <v>112</v>
      </c>
      <c r="O89" s="37" t="s">
        <v>112</v>
      </c>
      <c r="P89" s="37" t="s">
        <v>112</v>
      </c>
      <c r="Q89" s="37" t="s">
        <v>112</v>
      </c>
      <c r="R89" s="128" t="s">
        <v>105</v>
      </c>
      <c r="S89" s="119" t="s">
        <v>116</v>
      </c>
    </row>
    <row r="90" spans="1:19" ht="129.6" x14ac:dyDescent="0.3">
      <c r="A90" s="162" t="s">
        <v>956</v>
      </c>
      <c r="B90" s="128" t="s">
        <v>1211</v>
      </c>
      <c r="C90" s="128" t="s">
        <v>1212</v>
      </c>
      <c r="D90" s="128" t="s">
        <v>1219</v>
      </c>
      <c r="E90" s="128" t="str">
        <f t="shared" si="2"/>
        <v>Analyse financière : Techniques avancées (niveau 2) (Demos) (Formation)</v>
      </c>
      <c r="F90" s="163" t="s">
        <v>1220</v>
      </c>
      <c r="G90" s="128" t="s">
        <v>960</v>
      </c>
      <c r="H90" s="128" t="s">
        <v>86</v>
      </c>
      <c r="I90" s="119" t="s">
        <v>1084</v>
      </c>
      <c r="J90" s="119" t="s">
        <v>112</v>
      </c>
      <c r="K90" s="128" t="s">
        <v>105</v>
      </c>
      <c r="L90" s="119">
        <v>0</v>
      </c>
      <c r="M90" s="36" t="s">
        <v>112</v>
      </c>
      <c r="N90" s="37" t="s">
        <v>112</v>
      </c>
      <c r="O90" s="37" t="s">
        <v>112</v>
      </c>
      <c r="P90" s="37" t="s">
        <v>112</v>
      </c>
      <c r="Q90" s="37" t="s">
        <v>112</v>
      </c>
      <c r="R90" s="128" t="s">
        <v>105</v>
      </c>
      <c r="S90" s="119" t="s">
        <v>116</v>
      </c>
    </row>
    <row r="91" spans="1:19" ht="144" x14ac:dyDescent="0.3">
      <c r="A91" s="162" t="s">
        <v>956</v>
      </c>
      <c r="B91" s="36" t="s">
        <v>1211</v>
      </c>
      <c r="C91" s="36" t="s">
        <v>1212</v>
      </c>
      <c r="D91" s="36" t="s">
        <v>1221</v>
      </c>
      <c r="E91" s="36" t="str">
        <f t="shared" si="2"/>
        <v>Responsable Administratif et Financier (Parcours Pro) (Demos) (Formation)</v>
      </c>
      <c r="F91" s="67" t="s">
        <v>1222</v>
      </c>
      <c r="G91" s="36" t="s">
        <v>1223</v>
      </c>
      <c r="H91" s="128" t="s">
        <v>86</v>
      </c>
      <c r="I91" s="37" t="s">
        <v>1224</v>
      </c>
      <c r="J91" s="37" t="s">
        <v>112</v>
      </c>
      <c r="K91" s="128" t="s">
        <v>105</v>
      </c>
      <c r="L91" s="119">
        <v>0</v>
      </c>
      <c r="M91" s="36" t="s">
        <v>112</v>
      </c>
      <c r="N91" s="37" t="s">
        <v>112</v>
      </c>
      <c r="O91" s="37" t="s">
        <v>112</v>
      </c>
      <c r="P91" s="37" t="s">
        <v>112</v>
      </c>
      <c r="Q91" s="37" t="s">
        <v>112</v>
      </c>
      <c r="R91" s="128" t="s">
        <v>105</v>
      </c>
      <c r="S91" s="119" t="s">
        <v>116</v>
      </c>
    </row>
    <row r="92" spans="1:19" ht="144" x14ac:dyDescent="0.3">
      <c r="A92" s="162" t="s">
        <v>956</v>
      </c>
      <c r="B92" s="36" t="s">
        <v>1211</v>
      </c>
      <c r="C92" s="36" t="s">
        <v>1212</v>
      </c>
      <c r="D92" s="36" t="s">
        <v>1225</v>
      </c>
      <c r="E92" s="36" t="str">
        <f t="shared" si="2"/>
        <v>Finance pour Non Financiers (Niveau 1) - NExT Digital coaché (Demos) (Formation)</v>
      </c>
      <c r="F92" s="147" t="s">
        <v>1226</v>
      </c>
      <c r="G92" s="36" t="s">
        <v>1227</v>
      </c>
      <c r="H92" s="128" t="s">
        <v>86</v>
      </c>
      <c r="I92" s="37" t="s">
        <v>1228</v>
      </c>
      <c r="J92" s="37" t="s">
        <v>112</v>
      </c>
      <c r="K92" s="36" t="s">
        <v>105</v>
      </c>
      <c r="L92" s="119">
        <v>0</v>
      </c>
      <c r="M92" s="36" t="s">
        <v>112</v>
      </c>
      <c r="N92" s="37" t="s">
        <v>112</v>
      </c>
      <c r="O92" s="37" t="s">
        <v>112</v>
      </c>
      <c r="P92" s="37" t="s">
        <v>112</v>
      </c>
      <c r="Q92" s="37" t="s">
        <v>112</v>
      </c>
      <c r="R92" s="128" t="s">
        <v>105</v>
      </c>
      <c r="S92" s="119" t="s">
        <v>116</v>
      </c>
    </row>
    <row r="93" spans="1:19" ht="144" x14ac:dyDescent="0.3">
      <c r="A93" s="162" t="s">
        <v>956</v>
      </c>
      <c r="B93" s="36" t="s">
        <v>1211</v>
      </c>
      <c r="C93" s="36" t="s">
        <v>1212</v>
      </c>
      <c r="D93" s="36" t="s">
        <v>1229</v>
      </c>
      <c r="E93" s="36" t="str">
        <f t="shared" si="2"/>
        <v>Gérer la Trésorerie en Devises et Optimiser les Risques de Change (Demos) (Formation)</v>
      </c>
      <c r="F93" s="147" t="s">
        <v>1230</v>
      </c>
      <c r="G93" s="128" t="s">
        <v>960</v>
      </c>
      <c r="H93" s="128" t="s">
        <v>86</v>
      </c>
      <c r="I93" s="37" t="s">
        <v>189</v>
      </c>
      <c r="J93" s="37" t="s">
        <v>112</v>
      </c>
      <c r="K93" s="128" t="s">
        <v>105</v>
      </c>
      <c r="L93" s="119">
        <v>0</v>
      </c>
      <c r="M93" s="36" t="s">
        <v>112</v>
      </c>
      <c r="N93" s="37" t="s">
        <v>112</v>
      </c>
      <c r="O93" s="37" t="s">
        <v>112</v>
      </c>
      <c r="P93" s="37" t="s">
        <v>112</v>
      </c>
      <c r="Q93" s="37" t="s">
        <v>112</v>
      </c>
      <c r="R93" s="128" t="s">
        <v>105</v>
      </c>
      <c r="S93" s="119" t="s">
        <v>116</v>
      </c>
    </row>
    <row r="94" spans="1:19" ht="216" x14ac:dyDescent="0.3">
      <c r="A94" s="162" t="s">
        <v>956</v>
      </c>
      <c r="B94" s="36" t="s">
        <v>1211</v>
      </c>
      <c r="C94" s="36" t="s">
        <v>1231</v>
      </c>
      <c r="D94" s="36" t="s">
        <v>1232</v>
      </c>
      <c r="E94" s="36" t="str">
        <f t="shared" si="2"/>
        <v>Expert en Gestion Patrimoniale et Financière (Demos) (Executive Mastère Spécialisé)</v>
      </c>
      <c r="F94" s="147" t="s">
        <v>1233</v>
      </c>
      <c r="G94" s="36" t="s">
        <v>82</v>
      </c>
      <c r="H94" s="36" t="s">
        <v>1234</v>
      </c>
      <c r="I94" s="37" t="s">
        <v>1235</v>
      </c>
      <c r="J94" s="37" t="s">
        <v>112</v>
      </c>
      <c r="K94" s="36" t="s">
        <v>84</v>
      </c>
      <c r="L94" s="37">
        <v>1</v>
      </c>
      <c r="M94" s="36" t="s">
        <v>1236</v>
      </c>
      <c r="N94" s="37" t="s">
        <v>286</v>
      </c>
      <c r="O94" s="37" t="s">
        <v>87</v>
      </c>
      <c r="P94" s="37" t="s">
        <v>86</v>
      </c>
      <c r="Q94" s="37" t="s">
        <v>112</v>
      </c>
      <c r="R94" s="36" t="s">
        <v>105</v>
      </c>
      <c r="S94" s="37" t="s">
        <v>116</v>
      </c>
    </row>
    <row r="95" spans="1:19" ht="100.8" x14ac:dyDescent="0.3">
      <c r="A95" s="162" t="s">
        <v>956</v>
      </c>
      <c r="B95" s="36" t="s">
        <v>1211</v>
      </c>
      <c r="C95" s="36" t="s">
        <v>1212</v>
      </c>
      <c r="D95" s="36" t="s">
        <v>1237</v>
      </c>
      <c r="E95" s="36" t="str">
        <f t="shared" si="2"/>
        <v>Contrôle de gestion et finance d'entreprise (Demos) (Formation)</v>
      </c>
      <c r="F95" s="147" t="s">
        <v>1238</v>
      </c>
      <c r="G95" s="36" t="s">
        <v>1239</v>
      </c>
      <c r="H95" s="128" t="s">
        <v>86</v>
      </c>
      <c r="I95" s="37" t="s">
        <v>1240</v>
      </c>
      <c r="J95" s="37" t="s">
        <v>112</v>
      </c>
      <c r="K95" s="128" t="s">
        <v>105</v>
      </c>
      <c r="L95" s="119">
        <v>0</v>
      </c>
      <c r="M95" s="36" t="s">
        <v>112</v>
      </c>
      <c r="N95" s="37" t="s">
        <v>112</v>
      </c>
      <c r="O95" s="37" t="s">
        <v>112</v>
      </c>
      <c r="P95" s="37" t="s">
        <v>112</v>
      </c>
      <c r="Q95" s="37" t="s">
        <v>112</v>
      </c>
      <c r="R95" s="128" t="s">
        <v>105</v>
      </c>
      <c r="S95" s="119" t="s">
        <v>116</v>
      </c>
    </row>
    <row r="96" spans="1:19" ht="115.2" x14ac:dyDescent="0.3">
      <c r="A96" s="162" t="s">
        <v>956</v>
      </c>
      <c r="B96" s="36" t="s">
        <v>1211</v>
      </c>
      <c r="C96" s="36" t="s">
        <v>1212</v>
      </c>
      <c r="D96" s="36" t="s">
        <v>1241</v>
      </c>
      <c r="E96" s="36" t="str">
        <f t="shared" si="2"/>
        <v>Contrôle de gestion et finance d'entreprise - suite (Demos) (Formation)</v>
      </c>
      <c r="F96" s="147" t="s">
        <v>1242</v>
      </c>
      <c r="G96" s="36" t="s">
        <v>1239</v>
      </c>
      <c r="H96" s="128" t="s">
        <v>86</v>
      </c>
      <c r="I96" s="37" t="s">
        <v>1240</v>
      </c>
      <c r="J96" s="37" t="s">
        <v>112</v>
      </c>
      <c r="K96" s="128" t="s">
        <v>105</v>
      </c>
      <c r="L96" s="119">
        <v>0</v>
      </c>
      <c r="M96" s="36" t="s">
        <v>112</v>
      </c>
      <c r="N96" s="37" t="s">
        <v>112</v>
      </c>
      <c r="O96" s="37" t="s">
        <v>112</v>
      </c>
      <c r="P96" s="37" t="s">
        <v>112</v>
      </c>
      <c r="Q96" s="37" t="s">
        <v>112</v>
      </c>
      <c r="R96" s="128" t="s">
        <v>105</v>
      </c>
      <c r="S96" s="119" t="s">
        <v>116</v>
      </c>
    </row>
    <row r="97" spans="1:19" ht="144" x14ac:dyDescent="0.3">
      <c r="A97" s="162" t="s">
        <v>956</v>
      </c>
      <c r="B97" s="36" t="s">
        <v>1243</v>
      </c>
      <c r="C97" s="36" t="s">
        <v>1244</v>
      </c>
      <c r="D97" s="37" t="s">
        <v>1245</v>
      </c>
      <c r="E97" s="37" t="str">
        <f t="shared" si="2"/>
        <v>Direction financière (Cegos) (Executive Mastère)</v>
      </c>
      <c r="F97" s="147" t="s">
        <v>1246</v>
      </c>
      <c r="G97" s="36" t="s">
        <v>1247</v>
      </c>
      <c r="H97" s="128" t="s">
        <v>492</v>
      </c>
      <c r="I97" s="37" t="s">
        <v>1248</v>
      </c>
      <c r="J97" s="37" t="s">
        <v>112</v>
      </c>
      <c r="K97" s="128" t="s">
        <v>105</v>
      </c>
      <c r="L97" s="119">
        <v>0</v>
      </c>
      <c r="M97" s="36" t="s">
        <v>112</v>
      </c>
      <c r="N97" s="37" t="s">
        <v>112</v>
      </c>
      <c r="O97" s="37" t="s">
        <v>112</v>
      </c>
      <c r="P97" s="37" t="s">
        <v>112</v>
      </c>
      <c r="Q97" s="37" t="s">
        <v>112</v>
      </c>
      <c r="R97" s="128" t="s">
        <v>105</v>
      </c>
      <c r="S97" s="119" t="s">
        <v>116</v>
      </c>
    </row>
    <row r="98" spans="1:19" ht="100.8" x14ac:dyDescent="0.3">
      <c r="A98" s="162" t="s">
        <v>956</v>
      </c>
      <c r="B98" s="36" t="s">
        <v>1243</v>
      </c>
      <c r="C98" s="36" t="s">
        <v>1146</v>
      </c>
      <c r="D98" s="37" t="s">
        <v>1249</v>
      </c>
      <c r="E98" s="37" t="str">
        <f t="shared" ref="E98:E129" si="3">CONCATENATE(D98&amp; " ("&amp;B98&amp;")" &amp; " ("&amp;C98&amp;")")</f>
        <v>Directeur financier (Cegos) (Formation certifiante)</v>
      </c>
      <c r="F98" s="147" t="s">
        <v>1250</v>
      </c>
      <c r="G98" s="36" t="s">
        <v>1123</v>
      </c>
      <c r="H98" s="36" t="s">
        <v>1251</v>
      </c>
      <c r="I98" s="37" t="s">
        <v>1252</v>
      </c>
      <c r="J98" s="37" t="s">
        <v>112</v>
      </c>
      <c r="K98" s="128" t="s">
        <v>105</v>
      </c>
      <c r="L98" s="119">
        <v>0</v>
      </c>
      <c r="M98" s="36" t="s">
        <v>112</v>
      </c>
      <c r="N98" s="37" t="s">
        <v>112</v>
      </c>
      <c r="O98" s="37" t="s">
        <v>112</v>
      </c>
      <c r="P98" s="37" t="s">
        <v>112</v>
      </c>
      <c r="Q98" s="37" t="s">
        <v>112</v>
      </c>
      <c r="R98" s="128" t="s">
        <v>105</v>
      </c>
      <c r="S98" s="119" t="s">
        <v>116</v>
      </c>
    </row>
    <row r="99" spans="1:19" ht="100.8" x14ac:dyDescent="0.3">
      <c r="A99" s="162" t="s">
        <v>956</v>
      </c>
      <c r="B99" s="36" t="s">
        <v>1243</v>
      </c>
      <c r="C99" s="36" t="s">
        <v>180</v>
      </c>
      <c r="D99" s="36" t="s">
        <v>1253</v>
      </c>
      <c r="E99" s="36" t="str">
        <f t="shared" si="3"/>
        <v>Marchés financiers - Niveau 1 (Cegos) (Formation courte)</v>
      </c>
      <c r="F99" s="147" t="s">
        <v>1254</v>
      </c>
      <c r="G99" s="36" t="s">
        <v>1123</v>
      </c>
      <c r="H99" s="36" t="s">
        <v>1251</v>
      </c>
      <c r="I99" s="37" t="s">
        <v>189</v>
      </c>
      <c r="J99" s="37" t="s">
        <v>112</v>
      </c>
      <c r="K99" s="128" t="s">
        <v>105</v>
      </c>
      <c r="L99" s="119">
        <v>0</v>
      </c>
      <c r="M99" s="36" t="s">
        <v>112</v>
      </c>
      <c r="N99" s="37" t="s">
        <v>112</v>
      </c>
      <c r="O99" s="37" t="s">
        <v>112</v>
      </c>
      <c r="P99" s="37" t="s">
        <v>112</v>
      </c>
      <c r="Q99" s="37" t="s">
        <v>112</v>
      </c>
      <c r="R99" s="128" t="s">
        <v>105</v>
      </c>
      <c r="S99" s="119" t="s">
        <v>116</v>
      </c>
    </row>
    <row r="100" spans="1:19" ht="100.8" x14ac:dyDescent="0.3">
      <c r="A100" s="162" t="s">
        <v>956</v>
      </c>
      <c r="B100" s="36" t="s">
        <v>1243</v>
      </c>
      <c r="C100" s="36" t="s">
        <v>180</v>
      </c>
      <c r="D100" s="36" t="s">
        <v>1255</v>
      </c>
      <c r="E100" s="36" t="str">
        <f t="shared" si="3"/>
        <v>Marchés financiers - Niveau 2 (Cegos) (Formation courte)</v>
      </c>
      <c r="F100" s="147" t="s">
        <v>1256</v>
      </c>
      <c r="G100" s="36" t="s">
        <v>1123</v>
      </c>
      <c r="H100" s="36" t="s">
        <v>1251</v>
      </c>
      <c r="I100" s="37" t="s">
        <v>189</v>
      </c>
      <c r="J100" s="37" t="s">
        <v>112</v>
      </c>
      <c r="K100" s="128" t="s">
        <v>105</v>
      </c>
      <c r="L100" s="119">
        <v>0</v>
      </c>
      <c r="M100" s="36" t="s">
        <v>112</v>
      </c>
      <c r="N100" s="37" t="s">
        <v>112</v>
      </c>
      <c r="O100" s="37" t="s">
        <v>112</v>
      </c>
      <c r="P100" s="37" t="s">
        <v>112</v>
      </c>
      <c r="Q100" s="37" t="s">
        <v>112</v>
      </c>
      <c r="R100" s="128" t="s">
        <v>105</v>
      </c>
      <c r="S100" s="119" t="s">
        <v>116</v>
      </c>
    </row>
    <row r="101" spans="1:19" ht="129.6" x14ac:dyDescent="0.3">
      <c r="A101" s="162" t="s">
        <v>956</v>
      </c>
      <c r="B101" s="36" t="s">
        <v>1243</v>
      </c>
      <c r="C101" s="36" t="s">
        <v>180</v>
      </c>
      <c r="D101" s="36" t="s">
        <v>1257</v>
      </c>
      <c r="E101" s="36" t="str">
        <f t="shared" si="3"/>
        <v>Les fondamentaux de la gestion de patrimoine (Cegos) (Formation courte)</v>
      </c>
      <c r="F101" s="147" t="s">
        <v>1258</v>
      </c>
      <c r="G101" s="36" t="s">
        <v>1123</v>
      </c>
      <c r="H101" s="36" t="s">
        <v>1251</v>
      </c>
      <c r="I101" s="37" t="s">
        <v>674</v>
      </c>
      <c r="J101" s="37" t="s">
        <v>112</v>
      </c>
      <c r="K101" s="128" t="s">
        <v>105</v>
      </c>
      <c r="L101" s="119">
        <v>0</v>
      </c>
      <c r="M101" s="36" t="s">
        <v>112</v>
      </c>
      <c r="N101" s="37" t="s">
        <v>112</v>
      </c>
      <c r="O101" s="37" t="s">
        <v>112</v>
      </c>
      <c r="P101" s="37" t="s">
        <v>112</v>
      </c>
      <c r="Q101" s="37" t="s">
        <v>112</v>
      </c>
      <c r="R101" s="128" t="s">
        <v>105</v>
      </c>
      <c r="S101" s="119" t="s">
        <v>116</v>
      </c>
    </row>
    <row r="102" spans="1:19" ht="115.2" x14ac:dyDescent="0.3">
      <c r="A102" s="162" t="s">
        <v>956</v>
      </c>
      <c r="B102" s="36" t="s">
        <v>1243</v>
      </c>
      <c r="C102" s="36" t="s">
        <v>180</v>
      </c>
      <c r="D102" s="37" t="s">
        <v>1259</v>
      </c>
      <c r="E102" s="37" t="str">
        <f t="shared" si="3"/>
        <v>Tout savoir sur l'assurance vie (Cegos) (Formation courte)</v>
      </c>
      <c r="F102" s="147" t="s">
        <v>1260</v>
      </c>
      <c r="G102" s="36" t="s">
        <v>1123</v>
      </c>
      <c r="H102" s="36" t="s">
        <v>1251</v>
      </c>
      <c r="I102" s="37" t="s">
        <v>189</v>
      </c>
      <c r="J102" s="37" t="s">
        <v>112</v>
      </c>
      <c r="K102" s="128" t="s">
        <v>105</v>
      </c>
      <c r="L102" s="119">
        <v>0</v>
      </c>
      <c r="M102" s="36" t="s">
        <v>112</v>
      </c>
      <c r="N102" s="37" t="s">
        <v>112</v>
      </c>
      <c r="O102" s="37" t="s">
        <v>112</v>
      </c>
      <c r="P102" s="37" t="s">
        <v>112</v>
      </c>
      <c r="Q102" s="37" t="s">
        <v>112</v>
      </c>
      <c r="R102" s="128" t="s">
        <v>105</v>
      </c>
      <c r="S102" s="119" t="s">
        <v>116</v>
      </c>
    </row>
    <row r="103" spans="1:19" ht="129.6" x14ac:dyDescent="0.3">
      <c r="A103" s="162" t="s">
        <v>956</v>
      </c>
      <c r="B103" s="41" t="s">
        <v>1243</v>
      </c>
      <c r="C103" s="41" t="s">
        <v>180</v>
      </c>
      <c r="D103" s="41" t="s">
        <v>1261</v>
      </c>
      <c r="E103" s="41" t="str">
        <f t="shared" si="3"/>
        <v>Les fondamentaux de la gestion de portefeuille (Cegos) (Formation courte)</v>
      </c>
      <c r="F103" s="42" t="s">
        <v>1262</v>
      </c>
      <c r="G103" s="41" t="s">
        <v>1123</v>
      </c>
      <c r="H103" s="41" t="s">
        <v>1251</v>
      </c>
      <c r="I103" s="43" t="s">
        <v>189</v>
      </c>
      <c r="J103" s="43" t="s">
        <v>112</v>
      </c>
      <c r="K103" s="41" t="s">
        <v>84</v>
      </c>
      <c r="L103" s="43">
        <v>1</v>
      </c>
      <c r="M103" s="36" t="s">
        <v>1263</v>
      </c>
      <c r="N103" s="37" t="s">
        <v>1264</v>
      </c>
      <c r="O103" s="37" t="s">
        <v>87</v>
      </c>
      <c r="P103" s="37" t="s">
        <v>86</v>
      </c>
      <c r="Q103" s="37" t="s">
        <v>86</v>
      </c>
      <c r="R103" s="43" t="s">
        <v>105</v>
      </c>
      <c r="S103" s="43" t="s">
        <v>116</v>
      </c>
    </row>
    <row r="104" spans="1:19" ht="129.6" x14ac:dyDescent="0.3">
      <c r="A104" s="162" t="s">
        <v>956</v>
      </c>
      <c r="B104" s="41" t="s">
        <v>1243</v>
      </c>
      <c r="C104" s="41" t="s">
        <v>180</v>
      </c>
      <c r="D104" s="41" t="s">
        <v>1261</v>
      </c>
      <c r="E104" s="41" t="str">
        <f t="shared" si="3"/>
        <v>Les fondamentaux de la gestion de portefeuille (Cegos) (Formation courte)</v>
      </c>
      <c r="F104" s="42" t="s">
        <v>1262</v>
      </c>
      <c r="G104" s="41" t="s">
        <v>1123</v>
      </c>
      <c r="H104" s="41" t="s">
        <v>1251</v>
      </c>
      <c r="I104" s="43" t="s">
        <v>189</v>
      </c>
      <c r="J104" s="43" t="s">
        <v>112</v>
      </c>
      <c r="K104" s="41" t="s">
        <v>84</v>
      </c>
      <c r="L104" s="43">
        <v>1</v>
      </c>
      <c r="M104" s="36" t="s">
        <v>1265</v>
      </c>
      <c r="N104" s="36" t="s">
        <v>1266</v>
      </c>
      <c r="O104" s="37" t="s">
        <v>87</v>
      </c>
      <c r="P104" s="37" t="s">
        <v>86</v>
      </c>
      <c r="Q104" s="37" t="s">
        <v>86</v>
      </c>
      <c r="R104" s="43" t="s">
        <v>105</v>
      </c>
      <c r="S104" s="43" t="s">
        <v>116</v>
      </c>
    </row>
    <row r="105" spans="1:19" ht="158.4" x14ac:dyDescent="0.3">
      <c r="A105" s="162" t="s">
        <v>956</v>
      </c>
      <c r="B105" s="36" t="s">
        <v>1243</v>
      </c>
      <c r="C105" s="36" t="s">
        <v>180</v>
      </c>
      <c r="D105" s="36" t="s">
        <v>1267</v>
      </c>
      <c r="E105" s="36" t="str">
        <f t="shared" si="3"/>
        <v>Maitriser les paramètres d'un investissement immobilier patrimonial (Cegos) (Formation courte)</v>
      </c>
      <c r="F105" s="147" t="s">
        <v>1268</v>
      </c>
      <c r="G105" s="36" t="s">
        <v>1123</v>
      </c>
      <c r="H105" s="36" t="s">
        <v>1251</v>
      </c>
      <c r="I105" s="37" t="s">
        <v>189</v>
      </c>
      <c r="J105" s="37" t="s">
        <v>112</v>
      </c>
      <c r="K105" s="128" t="s">
        <v>105</v>
      </c>
      <c r="L105" s="119">
        <v>0</v>
      </c>
      <c r="M105" s="36" t="s">
        <v>112</v>
      </c>
      <c r="N105" s="37" t="s">
        <v>112</v>
      </c>
      <c r="O105" s="37" t="s">
        <v>112</v>
      </c>
      <c r="P105" s="37" t="s">
        <v>112</v>
      </c>
      <c r="Q105" s="37" t="s">
        <v>112</v>
      </c>
      <c r="R105" s="128" t="s">
        <v>105</v>
      </c>
      <c r="S105" s="119" t="s">
        <v>116</v>
      </c>
    </row>
    <row r="106" spans="1:19" ht="129.6" x14ac:dyDescent="0.3">
      <c r="A106" s="162" t="s">
        <v>956</v>
      </c>
      <c r="B106" s="36" t="s">
        <v>1243</v>
      </c>
      <c r="C106" s="36" t="s">
        <v>180</v>
      </c>
      <c r="D106" s="36" t="s">
        <v>1269</v>
      </c>
      <c r="E106" s="36" t="str">
        <f t="shared" si="3"/>
        <v>Perfectionnement à la fiscalité du patrimoine (Cegos) (Formation courte)</v>
      </c>
      <c r="F106" s="147" t="s">
        <v>1270</v>
      </c>
      <c r="G106" s="36" t="s">
        <v>1123</v>
      </c>
      <c r="H106" s="36" t="s">
        <v>1251</v>
      </c>
      <c r="I106" s="37" t="s">
        <v>189</v>
      </c>
      <c r="J106" s="37" t="s">
        <v>112</v>
      </c>
      <c r="K106" s="128" t="s">
        <v>105</v>
      </c>
      <c r="L106" s="119">
        <v>0</v>
      </c>
      <c r="M106" s="36" t="s">
        <v>112</v>
      </c>
      <c r="N106" s="37" t="s">
        <v>112</v>
      </c>
      <c r="O106" s="37" t="s">
        <v>112</v>
      </c>
      <c r="P106" s="37" t="s">
        <v>112</v>
      </c>
      <c r="Q106" s="37" t="s">
        <v>112</v>
      </c>
      <c r="R106" s="128" t="s">
        <v>105</v>
      </c>
      <c r="S106" s="119" t="s">
        <v>116</v>
      </c>
    </row>
    <row r="107" spans="1:19" ht="144" x14ac:dyDescent="0.3">
      <c r="A107" s="162" t="s">
        <v>956</v>
      </c>
      <c r="B107" s="36" t="s">
        <v>1243</v>
      </c>
      <c r="C107" s="36" t="s">
        <v>180</v>
      </c>
      <c r="D107" s="36" t="s">
        <v>1271</v>
      </c>
      <c r="E107" s="36" t="str">
        <f t="shared" si="3"/>
        <v>Les fondamentaux du Risk Management bancaire (Cegos) (Formation courte)</v>
      </c>
      <c r="F107" s="147" t="s">
        <v>1272</v>
      </c>
      <c r="G107" s="36" t="s">
        <v>1123</v>
      </c>
      <c r="H107" s="36" t="s">
        <v>1251</v>
      </c>
      <c r="I107" s="37" t="s">
        <v>189</v>
      </c>
      <c r="J107" s="37" t="s">
        <v>112</v>
      </c>
      <c r="K107" s="128" t="s">
        <v>105</v>
      </c>
      <c r="L107" s="119">
        <v>0</v>
      </c>
      <c r="M107" s="36" t="s">
        <v>112</v>
      </c>
      <c r="N107" s="37" t="s">
        <v>112</v>
      </c>
      <c r="O107" s="37" t="s">
        <v>112</v>
      </c>
      <c r="P107" s="37" t="s">
        <v>112</v>
      </c>
      <c r="Q107" s="37" t="s">
        <v>112</v>
      </c>
      <c r="R107" s="128" t="s">
        <v>105</v>
      </c>
      <c r="S107" s="119" t="s">
        <v>116</v>
      </c>
    </row>
    <row r="108" spans="1:19" ht="86.4" x14ac:dyDescent="0.3">
      <c r="A108" s="162" t="s">
        <v>956</v>
      </c>
      <c r="B108" s="36" t="s">
        <v>1243</v>
      </c>
      <c r="C108" s="36" t="s">
        <v>180</v>
      </c>
      <c r="D108" s="36" t="s">
        <v>1273</v>
      </c>
      <c r="E108" s="36" t="str">
        <f t="shared" si="3"/>
        <v>L'essentiel de Bâle III (Cegos) (Formation courte)</v>
      </c>
      <c r="F108" s="147" t="s">
        <v>1274</v>
      </c>
      <c r="G108" s="36" t="s">
        <v>1123</v>
      </c>
      <c r="H108" s="36" t="s">
        <v>1251</v>
      </c>
      <c r="I108" s="37" t="s">
        <v>189</v>
      </c>
      <c r="J108" s="37" t="s">
        <v>112</v>
      </c>
      <c r="K108" s="128" t="s">
        <v>105</v>
      </c>
      <c r="L108" s="119">
        <v>0</v>
      </c>
      <c r="M108" s="36" t="s">
        <v>112</v>
      </c>
      <c r="N108" s="37" t="s">
        <v>112</v>
      </c>
      <c r="O108" s="37" t="s">
        <v>112</v>
      </c>
      <c r="P108" s="37" t="s">
        <v>112</v>
      </c>
      <c r="Q108" s="37" t="s">
        <v>112</v>
      </c>
      <c r="R108" s="128" t="s">
        <v>105</v>
      </c>
      <c r="S108" s="119" t="s">
        <v>116</v>
      </c>
    </row>
    <row r="109" spans="1:19" ht="172.8" x14ac:dyDescent="0.3">
      <c r="A109" s="162" t="s">
        <v>956</v>
      </c>
      <c r="B109" s="36" t="s">
        <v>1243</v>
      </c>
      <c r="C109" s="36" t="s">
        <v>180</v>
      </c>
      <c r="D109" s="36" t="s">
        <v>1275</v>
      </c>
      <c r="E109" s="36" t="str">
        <f t="shared" si="3"/>
        <v>Lutte anti-blanchiment et prévention du financement du terrorisme (Cegos) (Formation courte)</v>
      </c>
      <c r="F109" s="147" t="s">
        <v>1276</v>
      </c>
      <c r="G109" s="36" t="s">
        <v>1123</v>
      </c>
      <c r="H109" s="36" t="s">
        <v>1251</v>
      </c>
      <c r="I109" s="37" t="s">
        <v>189</v>
      </c>
      <c r="J109" s="37" t="s">
        <v>112</v>
      </c>
      <c r="K109" s="128" t="s">
        <v>105</v>
      </c>
      <c r="L109" s="119">
        <v>0</v>
      </c>
      <c r="M109" s="36" t="s">
        <v>112</v>
      </c>
      <c r="N109" s="37" t="s">
        <v>112</v>
      </c>
      <c r="O109" s="37" t="s">
        <v>112</v>
      </c>
      <c r="P109" s="37" t="s">
        <v>112</v>
      </c>
      <c r="Q109" s="37" t="s">
        <v>112</v>
      </c>
      <c r="R109" s="128" t="s">
        <v>105</v>
      </c>
      <c r="S109" s="119" t="s">
        <v>116</v>
      </c>
    </row>
    <row r="110" spans="1:19" ht="158.4" x14ac:dyDescent="0.3">
      <c r="A110" s="162" t="s">
        <v>956</v>
      </c>
      <c r="B110" s="36" t="s">
        <v>1243</v>
      </c>
      <c r="C110" s="36" t="s">
        <v>180</v>
      </c>
      <c r="D110" s="36" t="s">
        <v>1277</v>
      </c>
      <c r="E110" s="36" t="str">
        <f t="shared" si="3"/>
        <v>Prévenir le risque de fraude dans les établissements bancaires (Cegos) (Formation courte)</v>
      </c>
      <c r="F110" s="147" t="s">
        <v>1278</v>
      </c>
      <c r="G110" s="36" t="s">
        <v>1123</v>
      </c>
      <c r="H110" s="36" t="s">
        <v>1251</v>
      </c>
      <c r="I110" s="37" t="s">
        <v>224</v>
      </c>
      <c r="J110" s="37" t="s">
        <v>112</v>
      </c>
      <c r="K110" s="128" t="s">
        <v>105</v>
      </c>
      <c r="L110" s="119">
        <v>0</v>
      </c>
      <c r="M110" s="36" t="s">
        <v>112</v>
      </c>
      <c r="N110" s="37" t="s">
        <v>112</v>
      </c>
      <c r="O110" s="37" t="s">
        <v>112</v>
      </c>
      <c r="P110" s="37" t="s">
        <v>112</v>
      </c>
      <c r="Q110" s="37" t="s">
        <v>112</v>
      </c>
      <c r="R110" s="128" t="s">
        <v>105</v>
      </c>
      <c r="S110" s="119" t="s">
        <v>116</v>
      </c>
    </row>
    <row r="111" spans="1:19" ht="201.6" x14ac:dyDescent="0.3">
      <c r="A111" s="162" t="s">
        <v>956</v>
      </c>
      <c r="B111" s="36" t="s">
        <v>1243</v>
      </c>
      <c r="C111" s="36" t="s">
        <v>180</v>
      </c>
      <c r="D111" s="36" t="s">
        <v>1279</v>
      </c>
      <c r="E111" s="36" t="str">
        <f t="shared" si="3"/>
        <v>Les Fondamentaux du contrôle interne en établissements bancaires et financiers (Cegos) (Formation courte)</v>
      </c>
      <c r="F111" s="147" t="s">
        <v>1280</v>
      </c>
      <c r="G111" s="36" t="s">
        <v>1123</v>
      </c>
      <c r="H111" s="36" t="s">
        <v>1251</v>
      </c>
      <c r="I111" s="37" t="s">
        <v>189</v>
      </c>
      <c r="J111" s="37" t="s">
        <v>112</v>
      </c>
      <c r="K111" s="128" t="s">
        <v>105</v>
      </c>
      <c r="L111" s="119">
        <v>0</v>
      </c>
      <c r="M111" s="36" t="s">
        <v>112</v>
      </c>
      <c r="N111" s="37" t="s">
        <v>112</v>
      </c>
      <c r="O111" s="37" t="s">
        <v>112</v>
      </c>
      <c r="P111" s="37" t="s">
        <v>112</v>
      </c>
      <c r="Q111" s="37" t="s">
        <v>112</v>
      </c>
      <c r="R111" s="128" t="s">
        <v>105</v>
      </c>
      <c r="S111" s="119" t="s">
        <v>116</v>
      </c>
    </row>
    <row r="112" spans="1:19" ht="129.6" x14ac:dyDescent="0.3">
      <c r="A112" s="162" t="s">
        <v>956</v>
      </c>
      <c r="B112" s="36" t="s">
        <v>1243</v>
      </c>
      <c r="C112" s="36" t="s">
        <v>180</v>
      </c>
      <c r="D112" s="36" t="s">
        <v>1281</v>
      </c>
      <c r="E112" s="36" t="str">
        <f t="shared" si="3"/>
        <v>L'essentiel des financements structurés (Cegos) (Formation courte)</v>
      </c>
      <c r="F112" s="147" t="s">
        <v>1282</v>
      </c>
      <c r="G112" s="36" t="s">
        <v>1123</v>
      </c>
      <c r="H112" s="36" t="s">
        <v>1251</v>
      </c>
      <c r="I112" s="37" t="s">
        <v>189</v>
      </c>
      <c r="J112" s="37" t="s">
        <v>112</v>
      </c>
      <c r="K112" s="128" t="s">
        <v>105</v>
      </c>
      <c r="L112" s="119">
        <v>0</v>
      </c>
      <c r="M112" s="36" t="s">
        <v>112</v>
      </c>
      <c r="N112" s="37" t="s">
        <v>112</v>
      </c>
      <c r="O112" s="37" t="s">
        <v>112</v>
      </c>
      <c r="P112" s="37" t="s">
        <v>112</v>
      </c>
      <c r="Q112" s="37" t="s">
        <v>112</v>
      </c>
      <c r="R112" s="128" t="s">
        <v>105</v>
      </c>
      <c r="S112" s="119" t="s">
        <v>116</v>
      </c>
    </row>
    <row r="113" spans="1:19" ht="115.2" x14ac:dyDescent="0.3">
      <c r="A113" s="162" t="s">
        <v>956</v>
      </c>
      <c r="B113" s="36" t="s">
        <v>1243</v>
      </c>
      <c r="C113" s="36" t="s">
        <v>180</v>
      </c>
      <c r="D113" s="36" t="s">
        <v>1283</v>
      </c>
      <c r="E113" s="36" t="str">
        <f t="shared" si="3"/>
        <v>S’entraîner à l’analyse financière (Cegos) (Formation courte)</v>
      </c>
      <c r="F113" s="147" t="s">
        <v>1284</v>
      </c>
      <c r="G113" s="36" t="s">
        <v>1123</v>
      </c>
      <c r="H113" s="36" t="s">
        <v>1251</v>
      </c>
      <c r="I113" s="37" t="s">
        <v>674</v>
      </c>
      <c r="J113" s="37" t="s">
        <v>112</v>
      </c>
      <c r="K113" s="128" t="s">
        <v>105</v>
      </c>
      <c r="L113" s="119">
        <v>0</v>
      </c>
      <c r="M113" s="36" t="s">
        <v>112</v>
      </c>
      <c r="N113" s="37" t="s">
        <v>112</v>
      </c>
      <c r="O113" s="37" t="s">
        <v>112</v>
      </c>
      <c r="P113" s="37" t="s">
        <v>112</v>
      </c>
      <c r="Q113" s="37" t="s">
        <v>112</v>
      </c>
      <c r="R113" s="128" t="s">
        <v>105</v>
      </c>
      <c r="S113" s="119" t="s">
        <v>116</v>
      </c>
    </row>
    <row r="114" spans="1:19" ht="115.2" x14ac:dyDescent="0.3">
      <c r="A114" s="162" t="s">
        <v>956</v>
      </c>
      <c r="B114" s="36" t="s">
        <v>1243</v>
      </c>
      <c r="C114" s="36" t="s">
        <v>180</v>
      </c>
      <c r="D114" s="36" t="s">
        <v>1285</v>
      </c>
      <c r="E114" s="36" t="str">
        <f t="shared" si="3"/>
        <v>Pratiquer l'analyse financière (Cegos) (Formation courte)</v>
      </c>
      <c r="F114" s="147" t="s">
        <v>1286</v>
      </c>
      <c r="G114" s="36" t="s">
        <v>1123</v>
      </c>
      <c r="H114" s="36" t="s">
        <v>1251</v>
      </c>
      <c r="I114" s="37" t="s">
        <v>189</v>
      </c>
      <c r="J114" s="37" t="s">
        <v>112</v>
      </c>
      <c r="K114" s="128" t="s">
        <v>105</v>
      </c>
      <c r="L114" s="119">
        <v>0</v>
      </c>
      <c r="M114" s="36" t="s">
        <v>112</v>
      </c>
      <c r="N114" s="37" t="s">
        <v>112</v>
      </c>
      <c r="O114" s="37" t="s">
        <v>112</v>
      </c>
      <c r="P114" s="37" t="s">
        <v>112</v>
      </c>
      <c r="Q114" s="37" t="s">
        <v>112</v>
      </c>
      <c r="R114" s="128" t="s">
        <v>105</v>
      </c>
      <c r="S114" s="119" t="s">
        <v>116</v>
      </c>
    </row>
    <row r="115" spans="1:19" ht="129.6" x14ac:dyDescent="0.3">
      <c r="A115" s="162" t="s">
        <v>956</v>
      </c>
      <c r="B115" s="36" t="s">
        <v>1243</v>
      </c>
      <c r="C115" s="36" t="s">
        <v>180</v>
      </c>
      <c r="D115" s="36" t="s">
        <v>1287</v>
      </c>
      <c r="E115" s="36" t="str">
        <f t="shared" si="3"/>
        <v>Perfectionnement à l'analyse financière (Cegos) (Formation courte)</v>
      </c>
      <c r="F115" s="147" t="s">
        <v>1288</v>
      </c>
      <c r="G115" s="36" t="s">
        <v>1123</v>
      </c>
      <c r="H115" s="36" t="s">
        <v>1251</v>
      </c>
      <c r="I115" s="37" t="s">
        <v>189</v>
      </c>
      <c r="J115" s="37" t="s">
        <v>112</v>
      </c>
      <c r="K115" s="128" t="s">
        <v>105</v>
      </c>
      <c r="L115" s="119">
        <v>0</v>
      </c>
      <c r="M115" s="36" t="s">
        <v>112</v>
      </c>
      <c r="N115" s="37" t="s">
        <v>112</v>
      </c>
      <c r="O115" s="37" t="s">
        <v>112</v>
      </c>
      <c r="P115" s="37" t="s">
        <v>112</v>
      </c>
      <c r="Q115" s="37" t="s">
        <v>112</v>
      </c>
      <c r="R115" s="128" t="s">
        <v>105</v>
      </c>
      <c r="S115" s="119" t="s">
        <v>116</v>
      </c>
    </row>
    <row r="116" spans="1:19" ht="144" x14ac:dyDescent="0.3">
      <c r="A116" s="162" t="s">
        <v>956</v>
      </c>
      <c r="B116" s="36" t="s">
        <v>1243</v>
      </c>
      <c r="C116" s="36" t="s">
        <v>180</v>
      </c>
      <c r="D116" s="36" t="s">
        <v>1289</v>
      </c>
      <c r="E116" s="36" t="str">
        <f t="shared" si="3"/>
        <v>Analyse financière du tableau de flux de trésorerie (Cegos) (Formation courte)</v>
      </c>
      <c r="F116" s="147" t="s">
        <v>1290</v>
      </c>
      <c r="G116" s="36" t="s">
        <v>1123</v>
      </c>
      <c r="H116" s="36" t="s">
        <v>1251</v>
      </c>
      <c r="I116" s="37" t="s">
        <v>224</v>
      </c>
      <c r="J116" s="37" t="s">
        <v>112</v>
      </c>
      <c r="K116" s="128" t="s">
        <v>105</v>
      </c>
      <c r="L116" s="119">
        <v>0</v>
      </c>
      <c r="M116" s="36" t="s">
        <v>112</v>
      </c>
      <c r="N116" s="37" t="s">
        <v>112</v>
      </c>
      <c r="O116" s="37" t="s">
        <v>112</v>
      </c>
      <c r="P116" s="37" t="s">
        <v>112</v>
      </c>
      <c r="Q116" s="37" t="s">
        <v>112</v>
      </c>
      <c r="R116" s="128" t="s">
        <v>105</v>
      </c>
      <c r="S116" s="119" t="s">
        <v>116</v>
      </c>
    </row>
    <row r="117" spans="1:19" ht="172.8" x14ac:dyDescent="0.3">
      <c r="A117" s="162" t="s">
        <v>956</v>
      </c>
      <c r="B117" s="36" t="s">
        <v>1243</v>
      </c>
      <c r="C117" s="36" t="s">
        <v>180</v>
      </c>
      <c r="D117" s="36" t="s">
        <v>1291</v>
      </c>
      <c r="E117" s="36" t="str">
        <f t="shared" si="3"/>
        <v>Analyse financière des comptes consolidés et normes IFRS (Cegos) (Formation courte)</v>
      </c>
      <c r="F117" s="147" t="s">
        <v>1292</v>
      </c>
      <c r="G117" s="36" t="s">
        <v>1123</v>
      </c>
      <c r="H117" s="36" t="s">
        <v>1251</v>
      </c>
      <c r="I117" s="37" t="s">
        <v>674</v>
      </c>
      <c r="J117" s="37" t="s">
        <v>112</v>
      </c>
      <c r="K117" s="128" t="s">
        <v>105</v>
      </c>
      <c r="L117" s="119">
        <v>0</v>
      </c>
      <c r="M117" s="36" t="s">
        <v>112</v>
      </c>
      <c r="N117" s="37" t="s">
        <v>112</v>
      </c>
      <c r="O117" s="37" t="s">
        <v>112</v>
      </c>
      <c r="P117" s="37" t="s">
        <v>112</v>
      </c>
      <c r="Q117" s="37" t="s">
        <v>112</v>
      </c>
      <c r="R117" s="128" t="s">
        <v>105</v>
      </c>
      <c r="S117" s="119" t="s">
        <v>116</v>
      </c>
    </row>
    <row r="118" spans="1:19" ht="115.2" x14ac:dyDescent="0.3">
      <c r="A118" s="162" t="s">
        <v>956</v>
      </c>
      <c r="B118" s="36" t="s">
        <v>1243</v>
      </c>
      <c r="C118" s="36" t="s">
        <v>180</v>
      </c>
      <c r="D118" s="36" t="s">
        <v>1293</v>
      </c>
      <c r="E118" s="36" t="str">
        <f t="shared" si="3"/>
        <v>Évaluer une entreprise (Cegos) (Formation courte)</v>
      </c>
      <c r="F118" s="147" t="s">
        <v>1294</v>
      </c>
      <c r="G118" s="36" t="s">
        <v>1123</v>
      </c>
      <c r="H118" s="36" t="s">
        <v>1251</v>
      </c>
      <c r="I118" s="37" t="s">
        <v>189</v>
      </c>
      <c r="J118" s="37" t="s">
        <v>112</v>
      </c>
      <c r="K118" s="128" t="s">
        <v>105</v>
      </c>
      <c r="L118" s="119">
        <v>0</v>
      </c>
      <c r="M118" s="36" t="s">
        <v>112</v>
      </c>
      <c r="N118" s="37" t="s">
        <v>112</v>
      </c>
      <c r="O118" s="37" t="s">
        <v>112</v>
      </c>
      <c r="P118" s="37" t="s">
        <v>112</v>
      </c>
      <c r="Q118" s="37" t="s">
        <v>112</v>
      </c>
      <c r="R118" s="128" t="s">
        <v>105</v>
      </c>
      <c r="S118" s="119" t="s">
        <v>116</v>
      </c>
    </row>
    <row r="119" spans="1:19" ht="129.6" x14ac:dyDescent="0.3">
      <c r="A119" s="162" t="s">
        <v>956</v>
      </c>
      <c r="B119" s="36" t="s">
        <v>1243</v>
      </c>
      <c r="C119" s="36" t="s">
        <v>180</v>
      </c>
      <c r="D119" s="36" t="s">
        <v>1295</v>
      </c>
      <c r="E119" s="36" t="str">
        <f t="shared" si="3"/>
        <v>Évaluer une entreprise - Niveau 2 (Cegos) (Formation courte)</v>
      </c>
      <c r="F119" s="147" t="s">
        <v>1296</v>
      </c>
      <c r="G119" s="36" t="s">
        <v>1123</v>
      </c>
      <c r="H119" s="36" t="s">
        <v>1251</v>
      </c>
      <c r="I119" s="37" t="s">
        <v>189</v>
      </c>
      <c r="J119" s="37" t="s">
        <v>112</v>
      </c>
      <c r="K119" s="128" t="s">
        <v>105</v>
      </c>
      <c r="L119" s="119">
        <v>0</v>
      </c>
      <c r="M119" s="36" t="s">
        <v>112</v>
      </c>
      <c r="N119" s="37" t="s">
        <v>112</v>
      </c>
      <c r="O119" s="37" t="s">
        <v>112</v>
      </c>
      <c r="P119" s="37" t="s">
        <v>112</v>
      </c>
      <c r="Q119" s="37" t="s">
        <v>112</v>
      </c>
      <c r="R119" s="128" t="s">
        <v>105</v>
      </c>
      <c r="S119" s="119" t="s">
        <v>116</v>
      </c>
    </row>
    <row r="120" spans="1:19" ht="115.2" x14ac:dyDescent="0.3">
      <c r="A120" s="162" t="s">
        <v>956</v>
      </c>
      <c r="B120" s="36" t="s">
        <v>1243</v>
      </c>
      <c r="C120" s="36" t="s">
        <v>180</v>
      </c>
      <c r="D120" s="36" t="s">
        <v>1297</v>
      </c>
      <c r="E120" s="36" t="str">
        <f t="shared" si="3"/>
        <v>Business plan financier (Cegos) (Formation courte)</v>
      </c>
      <c r="F120" s="147" t="s">
        <v>1298</v>
      </c>
      <c r="G120" s="36" t="s">
        <v>1123</v>
      </c>
      <c r="H120" s="36" t="s">
        <v>1251</v>
      </c>
      <c r="I120" s="37" t="s">
        <v>189</v>
      </c>
      <c r="J120" s="37" t="s">
        <v>112</v>
      </c>
      <c r="K120" s="128" t="s">
        <v>105</v>
      </c>
      <c r="L120" s="119">
        <v>0</v>
      </c>
      <c r="M120" s="36" t="s">
        <v>112</v>
      </c>
      <c r="N120" s="37" t="s">
        <v>112</v>
      </c>
      <c r="O120" s="37" t="s">
        <v>112</v>
      </c>
      <c r="P120" s="37" t="s">
        <v>112</v>
      </c>
      <c r="Q120" s="37" t="s">
        <v>112</v>
      </c>
      <c r="R120" s="128" t="s">
        <v>105</v>
      </c>
      <c r="S120" s="119" t="s">
        <v>116</v>
      </c>
    </row>
    <row r="121" spans="1:19" ht="172.8" x14ac:dyDescent="0.3">
      <c r="A121" s="162" t="s">
        <v>956</v>
      </c>
      <c r="B121" s="36" t="s">
        <v>1243</v>
      </c>
      <c r="C121" s="36" t="s">
        <v>180</v>
      </c>
      <c r="D121" s="36" t="s">
        <v>1299</v>
      </c>
      <c r="E121" s="36" t="str">
        <f t="shared" si="3"/>
        <v>Ingénierie financière des opérations sur capitaux propres (Cegos) (Formation courte)</v>
      </c>
      <c r="F121" s="147" t="s">
        <v>1300</v>
      </c>
      <c r="G121" s="36" t="s">
        <v>1123</v>
      </c>
      <c r="H121" s="36" t="s">
        <v>1251</v>
      </c>
      <c r="I121" s="37" t="s">
        <v>189</v>
      </c>
      <c r="J121" s="37" t="s">
        <v>112</v>
      </c>
      <c r="K121" s="128" t="s">
        <v>105</v>
      </c>
      <c r="L121" s="119">
        <v>0</v>
      </c>
      <c r="M121" s="36" t="s">
        <v>112</v>
      </c>
      <c r="N121" s="37" t="s">
        <v>112</v>
      </c>
      <c r="O121" s="37" t="s">
        <v>112</v>
      </c>
      <c r="P121" s="37" t="s">
        <v>112</v>
      </c>
      <c r="Q121" s="37" t="s">
        <v>112</v>
      </c>
      <c r="R121" s="128" t="s">
        <v>105</v>
      </c>
      <c r="S121" s="119" t="s">
        <v>116</v>
      </c>
    </row>
    <row r="122" spans="1:19" ht="172.8" x14ac:dyDescent="0.3">
      <c r="A122" s="162" t="s">
        <v>956</v>
      </c>
      <c r="B122" s="36" t="s">
        <v>1243</v>
      </c>
      <c r="C122" s="36" t="s">
        <v>180</v>
      </c>
      <c r="D122" s="36" t="s">
        <v>867</v>
      </c>
      <c r="E122" s="36" t="str">
        <f t="shared" si="3"/>
        <v>Finance pour dirigeants (Cegos) (Formation courte)</v>
      </c>
      <c r="F122" s="147" t="s">
        <v>1301</v>
      </c>
      <c r="G122" s="36" t="s">
        <v>1123</v>
      </c>
      <c r="H122" s="36" t="s">
        <v>1251</v>
      </c>
      <c r="I122" s="37" t="s">
        <v>674</v>
      </c>
      <c r="J122" s="37" t="s">
        <v>112</v>
      </c>
      <c r="K122" s="128" t="s">
        <v>105</v>
      </c>
      <c r="L122" s="119">
        <v>0</v>
      </c>
      <c r="M122" s="36" t="s">
        <v>112</v>
      </c>
      <c r="N122" s="37" t="s">
        <v>112</v>
      </c>
      <c r="O122" s="37" t="s">
        <v>112</v>
      </c>
      <c r="P122" s="37" t="s">
        <v>112</v>
      </c>
      <c r="Q122" s="37" t="s">
        <v>112</v>
      </c>
      <c r="R122" s="128" t="s">
        <v>105</v>
      </c>
      <c r="S122" s="119" t="s">
        <v>116</v>
      </c>
    </row>
    <row r="123" spans="1:19" ht="129.6" x14ac:dyDescent="0.3">
      <c r="A123" s="162" t="s">
        <v>956</v>
      </c>
      <c r="B123" s="36" t="s">
        <v>1243</v>
      </c>
      <c r="C123" s="36" t="s">
        <v>180</v>
      </c>
      <c r="D123" s="36" t="s">
        <v>1302</v>
      </c>
      <c r="E123" s="36" t="str">
        <f t="shared" si="3"/>
        <v>Finance et gestion pour managers (Cegos) (Formation courte)</v>
      </c>
      <c r="F123" s="147" t="s">
        <v>1303</v>
      </c>
      <c r="G123" s="36" t="s">
        <v>1123</v>
      </c>
      <c r="H123" s="36" t="s">
        <v>1251</v>
      </c>
      <c r="I123" s="37" t="s">
        <v>1304</v>
      </c>
      <c r="J123" s="37" t="s">
        <v>112</v>
      </c>
      <c r="K123" s="128" t="s">
        <v>105</v>
      </c>
      <c r="L123" s="119">
        <v>0</v>
      </c>
      <c r="M123" s="36" t="s">
        <v>112</v>
      </c>
      <c r="N123" s="37" t="s">
        <v>112</v>
      </c>
      <c r="O123" s="37" t="s">
        <v>112</v>
      </c>
      <c r="P123" s="37" t="s">
        <v>112</v>
      </c>
      <c r="Q123" s="37" t="s">
        <v>112</v>
      </c>
      <c r="R123" s="128" t="s">
        <v>105</v>
      </c>
      <c r="S123" s="119" t="s">
        <v>116</v>
      </c>
    </row>
    <row r="124" spans="1:19" ht="115.2" x14ac:dyDescent="0.3">
      <c r="A124" s="162" t="s">
        <v>956</v>
      </c>
      <c r="B124" s="36" t="s">
        <v>1243</v>
      </c>
      <c r="C124" s="36" t="s">
        <v>180</v>
      </c>
      <c r="D124" s="36" t="s">
        <v>1305</v>
      </c>
      <c r="E124" s="36" t="str">
        <f t="shared" si="3"/>
        <v>Finance pour non-financiers (Cegos) (Formation courte)</v>
      </c>
      <c r="F124" s="147" t="s">
        <v>1306</v>
      </c>
      <c r="G124" s="36" t="s">
        <v>1123</v>
      </c>
      <c r="H124" s="36" t="s">
        <v>1251</v>
      </c>
      <c r="I124" s="37" t="s">
        <v>189</v>
      </c>
      <c r="J124" s="37" t="s">
        <v>112</v>
      </c>
      <c r="K124" s="128" t="s">
        <v>105</v>
      </c>
      <c r="L124" s="119">
        <v>0</v>
      </c>
      <c r="M124" s="36" t="s">
        <v>112</v>
      </c>
      <c r="N124" s="37" t="s">
        <v>112</v>
      </c>
      <c r="O124" s="37" t="s">
        <v>112</v>
      </c>
      <c r="P124" s="37" t="s">
        <v>112</v>
      </c>
      <c r="Q124" s="37" t="s">
        <v>112</v>
      </c>
      <c r="R124" s="128" t="s">
        <v>105</v>
      </c>
      <c r="S124" s="119" t="s">
        <v>116</v>
      </c>
    </row>
    <row r="125" spans="1:19" ht="144" x14ac:dyDescent="0.3">
      <c r="A125" s="162" t="s">
        <v>956</v>
      </c>
      <c r="B125" s="36" t="s">
        <v>1243</v>
      </c>
      <c r="C125" s="36" t="s">
        <v>180</v>
      </c>
      <c r="D125" s="36" t="s">
        <v>1307</v>
      </c>
      <c r="E125" s="36" t="str">
        <f t="shared" si="3"/>
        <v>L'essentiel de la finance pour non-financiers (Cegos) (Formation courte)</v>
      </c>
      <c r="F125" s="147" t="s">
        <v>1308</v>
      </c>
      <c r="G125" s="36" t="s">
        <v>1123</v>
      </c>
      <c r="H125" s="36" t="s">
        <v>1251</v>
      </c>
      <c r="I125" s="37" t="s">
        <v>137</v>
      </c>
      <c r="J125" s="37" t="s">
        <v>112</v>
      </c>
      <c r="K125" s="128" t="s">
        <v>105</v>
      </c>
      <c r="L125" s="119">
        <v>0</v>
      </c>
      <c r="M125" s="36" t="s">
        <v>112</v>
      </c>
      <c r="N125" s="37" t="s">
        <v>112</v>
      </c>
      <c r="O125" s="37" t="s">
        <v>112</v>
      </c>
      <c r="P125" s="37" t="s">
        <v>112</v>
      </c>
      <c r="Q125" s="37" t="s">
        <v>112</v>
      </c>
      <c r="R125" s="128" t="s">
        <v>105</v>
      </c>
      <c r="S125" s="119" t="s">
        <v>116</v>
      </c>
    </row>
    <row r="126" spans="1:19" ht="144" x14ac:dyDescent="0.3">
      <c r="A126" s="162" t="s">
        <v>956</v>
      </c>
      <c r="B126" s="36" t="s">
        <v>1243</v>
      </c>
      <c r="C126" s="36" t="s">
        <v>1309</v>
      </c>
      <c r="D126" s="36" t="s">
        <v>1310</v>
      </c>
      <c r="E126" s="36" t="str">
        <f t="shared" si="3"/>
        <v>Responsable Administratif et Financier (Cegos) (Formation, certificat en option)</v>
      </c>
      <c r="F126" s="147" t="s">
        <v>1311</v>
      </c>
      <c r="G126" s="36" t="s">
        <v>1123</v>
      </c>
      <c r="H126" s="36" t="s">
        <v>1251</v>
      </c>
      <c r="I126" s="37" t="s">
        <v>1312</v>
      </c>
      <c r="J126" s="37" t="s">
        <v>112</v>
      </c>
      <c r="K126" s="128" t="s">
        <v>105</v>
      </c>
      <c r="L126" s="119">
        <v>0</v>
      </c>
      <c r="M126" s="36" t="s">
        <v>112</v>
      </c>
      <c r="N126" s="37" t="s">
        <v>112</v>
      </c>
      <c r="O126" s="37" t="s">
        <v>112</v>
      </c>
      <c r="P126" s="37" t="s">
        <v>112</v>
      </c>
      <c r="Q126" s="37" t="s">
        <v>112</v>
      </c>
      <c r="R126" s="128" t="s">
        <v>105</v>
      </c>
      <c r="S126" s="119" t="s">
        <v>116</v>
      </c>
    </row>
    <row r="127" spans="1:19" ht="187.2" x14ac:dyDescent="0.3">
      <c r="A127" s="162" t="s">
        <v>956</v>
      </c>
      <c r="B127" s="36" t="s">
        <v>1243</v>
      </c>
      <c r="C127" s="36" t="s">
        <v>180</v>
      </c>
      <c r="D127" s="36" t="s">
        <v>1313</v>
      </c>
      <c r="E127" s="36" t="str">
        <f t="shared" si="3"/>
        <v>Directeur financier : améliorer la performance de votre fonction (Cegos) (Formation courte)</v>
      </c>
      <c r="F127" s="147" t="s">
        <v>1314</v>
      </c>
      <c r="G127" s="36" t="s">
        <v>1123</v>
      </c>
      <c r="H127" s="36" t="s">
        <v>1251</v>
      </c>
      <c r="I127" s="37" t="s">
        <v>189</v>
      </c>
      <c r="J127" s="37" t="s">
        <v>112</v>
      </c>
      <c r="K127" s="128" t="s">
        <v>105</v>
      </c>
      <c r="L127" s="119">
        <v>0</v>
      </c>
      <c r="M127" s="36" t="s">
        <v>112</v>
      </c>
      <c r="N127" s="37" t="s">
        <v>112</v>
      </c>
      <c r="O127" s="37" t="s">
        <v>112</v>
      </c>
      <c r="P127" s="37" t="s">
        <v>112</v>
      </c>
      <c r="Q127" s="37" t="s">
        <v>112</v>
      </c>
      <c r="R127" s="128" t="s">
        <v>105</v>
      </c>
      <c r="S127" s="119" t="s">
        <v>116</v>
      </c>
    </row>
    <row r="128" spans="1:19" ht="158.4" x14ac:dyDescent="0.3">
      <c r="A128" s="162" t="s">
        <v>956</v>
      </c>
      <c r="B128" s="36" t="s">
        <v>1243</v>
      </c>
      <c r="C128" s="36" t="s">
        <v>180</v>
      </c>
      <c r="D128" s="36" t="s">
        <v>1315</v>
      </c>
      <c r="E128" s="36" t="str">
        <f t="shared" si="3"/>
        <v>Financer son entreprise en période de crise (Cegos) (Formation courte)</v>
      </c>
      <c r="F128" s="147" t="s">
        <v>1316</v>
      </c>
      <c r="G128" s="36" t="s">
        <v>1123</v>
      </c>
      <c r="H128" s="36" t="s">
        <v>1251</v>
      </c>
      <c r="I128" s="37" t="s">
        <v>224</v>
      </c>
      <c r="J128" s="37" t="s">
        <v>112</v>
      </c>
      <c r="K128" s="128" t="s">
        <v>105</v>
      </c>
      <c r="L128" s="119">
        <v>0</v>
      </c>
      <c r="M128" s="36" t="s">
        <v>112</v>
      </c>
      <c r="N128" s="37" t="s">
        <v>112</v>
      </c>
      <c r="O128" s="37" t="s">
        <v>112</v>
      </c>
      <c r="P128" s="37" t="s">
        <v>112</v>
      </c>
      <c r="Q128" s="37" t="s">
        <v>112</v>
      </c>
      <c r="R128" s="128" t="s">
        <v>105</v>
      </c>
      <c r="S128" s="119" t="s">
        <v>116</v>
      </c>
    </row>
    <row r="129" spans="1:19" ht="144" x14ac:dyDescent="0.3">
      <c r="A129" s="162" t="s">
        <v>956</v>
      </c>
      <c r="B129" s="36" t="s">
        <v>1243</v>
      </c>
      <c r="C129" s="36" t="s">
        <v>180</v>
      </c>
      <c r="D129" s="36" t="s">
        <v>1317</v>
      </c>
      <c r="E129" s="36" t="str">
        <f t="shared" si="3"/>
        <v>Traiter les situations de surendettement des particuliers (Cegos) (Formation courte)</v>
      </c>
      <c r="F129" s="147" t="s">
        <v>1318</v>
      </c>
      <c r="G129" s="36" t="s">
        <v>1123</v>
      </c>
      <c r="H129" s="36" t="s">
        <v>1251</v>
      </c>
      <c r="I129" s="37" t="s">
        <v>189</v>
      </c>
      <c r="J129" s="37" t="s">
        <v>112</v>
      </c>
      <c r="K129" s="128" t="s">
        <v>105</v>
      </c>
      <c r="L129" s="119">
        <v>0</v>
      </c>
      <c r="M129" s="36" t="s">
        <v>112</v>
      </c>
      <c r="N129" s="37" t="s">
        <v>112</v>
      </c>
      <c r="O129" s="37" t="s">
        <v>112</v>
      </c>
      <c r="P129" s="37" t="s">
        <v>112</v>
      </c>
      <c r="Q129" s="37" t="s">
        <v>112</v>
      </c>
      <c r="R129" s="128" t="s">
        <v>105</v>
      </c>
      <c r="S129" s="119" t="s">
        <v>116</v>
      </c>
    </row>
    <row r="130" spans="1:19" ht="144" x14ac:dyDescent="0.3">
      <c r="A130" s="162" t="s">
        <v>956</v>
      </c>
      <c r="B130" s="41" t="s">
        <v>1319</v>
      </c>
      <c r="C130" s="41" t="s">
        <v>1320</v>
      </c>
      <c r="D130" s="41" t="s">
        <v>1321</v>
      </c>
      <c r="E130" s="41" t="str">
        <f t="shared" ref="E130:E161" si="4">CONCATENATE(D130&amp; " ("&amp;B130&amp;")" &amp; " ("&amp;C130&amp;")")</f>
        <v>Certification AMF Finance durable (First Finance) (Formation à la certification)</v>
      </c>
      <c r="F130" s="42" t="s">
        <v>1322</v>
      </c>
      <c r="G130" s="41" t="s">
        <v>1123</v>
      </c>
      <c r="H130" s="41" t="s">
        <v>1323</v>
      </c>
      <c r="I130" s="43" t="s">
        <v>1001</v>
      </c>
      <c r="J130" s="43" t="s">
        <v>112</v>
      </c>
      <c r="K130" s="41" t="s">
        <v>84</v>
      </c>
      <c r="L130" s="43">
        <v>1</v>
      </c>
      <c r="M130" s="36" t="s">
        <v>1324</v>
      </c>
      <c r="N130" s="36" t="s">
        <v>1325</v>
      </c>
      <c r="O130" s="37" t="s">
        <v>87</v>
      </c>
      <c r="P130" s="37" t="s">
        <v>86</v>
      </c>
      <c r="Q130" s="37" t="s">
        <v>112</v>
      </c>
      <c r="R130" s="41" t="s">
        <v>84</v>
      </c>
      <c r="S130" s="43" t="s">
        <v>116</v>
      </c>
    </row>
    <row r="131" spans="1:19" ht="216" x14ac:dyDescent="0.3">
      <c r="A131" s="162" t="s">
        <v>956</v>
      </c>
      <c r="B131" s="41" t="s">
        <v>1319</v>
      </c>
      <c r="C131" s="41" t="s">
        <v>1320</v>
      </c>
      <c r="D131" s="41" t="s">
        <v>1321</v>
      </c>
      <c r="E131" s="41" t="str">
        <f t="shared" si="4"/>
        <v>Certification AMF Finance durable (First Finance) (Formation à la certification)</v>
      </c>
      <c r="F131" s="42" t="s">
        <v>1322</v>
      </c>
      <c r="G131" s="41" t="s">
        <v>1123</v>
      </c>
      <c r="H131" s="41" t="s">
        <v>1323</v>
      </c>
      <c r="I131" s="43" t="s">
        <v>1001</v>
      </c>
      <c r="J131" s="43" t="s">
        <v>112</v>
      </c>
      <c r="K131" s="41" t="s">
        <v>84</v>
      </c>
      <c r="L131" s="43">
        <v>1</v>
      </c>
      <c r="M131" s="36" t="s">
        <v>1326</v>
      </c>
      <c r="N131" s="36" t="s">
        <v>1327</v>
      </c>
      <c r="O131" s="37" t="s">
        <v>87</v>
      </c>
      <c r="P131" s="37" t="s">
        <v>86</v>
      </c>
      <c r="Q131" s="37" t="s">
        <v>112</v>
      </c>
      <c r="R131" s="41" t="s">
        <v>84</v>
      </c>
      <c r="S131" s="43" t="s">
        <v>116</v>
      </c>
    </row>
    <row r="132" spans="1:19" ht="144" x14ac:dyDescent="0.3">
      <c r="A132" s="162" t="s">
        <v>956</v>
      </c>
      <c r="B132" s="41" t="s">
        <v>1319</v>
      </c>
      <c r="C132" s="41" t="s">
        <v>1320</v>
      </c>
      <c r="D132" s="41" t="s">
        <v>1321</v>
      </c>
      <c r="E132" s="41" t="str">
        <f t="shared" si="4"/>
        <v>Certification AMF Finance durable (First Finance) (Formation à la certification)</v>
      </c>
      <c r="F132" s="42" t="s">
        <v>1322</v>
      </c>
      <c r="G132" s="41" t="s">
        <v>1123</v>
      </c>
      <c r="H132" s="41" t="s">
        <v>1323</v>
      </c>
      <c r="I132" s="43" t="s">
        <v>1001</v>
      </c>
      <c r="J132" s="43" t="s">
        <v>112</v>
      </c>
      <c r="K132" s="41" t="s">
        <v>84</v>
      </c>
      <c r="L132" s="43">
        <v>1</v>
      </c>
      <c r="M132" s="36" t="s">
        <v>1328</v>
      </c>
      <c r="N132" s="36" t="s">
        <v>1329</v>
      </c>
      <c r="O132" s="37" t="s">
        <v>87</v>
      </c>
      <c r="P132" s="37" t="s">
        <v>86</v>
      </c>
      <c r="Q132" s="37" t="s">
        <v>112</v>
      </c>
      <c r="R132" s="41" t="s">
        <v>84</v>
      </c>
      <c r="S132" s="43" t="s">
        <v>116</v>
      </c>
    </row>
    <row r="133" spans="1:19" ht="144" x14ac:dyDescent="0.3">
      <c r="A133" s="162" t="s">
        <v>956</v>
      </c>
      <c r="B133" s="41" t="s">
        <v>1319</v>
      </c>
      <c r="C133" s="41" t="s">
        <v>1320</v>
      </c>
      <c r="D133" s="41" t="s">
        <v>1321</v>
      </c>
      <c r="E133" s="41" t="str">
        <f t="shared" si="4"/>
        <v>Certification AMF Finance durable (First Finance) (Formation à la certification)</v>
      </c>
      <c r="F133" s="42" t="s">
        <v>1322</v>
      </c>
      <c r="G133" s="41" t="s">
        <v>1123</v>
      </c>
      <c r="H133" s="41" t="s">
        <v>1323</v>
      </c>
      <c r="I133" s="43" t="s">
        <v>1001</v>
      </c>
      <c r="J133" s="43" t="s">
        <v>112</v>
      </c>
      <c r="K133" s="41" t="s">
        <v>84</v>
      </c>
      <c r="L133" s="43">
        <v>1</v>
      </c>
      <c r="M133" s="36" t="s">
        <v>1330</v>
      </c>
      <c r="N133" s="36" t="s">
        <v>1331</v>
      </c>
      <c r="O133" s="37" t="s">
        <v>87</v>
      </c>
      <c r="P133" s="37" t="s">
        <v>86</v>
      </c>
      <c r="Q133" s="37" t="s">
        <v>112</v>
      </c>
      <c r="R133" s="41" t="s">
        <v>84</v>
      </c>
      <c r="S133" s="43" t="s">
        <v>116</v>
      </c>
    </row>
    <row r="134" spans="1:19" ht="409.6" x14ac:dyDescent="0.3">
      <c r="A134" s="162" t="s">
        <v>956</v>
      </c>
      <c r="B134" s="41" t="s">
        <v>1319</v>
      </c>
      <c r="C134" s="41" t="s">
        <v>1320</v>
      </c>
      <c r="D134" s="41" t="s">
        <v>1321</v>
      </c>
      <c r="E134" s="41" t="str">
        <f t="shared" si="4"/>
        <v>Certification AMF Finance durable (First Finance) (Formation à la certification)</v>
      </c>
      <c r="F134" s="42" t="s">
        <v>1322</v>
      </c>
      <c r="G134" s="41" t="s">
        <v>1123</v>
      </c>
      <c r="H134" s="41" t="s">
        <v>1323</v>
      </c>
      <c r="I134" s="43" t="s">
        <v>1001</v>
      </c>
      <c r="J134" s="43" t="s">
        <v>112</v>
      </c>
      <c r="K134" s="41" t="s">
        <v>84</v>
      </c>
      <c r="L134" s="43">
        <v>1</v>
      </c>
      <c r="M134" s="36" t="s">
        <v>1332</v>
      </c>
      <c r="N134" s="36" t="s">
        <v>1333</v>
      </c>
      <c r="O134" s="37" t="s">
        <v>87</v>
      </c>
      <c r="P134" s="37" t="s">
        <v>86</v>
      </c>
      <c r="Q134" s="37" t="s">
        <v>112</v>
      </c>
      <c r="R134" s="41" t="s">
        <v>84</v>
      </c>
      <c r="S134" s="43" t="s">
        <v>116</v>
      </c>
    </row>
    <row r="135" spans="1:19" ht="144" x14ac:dyDescent="0.3">
      <c r="A135" s="162" t="s">
        <v>956</v>
      </c>
      <c r="B135" s="36" t="s">
        <v>1319</v>
      </c>
      <c r="C135" s="36" t="s">
        <v>180</v>
      </c>
      <c r="D135" s="36" t="s">
        <v>1334</v>
      </c>
      <c r="E135" s="36" t="str">
        <f t="shared" si="4"/>
        <v>Abus de marché : règles, enjeux, pratiques (First Finance) (Formation courte)</v>
      </c>
      <c r="F135" s="67" t="s">
        <v>1335</v>
      </c>
      <c r="G135" s="36" t="s">
        <v>1336</v>
      </c>
      <c r="H135" s="128" t="s">
        <v>86</v>
      </c>
      <c r="I135" s="37" t="s">
        <v>915</v>
      </c>
      <c r="J135" s="37" t="s">
        <v>112</v>
      </c>
      <c r="K135" s="36" t="s">
        <v>105</v>
      </c>
      <c r="L135" s="37">
        <v>0</v>
      </c>
      <c r="M135" s="36" t="s">
        <v>112</v>
      </c>
      <c r="N135" s="37" t="s">
        <v>112</v>
      </c>
      <c r="O135" s="37" t="s">
        <v>112</v>
      </c>
      <c r="P135" s="37" t="s">
        <v>112</v>
      </c>
      <c r="Q135" s="37" t="s">
        <v>112</v>
      </c>
      <c r="R135" s="36" t="s">
        <v>105</v>
      </c>
      <c r="S135" s="37" t="s">
        <v>116</v>
      </c>
    </row>
    <row r="136" spans="1:19" ht="115.2" x14ac:dyDescent="0.3">
      <c r="A136" s="162" t="s">
        <v>956</v>
      </c>
      <c r="B136" s="36" t="s">
        <v>1319</v>
      </c>
      <c r="C136" s="36" t="s">
        <v>180</v>
      </c>
      <c r="D136" s="36" t="s">
        <v>1337</v>
      </c>
      <c r="E136" s="36" t="str">
        <f t="shared" si="4"/>
        <v>Introduction à la Value at Risk (VaR) (First Finance) (Formation courte)</v>
      </c>
      <c r="F136" s="147" t="s">
        <v>1338</v>
      </c>
      <c r="G136" s="36" t="s">
        <v>1336</v>
      </c>
      <c r="H136" s="128" t="s">
        <v>86</v>
      </c>
      <c r="I136" s="37" t="s">
        <v>915</v>
      </c>
      <c r="J136" s="37" t="s">
        <v>112</v>
      </c>
      <c r="K136" s="36" t="s">
        <v>105</v>
      </c>
      <c r="L136" s="37">
        <v>0</v>
      </c>
      <c r="M136" s="36" t="s">
        <v>112</v>
      </c>
      <c r="N136" s="37" t="s">
        <v>112</v>
      </c>
      <c r="O136" s="37" t="s">
        <v>112</v>
      </c>
      <c r="P136" s="37" t="s">
        <v>112</v>
      </c>
      <c r="Q136" s="37" t="s">
        <v>112</v>
      </c>
      <c r="R136" s="36" t="s">
        <v>105</v>
      </c>
      <c r="S136" s="37" t="s">
        <v>116</v>
      </c>
    </row>
    <row r="137" spans="1:19" ht="86.4" x14ac:dyDescent="0.3">
      <c r="A137" s="162" t="s">
        <v>956</v>
      </c>
      <c r="B137" s="36" t="s">
        <v>1319</v>
      </c>
      <c r="C137" s="36" t="s">
        <v>171</v>
      </c>
      <c r="D137" s="37" t="s">
        <v>693</v>
      </c>
      <c r="E137" s="37" t="str">
        <f t="shared" si="4"/>
        <v>Certification AMF (First Finance) (Certificat)</v>
      </c>
      <c r="F137" s="147" t="s">
        <v>1339</v>
      </c>
      <c r="G137" s="36" t="s">
        <v>86</v>
      </c>
      <c r="H137" s="36" t="s">
        <v>1340</v>
      </c>
      <c r="I137" s="37" t="s">
        <v>818</v>
      </c>
      <c r="J137" s="37" t="s">
        <v>112</v>
      </c>
      <c r="K137" s="36" t="s">
        <v>84</v>
      </c>
      <c r="L137" s="37">
        <v>1</v>
      </c>
      <c r="M137" s="36" t="s">
        <v>86</v>
      </c>
      <c r="N137" s="37" t="s">
        <v>86</v>
      </c>
      <c r="O137" s="37" t="s">
        <v>87</v>
      </c>
      <c r="P137" s="37" t="s">
        <v>86</v>
      </c>
      <c r="Q137" s="37" t="s">
        <v>112</v>
      </c>
      <c r="R137" s="36" t="s">
        <v>105</v>
      </c>
      <c r="S137" s="37" t="s">
        <v>116</v>
      </c>
    </row>
    <row r="138" spans="1:19" ht="158.4" x14ac:dyDescent="0.3">
      <c r="A138" s="162" t="s">
        <v>956</v>
      </c>
      <c r="B138" s="36" t="s">
        <v>1319</v>
      </c>
      <c r="C138" s="36" t="s">
        <v>180</v>
      </c>
      <c r="D138" s="36" t="s">
        <v>1341</v>
      </c>
      <c r="E138" s="36" t="str">
        <f t="shared" si="4"/>
        <v>Évaluation annuelle des connaissances et des compétences MIF2 (First Finance) (Formation courte)</v>
      </c>
      <c r="F138" s="147" t="s">
        <v>1342</v>
      </c>
      <c r="G138" s="36" t="s">
        <v>1336</v>
      </c>
      <c r="H138" s="128" t="s">
        <v>86</v>
      </c>
      <c r="I138" s="37" t="s">
        <v>1343</v>
      </c>
      <c r="J138" s="37" t="s">
        <v>112</v>
      </c>
      <c r="K138" s="36" t="s">
        <v>105</v>
      </c>
      <c r="L138" s="37">
        <v>0</v>
      </c>
      <c r="M138" s="36" t="s">
        <v>112</v>
      </c>
      <c r="N138" s="37" t="s">
        <v>112</v>
      </c>
      <c r="O138" s="37" t="s">
        <v>112</v>
      </c>
      <c r="P138" s="37" t="s">
        <v>112</v>
      </c>
      <c r="Q138" s="37" t="s">
        <v>112</v>
      </c>
      <c r="R138" s="36" t="s">
        <v>105</v>
      </c>
      <c r="S138" s="37" t="s">
        <v>116</v>
      </c>
    </row>
    <row r="139" spans="1:19" ht="144" x14ac:dyDescent="0.3">
      <c r="A139" s="162" t="s">
        <v>956</v>
      </c>
      <c r="B139" s="41" t="s">
        <v>1319</v>
      </c>
      <c r="C139" s="41" t="s">
        <v>180</v>
      </c>
      <c r="D139" s="41" t="s">
        <v>1344</v>
      </c>
      <c r="E139" s="41" t="str">
        <f t="shared" si="4"/>
        <v>Transition verte et finance durable (First Finance) (Formation courte)</v>
      </c>
      <c r="F139" s="42" t="s">
        <v>1345</v>
      </c>
      <c r="G139" s="41" t="s">
        <v>1346</v>
      </c>
      <c r="H139" s="41" t="s">
        <v>86</v>
      </c>
      <c r="I139" s="43" t="s">
        <v>1059</v>
      </c>
      <c r="J139" s="43" t="s">
        <v>112</v>
      </c>
      <c r="K139" s="41" t="s">
        <v>84</v>
      </c>
      <c r="L139" s="43">
        <v>1</v>
      </c>
      <c r="M139" s="36" t="s">
        <v>1347</v>
      </c>
      <c r="N139" s="36" t="s">
        <v>1348</v>
      </c>
      <c r="O139" s="37" t="s">
        <v>87</v>
      </c>
      <c r="P139" s="37" t="s">
        <v>86</v>
      </c>
      <c r="Q139" s="37" t="s">
        <v>112</v>
      </c>
      <c r="R139" s="41" t="s">
        <v>84</v>
      </c>
      <c r="S139" s="43" t="s">
        <v>116</v>
      </c>
    </row>
    <row r="140" spans="1:19" ht="144" x14ac:dyDescent="0.3">
      <c r="A140" s="162" t="s">
        <v>956</v>
      </c>
      <c r="B140" s="41" t="s">
        <v>1319</v>
      </c>
      <c r="C140" s="41" t="s">
        <v>180</v>
      </c>
      <c r="D140" s="41" t="s">
        <v>1344</v>
      </c>
      <c r="E140" s="41" t="str">
        <f t="shared" si="4"/>
        <v>Transition verte et finance durable (First Finance) (Formation courte)</v>
      </c>
      <c r="F140" s="42" t="s">
        <v>1345</v>
      </c>
      <c r="G140" s="41" t="s">
        <v>1346</v>
      </c>
      <c r="H140" s="41" t="s">
        <v>86</v>
      </c>
      <c r="I140" s="43" t="s">
        <v>1059</v>
      </c>
      <c r="J140" s="43" t="s">
        <v>112</v>
      </c>
      <c r="K140" s="41" t="s">
        <v>84</v>
      </c>
      <c r="L140" s="43">
        <v>1</v>
      </c>
      <c r="M140" s="36" t="s">
        <v>1349</v>
      </c>
      <c r="N140" s="36" t="s">
        <v>1350</v>
      </c>
      <c r="O140" s="37" t="s">
        <v>87</v>
      </c>
      <c r="P140" s="37" t="s">
        <v>86</v>
      </c>
      <c r="Q140" s="37" t="s">
        <v>112</v>
      </c>
      <c r="R140" s="41" t="s">
        <v>84</v>
      </c>
      <c r="S140" s="43" t="s">
        <v>116</v>
      </c>
    </row>
    <row r="141" spans="1:19" ht="144" x14ac:dyDescent="0.3">
      <c r="A141" s="162" t="s">
        <v>956</v>
      </c>
      <c r="B141" s="41" t="s">
        <v>1319</v>
      </c>
      <c r="C141" s="41" t="s">
        <v>180</v>
      </c>
      <c r="D141" s="41" t="s">
        <v>1344</v>
      </c>
      <c r="E141" s="41" t="str">
        <f t="shared" si="4"/>
        <v>Transition verte et finance durable (First Finance) (Formation courte)</v>
      </c>
      <c r="F141" s="42" t="s">
        <v>1345</v>
      </c>
      <c r="G141" s="41" t="s">
        <v>1346</v>
      </c>
      <c r="H141" s="41" t="s">
        <v>86</v>
      </c>
      <c r="I141" s="43" t="s">
        <v>1059</v>
      </c>
      <c r="J141" s="43" t="s">
        <v>112</v>
      </c>
      <c r="K141" s="41" t="s">
        <v>84</v>
      </c>
      <c r="L141" s="43">
        <v>1</v>
      </c>
      <c r="M141" s="36" t="s">
        <v>1351</v>
      </c>
      <c r="N141" s="36" t="s">
        <v>1352</v>
      </c>
      <c r="O141" s="37" t="s">
        <v>87</v>
      </c>
      <c r="P141" s="37" t="s">
        <v>86</v>
      </c>
      <c r="Q141" s="37" t="s">
        <v>112</v>
      </c>
      <c r="R141" s="41" t="s">
        <v>84</v>
      </c>
      <c r="S141" s="43" t="s">
        <v>116</v>
      </c>
    </row>
    <row r="142" spans="1:19" ht="158.4" x14ac:dyDescent="0.3">
      <c r="A142" s="162" t="s">
        <v>956</v>
      </c>
      <c r="B142" s="41" t="s">
        <v>1319</v>
      </c>
      <c r="C142" s="41" t="s">
        <v>180</v>
      </c>
      <c r="D142" s="41" t="s">
        <v>1344</v>
      </c>
      <c r="E142" s="41" t="str">
        <f t="shared" si="4"/>
        <v>Transition verte et finance durable (First Finance) (Formation courte)</v>
      </c>
      <c r="F142" s="42" t="s">
        <v>1345</v>
      </c>
      <c r="G142" s="41" t="s">
        <v>1346</v>
      </c>
      <c r="H142" s="41" t="s">
        <v>86</v>
      </c>
      <c r="I142" s="43" t="s">
        <v>1059</v>
      </c>
      <c r="J142" s="43" t="s">
        <v>112</v>
      </c>
      <c r="K142" s="41" t="s">
        <v>84</v>
      </c>
      <c r="L142" s="43">
        <v>1</v>
      </c>
      <c r="M142" s="36" t="s">
        <v>1353</v>
      </c>
      <c r="N142" s="58" t="s">
        <v>1354</v>
      </c>
      <c r="O142" s="37" t="s">
        <v>87</v>
      </c>
      <c r="P142" s="37" t="s">
        <v>86</v>
      </c>
      <c r="Q142" s="37" t="s">
        <v>112</v>
      </c>
      <c r="R142" s="41" t="s">
        <v>84</v>
      </c>
      <c r="S142" s="43" t="s">
        <v>116</v>
      </c>
    </row>
    <row r="143" spans="1:19" ht="100.8" x14ac:dyDescent="0.3">
      <c r="A143" s="162" t="s">
        <v>956</v>
      </c>
      <c r="B143" s="36" t="s">
        <v>1319</v>
      </c>
      <c r="C143" s="36" t="s">
        <v>180</v>
      </c>
      <c r="D143" s="36" t="s">
        <v>1355</v>
      </c>
      <c r="E143" s="36" t="str">
        <f t="shared" si="4"/>
        <v>Culture Risques Bancaires  (First Finance) (Formation courte)</v>
      </c>
      <c r="F143" s="147" t="s">
        <v>1356</v>
      </c>
      <c r="G143" s="36" t="s">
        <v>1346</v>
      </c>
      <c r="H143" s="36" t="s">
        <v>86</v>
      </c>
      <c r="I143" s="37" t="s">
        <v>1357</v>
      </c>
      <c r="J143" s="37" t="s">
        <v>112</v>
      </c>
      <c r="K143" s="36" t="s">
        <v>105</v>
      </c>
      <c r="L143" s="37">
        <v>0</v>
      </c>
      <c r="M143" s="36" t="s">
        <v>112</v>
      </c>
      <c r="N143" s="37" t="s">
        <v>112</v>
      </c>
      <c r="O143" s="37" t="s">
        <v>112</v>
      </c>
      <c r="P143" s="37" t="s">
        <v>112</v>
      </c>
      <c r="Q143" s="37" t="s">
        <v>112</v>
      </c>
      <c r="R143" s="36" t="s">
        <v>105</v>
      </c>
      <c r="S143" s="37" t="s">
        <v>116</v>
      </c>
    </row>
    <row r="144" spans="1:19" ht="158.4" x14ac:dyDescent="0.3">
      <c r="A144" s="162" t="s">
        <v>956</v>
      </c>
      <c r="B144" s="36" t="s">
        <v>1319</v>
      </c>
      <c r="C144" s="36" t="s">
        <v>180</v>
      </c>
      <c r="D144" s="36" t="s">
        <v>1358</v>
      </c>
      <c r="E144" s="36" t="str">
        <f t="shared" si="4"/>
        <v>Initiation à la banque de financement et d’investissement (First Finance) (Formation courte)</v>
      </c>
      <c r="F144" s="147" t="s">
        <v>1359</v>
      </c>
      <c r="G144" s="36" t="s">
        <v>1346</v>
      </c>
      <c r="H144" s="36" t="s">
        <v>86</v>
      </c>
      <c r="I144" s="37" t="s">
        <v>1360</v>
      </c>
      <c r="J144" s="37" t="s">
        <v>112</v>
      </c>
      <c r="K144" s="36" t="s">
        <v>105</v>
      </c>
      <c r="L144" s="37">
        <v>0</v>
      </c>
      <c r="M144" s="36" t="s">
        <v>112</v>
      </c>
      <c r="N144" s="37" t="s">
        <v>112</v>
      </c>
      <c r="O144" s="37" t="s">
        <v>112</v>
      </c>
      <c r="P144" s="37" t="s">
        <v>112</v>
      </c>
      <c r="Q144" s="37" t="s">
        <v>112</v>
      </c>
      <c r="R144" s="36" t="s">
        <v>105</v>
      </c>
      <c r="S144" s="37" t="s">
        <v>116</v>
      </c>
    </row>
    <row r="145" spans="1:19" ht="115.2" x14ac:dyDescent="0.3">
      <c r="A145" s="162" t="s">
        <v>956</v>
      </c>
      <c r="B145" s="36" t="s">
        <v>1319</v>
      </c>
      <c r="C145" s="36" t="s">
        <v>180</v>
      </c>
      <c r="D145" s="36" t="s">
        <v>1361</v>
      </c>
      <c r="E145" s="36" t="str">
        <f t="shared" si="4"/>
        <v>Introduction à l’Asset Management (First Finance) (Formation courte)</v>
      </c>
      <c r="F145" s="147" t="s">
        <v>1362</v>
      </c>
      <c r="G145" s="36" t="s">
        <v>1346</v>
      </c>
      <c r="H145" s="36" t="s">
        <v>86</v>
      </c>
      <c r="I145" s="37" t="s">
        <v>1360</v>
      </c>
      <c r="J145" s="37" t="s">
        <v>112</v>
      </c>
      <c r="K145" s="36" t="s">
        <v>105</v>
      </c>
      <c r="L145" s="37">
        <v>0</v>
      </c>
      <c r="M145" s="36" t="s">
        <v>112</v>
      </c>
      <c r="N145" s="37" t="s">
        <v>112</v>
      </c>
      <c r="O145" s="37" t="s">
        <v>112</v>
      </c>
      <c r="P145" s="37" t="s">
        <v>112</v>
      </c>
      <c r="Q145" s="37" t="s">
        <v>112</v>
      </c>
      <c r="R145" s="36" t="s">
        <v>105</v>
      </c>
      <c r="S145" s="37" t="s">
        <v>116</v>
      </c>
    </row>
    <row r="146" spans="1:19" ht="86.4" x14ac:dyDescent="0.3">
      <c r="A146" s="162" t="s">
        <v>956</v>
      </c>
      <c r="B146" s="36" t="s">
        <v>1319</v>
      </c>
      <c r="C146" s="36" t="s">
        <v>180</v>
      </c>
      <c r="D146" s="37" t="s">
        <v>1363</v>
      </c>
      <c r="E146" s="37" t="str">
        <f t="shared" si="4"/>
        <v>Culture bancaire (First Finance) (Formation courte)</v>
      </c>
      <c r="F146" s="147" t="s">
        <v>1364</v>
      </c>
      <c r="G146" s="36" t="s">
        <v>1346</v>
      </c>
      <c r="H146" s="36" t="s">
        <v>86</v>
      </c>
      <c r="I146" s="37" t="s">
        <v>189</v>
      </c>
      <c r="J146" s="37" t="s">
        <v>112</v>
      </c>
      <c r="K146" s="36" t="s">
        <v>105</v>
      </c>
      <c r="L146" s="37">
        <v>0</v>
      </c>
      <c r="M146" s="36" t="s">
        <v>112</v>
      </c>
      <c r="N146" s="37" t="s">
        <v>112</v>
      </c>
      <c r="O146" s="37" t="s">
        <v>112</v>
      </c>
      <c r="P146" s="37" t="s">
        <v>112</v>
      </c>
      <c r="Q146" s="37" t="s">
        <v>112</v>
      </c>
      <c r="R146" s="36" t="s">
        <v>105</v>
      </c>
      <c r="S146" s="37" t="s">
        <v>116</v>
      </c>
    </row>
    <row r="147" spans="1:19" ht="100.8" x14ac:dyDescent="0.3">
      <c r="A147" s="162" t="s">
        <v>956</v>
      </c>
      <c r="B147" s="36" t="s">
        <v>1319</v>
      </c>
      <c r="C147" s="36" t="s">
        <v>180</v>
      </c>
      <c r="D147" s="36" t="s">
        <v>1365</v>
      </c>
      <c r="E147" s="36" t="str">
        <f t="shared" si="4"/>
        <v>Finance pour non-financiers  (First Finance) (Formation courte)</v>
      </c>
      <c r="F147" s="147" t="s">
        <v>1366</v>
      </c>
      <c r="G147" s="36" t="s">
        <v>1346</v>
      </c>
      <c r="H147" s="36" t="s">
        <v>86</v>
      </c>
      <c r="I147" s="37" t="s">
        <v>189</v>
      </c>
      <c r="J147" s="37" t="s">
        <v>112</v>
      </c>
      <c r="K147" s="36" t="s">
        <v>105</v>
      </c>
      <c r="L147" s="37">
        <v>0</v>
      </c>
      <c r="M147" s="36" t="s">
        <v>112</v>
      </c>
      <c r="N147" s="37" t="s">
        <v>112</v>
      </c>
      <c r="O147" s="37" t="s">
        <v>112</v>
      </c>
      <c r="P147" s="37" t="s">
        <v>112</v>
      </c>
      <c r="Q147" s="37" t="s">
        <v>112</v>
      </c>
      <c r="R147" s="36" t="s">
        <v>105</v>
      </c>
      <c r="S147" s="37" t="s">
        <v>116</v>
      </c>
    </row>
    <row r="148" spans="1:19" ht="129.6" x14ac:dyDescent="0.3">
      <c r="A148" s="162" t="s">
        <v>956</v>
      </c>
      <c r="B148" s="36" t="s">
        <v>1319</v>
      </c>
      <c r="C148" s="36" t="s">
        <v>180</v>
      </c>
      <c r="D148" s="36" t="s">
        <v>1367</v>
      </c>
      <c r="E148" s="36" t="str">
        <f t="shared" si="4"/>
        <v>Introduction aux marchés financiers (First Finance) (Formation courte)</v>
      </c>
      <c r="F148" s="147" t="s">
        <v>1368</v>
      </c>
      <c r="G148" s="36" t="s">
        <v>1346</v>
      </c>
      <c r="H148" s="36" t="s">
        <v>86</v>
      </c>
      <c r="I148" s="37" t="s">
        <v>189</v>
      </c>
      <c r="J148" s="37" t="s">
        <v>112</v>
      </c>
      <c r="K148" s="36" t="s">
        <v>105</v>
      </c>
      <c r="L148" s="37">
        <v>0</v>
      </c>
      <c r="M148" s="36" t="s">
        <v>112</v>
      </c>
      <c r="N148" s="37" t="s">
        <v>112</v>
      </c>
      <c r="O148" s="37" t="s">
        <v>112</v>
      </c>
      <c r="P148" s="37" t="s">
        <v>112</v>
      </c>
      <c r="Q148" s="37" t="s">
        <v>112</v>
      </c>
      <c r="R148" s="36" t="s">
        <v>105</v>
      </c>
      <c r="S148" s="37" t="s">
        <v>116</v>
      </c>
    </row>
    <row r="149" spans="1:19" ht="100.8" x14ac:dyDescent="0.3">
      <c r="A149" s="162" t="s">
        <v>956</v>
      </c>
      <c r="B149" s="36" t="s">
        <v>1319</v>
      </c>
      <c r="C149" s="36" t="s">
        <v>180</v>
      </c>
      <c r="D149" s="36" t="s">
        <v>1369</v>
      </c>
      <c r="E149" s="36" t="str">
        <f t="shared" si="4"/>
        <v>Marchés de taux d’intérêt  (First Finance) (Formation courte)</v>
      </c>
      <c r="F149" s="147" t="s">
        <v>1370</v>
      </c>
      <c r="G149" s="36" t="s">
        <v>1336</v>
      </c>
      <c r="H149" s="36" t="s">
        <v>86</v>
      </c>
      <c r="I149" s="37" t="s">
        <v>333</v>
      </c>
      <c r="J149" s="37" t="s">
        <v>112</v>
      </c>
      <c r="K149" s="36" t="s">
        <v>105</v>
      </c>
      <c r="L149" s="37">
        <v>0</v>
      </c>
      <c r="M149" s="36" t="s">
        <v>112</v>
      </c>
      <c r="N149" s="37" t="s">
        <v>112</v>
      </c>
      <c r="O149" s="37" t="s">
        <v>112</v>
      </c>
      <c r="P149" s="37" t="s">
        <v>112</v>
      </c>
      <c r="Q149" s="37" t="s">
        <v>112</v>
      </c>
      <c r="R149" s="36" t="s">
        <v>105</v>
      </c>
      <c r="S149" s="37" t="s">
        <v>116</v>
      </c>
    </row>
    <row r="150" spans="1:19" ht="100.8" x14ac:dyDescent="0.3">
      <c r="A150" s="162" t="s">
        <v>956</v>
      </c>
      <c r="B150" s="36" t="s">
        <v>1319</v>
      </c>
      <c r="C150" s="36" t="s">
        <v>180</v>
      </c>
      <c r="D150" s="36" t="s">
        <v>1371</v>
      </c>
      <c r="E150" s="36" t="str">
        <f t="shared" si="4"/>
        <v>Marchés des changes (First Finance) (Formation courte)</v>
      </c>
      <c r="F150" s="147" t="s">
        <v>1372</v>
      </c>
      <c r="G150" s="36" t="s">
        <v>1336</v>
      </c>
      <c r="H150" s="36" t="s">
        <v>86</v>
      </c>
      <c r="I150" s="37" t="s">
        <v>333</v>
      </c>
      <c r="J150" s="37" t="s">
        <v>112</v>
      </c>
      <c r="K150" s="36" t="s">
        <v>105</v>
      </c>
      <c r="L150" s="37">
        <v>0</v>
      </c>
      <c r="M150" s="36" t="s">
        <v>112</v>
      </c>
      <c r="N150" s="37" t="s">
        <v>112</v>
      </c>
      <c r="O150" s="37" t="s">
        <v>112</v>
      </c>
      <c r="P150" s="37" t="s">
        <v>112</v>
      </c>
      <c r="Q150" s="37" t="s">
        <v>112</v>
      </c>
      <c r="R150" s="36" t="s">
        <v>105</v>
      </c>
      <c r="S150" s="37" t="s">
        <v>116</v>
      </c>
    </row>
    <row r="151" spans="1:19" ht="129.6" x14ac:dyDescent="0.3">
      <c r="A151" s="162" t="s">
        <v>956</v>
      </c>
      <c r="B151" s="36" t="s">
        <v>1319</v>
      </c>
      <c r="C151" s="36" t="s">
        <v>180</v>
      </c>
      <c r="D151" s="36" t="s">
        <v>1373</v>
      </c>
      <c r="E151" s="36" t="str">
        <f t="shared" si="4"/>
        <v>Efficacité et limites des principales sûretés (First Finance) (Formation courte)</v>
      </c>
      <c r="F151" s="147" t="s">
        <v>1374</v>
      </c>
      <c r="G151" s="36" t="s">
        <v>1336</v>
      </c>
      <c r="H151" s="36" t="s">
        <v>86</v>
      </c>
      <c r="I151" s="37" t="s">
        <v>915</v>
      </c>
      <c r="J151" s="37" t="s">
        <v>112</v>
      </c>
      <c r="K151" s="36" t="s">
        <v>105</v>
      </c>
      <c r="L151" s="37">
        <v>0</v>
      </c>
      <c r="M151" s="36" t="s">
        <v>112</v>
      </c>
      <c r="N151" s="37" t="s">
        <v>112</v>
      </c>
      <c r="O151" s="37" t="s">
        <v>112</v>
      </c>
      <c r="P151" s="37" t="s">
        <v>112</v>
      </c>
      <c r="Q151" s="37" t="s">
        <v>112</v>
      </c>
      <c r="R151" s="36" t="s">
        <v>105</v>
      </c>
      <c r="S151" s="37" t="s">
        <v>116</v>
      </c>
    </row>
    <row r="152" spans="1:19" ht="86.4" x14ac:dyDescent="0.3">
      <c r="A152" s="162" t="s">
        <v>956</v>
      </c>
      <c r="B152" s="36" t="s">
        <v>1319</v>
      </c>
      <c r="C152" s="36" t="s">
        <v>180</v>
      </c>
      <c r="D152" s="36" t="s">
        <v>1375</v>
      </c>
      <c r="E152" s="36" t="str">
        <f t="shared" si="4"/>
        <v>Analyse financière (First Finance) (Formation courte)</v>
      </c>
      <c r="F152" s="147" t="s">
        <v>1376</v>
      </c>
      <c r="G152" s="36" t="s">
        <v>1336</v>
      </c>
      <c r="H152" s="36" t="s">
        <v>86</v>
      </c>
      <c r="I152" s="37" t="s">
        <v>333</v>
      </c>
      <c r="J152" s="37" t="s">
        <v>112</v>
      </c>
      <c r="K152" s="36" t="s">
        <v>105</v>
      </c>
      <c r="L152" s="37">
        <v>0</v>
      </c>
      <c r="M152" s="36" t="s">
        <v>112</v>
      </c>
      <c r="N152" s="37" t="s">
        <v>112</v>
      </c>
      <c r="O152" s="37" t="s">
        <v>112</v>
      </c>
      <c r="P152" s="37" t="s">
        <v>112</v>
      </c>
      <c r="Q152" s="37" t="s">
        <v>112</v>
      </c>
      <c r="R152" s="36" t="s">
        <v>105</v>
      </c>
      <c r="S152" s="37" t="s">
        <v>116</v>
      </c>
    </row>
    <row r="153" spans="1:19" ht="115.2" x14ac:dyDescent="0.3">
      <c r="A153" s="162" t="s">
        <v>956</v>
      </c>
      <c r="B153" s="41" t="s">
        <v>1319</v>
      </c>
      <c r="C153" s="41" t="s">
        <v>171</v>
      </c>
      <c r="D153" s="41" t="s">
        <v>1377</v>
      </c>
      <c r="E153" s="41" t="str">
        <f t="shared" si="4"/>
        <v>Certificat CFA en investissement ESG (First Finance) (Certificat)</v>
      </c>
      <c r="F153" s="42" t="s">
        <v>1378</v>
      </c>
      <c r="G153" s="41" t="s">
        <v>86</v>
      </c>
      <c r="H153" s="41" t="s">
        <v>86</v>
      </c>
      <c r="I153" s="43" t="s">
        <v>674</v>
      </c>
      <c r="J153" s="43" t="s">
        <v>112</v>
      </c>
      <c r="K153" s="41" t="s">
        <v>84</v>
      </c>
      <c r="L153" s="43">
        <v>1</v>
      </c>
      <c r="M153" s="36" t="s">
        <v>1379</v>
      </c>
      <c r="N153" s="37" t="s">
        <v>86</v>
      </c>
      <c r="O153" s="37" t="s">
        <v>87</v>
      </c>
      <c r="P153" s="37" t="s">
        <v>86</v>
      </c>
      <c r="Q153" s="37" t="s">
        <v>112</v>
      </c>
      <c r="R153" s="41" t="s">
        <v>84</v>
      </c>
      <c r="S153" s="43" t="s">
        <v>116</v>
      </c>
    </row>
    <row r="154" spans="1:19" ht="115.2" x14ac:dyDescent="0.3">
      <c r="A154" s="162" t="s">
        <v>956</v>
      </c>
      <c r="B154" s="41" t="s">
        <v>1319</v>
      </c>
      <c r="C154" s="41" t="s">
        <v>171</v>
      </c>
      <c r="D154" s="41" t="s">
        <v>1377</v>
      </c>
      <c r="E154" s="41" t="str">
        <f t="shared" si="4"/>
        <v>Certificat CFA en investissement ESG (First Finance) (Certificat)</v>
      </c>
      <c r="F154" s="42" t="s">
        <v>1378</v>
      </c>
      <c r="G154" s="41" t="s">
        <v>86</v>
      </c>
      <c r="H154" s="41" t="s">
        <v>86</v>
      </c>
      <c r="I154" s="43" t="s">
        <v>674</v>
      </c>
      <c r="J154" s="43" t="s">
        <v>112</v>
      </c>
      <c r="K154" s="41" t="s">
        <v>84</v>
      </c>
      <c r="L154" s="43">
        <v>1</v>
      </c>
      <c r="M154" s="36" t="s">
        <v>1380</v>
      </c>
      <c r="N154" s="37" t="s">
        <v>86</v>
      </c>
      <c r="O154" s="37" t="s">
        <v>87</v>
      </c>
      <c r="P154" s="37" t="s">
        <v>86</v>
      </c>
      <c r="Q154" s="37" t="s">
        <v>112</v>
      </c>
      <c r="R154" s="41" t="s">
        <v>84</v>
      </c>
      <c r="S154" s="43" t="s">
        <v>116</v>
      </c>
    </row>
    <row r="155" spans="1:19" ht="115.2" x14ac:dyDescent="0.3">
      <c r="A155" s="162" t="s">
        <v>956</v>
      </c>
      <c r="B155" s="41" t="s">
        <v>1319</v>
      </c>
      <c r="C155" s="41" t="s">
        <v>171</v>
      </c>
      <c r="D155" s="41" t="s">
        <v>1377</v>
      </c>
      <c r="E155" s="41" t="str">
        <f t="shared" si="4"/>
        <v>Certificat CFA en investissement ESG (First Finance) (Certificat)</v>
      </c>
      <c r="F155" s="42" t="s">
        <v>1378</v>
      </c>
      <c r="G155" s="41" t="s">
        <v>86</v>
      </c>
      <c r="H155" s="41" t="s">
        <v>86</v>
      </c>
      <c r="I155" s="43" t="s">
        <v>674</v>
      </c>
      <c r="J155" s="43" t="s">
        <v>112</v>
      </c>
      <c r="K155" s="41" t="s">
        <v>84</v>
      </c>
      <c r="L155" s="43">
        <v>1</v>
      </c>
      <c r="M155" s="36" t="s">
        <v>1381</v>
      </c>
      <c r="N155" s="37" t="s">
        <v>86</v>
      </c>
      <c r="O155" s="37" t="s">
        <v>87</v>
      </c>
      <c r="P155" s="37" t="s">
        <v>86</v>
      </c>
      <c r="Q155" s="37" t="s">
        <v>112</v>
      </c>
      <c r="R155" s="41" t="s">
        <v>84</v>
      </c>
      <c r="S155" s="43" t="s">
        <v>116</v>
      </c>
    </row>
    <row r="156" spans="1:19" ht="115.2" x14ac:dyDescent="0.3">
      <c r="A156" s="162" t="s">
        <v>956</v>
      </c>
      <c r="B156" s="41" t="s">
        <v>1319</v>
      </c>
      <c r="C156" s="41" t="s">
        <v>171</v>
      </c>
      <c r="D156" s="41" t="s">
        <v>1377</v>
      </c>
      <c r="E156" s="41" t="str">
        <f t="shared" si="4"/>
        <v>Certificat CFA en investissement ESG (First Finance) (Certificat)</v>
      </c>
      <c r="F156" s="42" t="s">
        <v>1378</v>
      </c>
      <c r="G156" s="41" t="s">
        <v>86</v>
      </c>
      <c r="H156" s="41" t="s">
        <v>86</v>
      </c>
      <c r="I156" s="43" t="s">
        <v>674</v>
      </c>
      <c r="J156" s="43" t="s">
        <v>112</v>
      </c>
      <c r="K156" s="41" t="s">
        <v>84</v>
      </c>
      <c r="L156" s="43">
        <v>1</v>
      </c>
      <c r="M156" s="36" t="s">
        <v>1382</v>
      </c>
      <c r="N156" s="37" t="s">
        <v>86</v>
      </c>
      <c r="O156" s="37" t="s">
        <v>87</v>
      </c>
      <c r="P156" s="37" t="s">
        <v>86</v>
      </c>
      <c r="Q156" s="37" t="s">
        <v>112</v>
      </c>
      <c r="R156" s="41" t="s">
        <v>84</v>
      </c>
      <c r="S156" s="43" t="s">
        <v>116</v>
      </c>
    </row>
    <row r="157" spans="1:19" ht="115.2" x14ac:dyDescent="0.3">
      <c r="A157" s="162" t="s">
        <v>956</v>
      </c>
      <c r="B157" s="41" t="s">
        <v>1319</v>
      </c>
      <c r="C157" s="41" t="s">
        <v>171</v>
      </c>
      <c r="D157" s="41" t="s">
        <v>1377</v>
      </c>
      <c r="E157" s="41" t="str">
        <f t="shared" si="4"/>
        <v>Certificat CFA en investissement ESG (First Finance) (Certificat)</v>
      </c>
      <c r="F157" s="42" t="s">
        <v>1378</v>
      </c>
      <c r="G157" s="41" t="s">
        <v>86</v>
      </c>
      <c r="H157" s="41" t="s">
        <v>86</v>
      </c>
      <c r="I157" s="43" t="s">
        <v>674</v>
      </c>
      <c r="J157" s="43" t="s">
        <v>112</v>
      </c>
      <c r="K157" s="41" t="s">
        <v>84</v>
      </c>
      <c r="L157" s="43">
        <v>1</v>
      </c>
      <c r="M157" s="36" t="s">
        <v>1383</v>
      </c>
      <c r="N157" s="37" t="s">
        <v>86</v>
      </c>
      <c r="O157" s="37" t="s">
        <v>87</v>
      </c>
      <c r="P157" s="37" t="s">
        <v>86</v>
      </c>
      <c r="Q157" s="37" t="s">
        <v>112</v>
      </c>
      <c r="R157" s="41" t="s">
        <v>84</v>
      </c>
      <c r="S157" s="43" t="s">
        <v>116</v>
      </c>
    </row>
    <row r="158" spans="1:19" ht="115.2" x14ac:dyDescent="0.3">
      <c r="A158" s="162" t="s">
        <v>956</v>
      </c>
      <c r="B158" s="41" t="s">
        <v>1319</v>
      </c>
      <c r="C158" s="41" t="s">
        <v>171</v>
      </c>
      <c r="D158" s="41" t="s">
        <v>1377</v>
      </c>
      <c r="E158" s="41" t="str">
        <f t="shared" si="4"/>
        <v>Certificat CFA en investissement ESG (First Finance) (Certificat)</v>
      </c>
      <c r="F158" s="42" t="s">
        <v>1378</v>
      </c>
      <c r="G158" s="41" t="s">
        <v>86</v>
      </c>
      <c r="H158" s="41" t="s">
        <v>86</v>
      </c>
      <c r="I158" s="43" t="s">
        <v>674</v>
      </c>
      <c r="J158" s="43" t="s">
        <v>112</v>
      </c>
      <c r="K158" s="41" t="s">
        <v>84</v>
      </c>
      <c r="L158" s="43">
        <v>1</v>
      </c>
      <c r="M158" s="36" t="s">
        <v>1384</v>
      </c>
      <c r="N158" s="37" t="s">
        <v>86</v>
      </c>
      <c r="O158" s="37" t="s">
        <v>87</v>
      </c>
      <c r="P158" s="37" t="s">
        <v>86</v>
      </c>
      <c r="Q158" s="37" t="s">
        <v>112</v>
      </c>
      <c r="R158" s="41" t="s">
        <v>84</v>
      </c>
      <c r="S158" s="43" t="s">
        <v>116</v>
      </c>
    </row>
    <row r="159" spans="1:19" ht="115.2" x14ac:dyDescent="0.3">
      <c r="A159" s="162" t="s">
        <v>956</v>
      </c>
      <c r="B159" s="41" t="s">
        <v>1319</v>
      </c>
      <c r="C159" s="41" t="s">
        <v>171</v>
      </c>
      <c r="D159" s="41" t="s">
        <v>1377</v>
      </c>
      <c r="E159" s="41" t="str">
        <f t="shared" si="4"/>
        <v>Certificat CFA en investissement ESG (First Finance) (Certificat)</v>
      </c>
      <c r="F159" s="42" t="s">
        <v>1378</v>
      </c>
      <c r="G159" s="41" t="s">
        <v>86</v>
      </c>
      <c r="H159" s="41" t="s">
        <v>86</v>
      </c>
      <c r="I159" s="43" t="s">
        <v>674</v>
      </c>
      <c r="J159" s="43" t="s">
        <v>112</v>
      </c>
      <c r="K159" s="41" t="s">
        <v>84</v>
      </c>
      <c r="L159" s="43">
        <v>1</v>
      </c>
      <c r="M159" s="36" t="s">
        <v>1385</v>
      </c>
      <c r="N159" s="37" t="s">
        <v>86</v>
      </c>
      <c r="O159" s="37" t="s">
        <v>87</v>
      </c>
      <c r="P159" s="37" t="s">
        <v>86</v>
      </c>
      <c r="Q159" s="37" t="s">
        <v>112</v>
      </c>
      <c r="R159" s="41" t="s">
        <v>84</v>
      </c>
      <c r="S159" s="43" t="s">
        <v>116</v>
      </c>
    </row>
    <row r="160" spans="1:19" ht="115.2" x14ac:dyDescent="0.3">
      <c r="A160" s="162" t="s">
        <v>956</v>
      </c>
      <c r="B160" s="41" t="s">
        <v>1319</v>
      </c>
      <c r="C160" s="41" t="s">
        <v>171</v>
      </c>
      <c r="D160" s="41" t="s">
        <v>1377</v>
      </c>
      <c r="E160" s="41" t="str">
        <f t="shared" si="4"/>
        <v>Certificat CFA en investissement ESG (First Finance) (Certificat)</v>
      </c>
      <c r="F160" s="42" t="s">
        <v>1378</v>
      </c>
      <c r="G160" s="41" t="s">
        <v>86</v>
      </c>
      <c r="H160" s="41" t="s">
        <v>86</v>
      </c>
      <c r="I160" s="43" t="s">
        <v>674</v>
      </c>
      <c r="J160" s="43" t="s">
        <v>112</v>
      </c>
      <c r="K160" s="41" t="s">
        <v>84</v>
      </c>
      <c r="L160" s="43">
        <v>1</v>
      </c>
      <c r="M160" s="36" t="s">
        <v>1386</v>
      </c>
      <c r="N160" s="37" t="s">
        <v>86</v>
      </c>
      <c r="O160" s="37" t="s">
        <v>87</v>
      </c>
      <c r="P160" s="37" t="s">
        <v>86</v>
      </c>
      <c r="Q160" s="37" t="s">
        <v>112</v>
      </c>
      <c r="R160" s="41" t="s">
        <v>84</v>
      </c>
      <c r="S160" s="43" t="s">
        <v>116</v>
      </c>
    </row>
    <row r="161" spans="1:19" ht="115.2" x14ac:dyDescent="0.3">
      <c r="A161" s="162" t="s">
        <v>956</v>
      </c>
      <c r="B161" s="41" t="s">
        <v>1319</v>
      </c>
      <c r="C161" s="41" t="s">
        <v>171</v>
      </c>
      <c r="D161" s="41" t="s">
        <v>1377</v>
      </c>
      <c r="E161" s="41" t="str">
        <f t="shared" si="4"/>
        <v>Certificat CFA en investissement ESG (First Finance) (Certificat)</v>
      </c>
      <c r="F161" s="42" t="s">
        <v>1378</v>
      </c>
      <c r="G161" s="41" t="s">
        <v>86</v>
      </c>
      <c r="H161" s="41" t="s">
        <v>86</v>
      </c>
      <c r="I161" s="43" t="s">
        <v>674</v>
      </c>
      <c r="J161" s="43" t="s">
        <v>112</v>
      </c>
      <c r="K161" s="41" t="s">
        <v>84</v>
      </c>
      <c r="L161" s="43">
        <v>1</v>
      </c>
      <c r="M161" s="36" t="s">
        <v>1387</v>
      </c>
      <c r="N161" s="37" t="s">
        <v>86</v>
      </c>
      <c r="O161" s="37" t="s">
        <v>87</v>
      </c>
      <c r="P161" s="37" t="s">
        <v>86</v>
      </c>
      <c r="Q161" s="37" t="s">
        <v>112</v>
      </c>
      <c r="R161" s="41" t="s">
        <v>84</v>
      </c>
      <c r="S161" s="43" t="s">
        <v>116</v>
      </c>
    </row>
    <row r="162" spans="1:19" ht="86.4" x14ac:dyDescent="0.3">
      <c r="A162" s="162" t="s">
        <v>956</v>
      </c>
      <c r="B162" s="36" t="s">
        <v>1319</v>
      </c>
      <c r="C162" s="36" t="s">
        <v>180</v>
      </c>
      <c r="D162" s="36" t="s">
        <v>1388</v>
      </c>
      <c r="E162" s="36" t="str">
        <f t="shared" ref="E162:E193" si="5">CONCATENATE(D162&amp; " ("&amp;B162&amp;")" &amp; " ("&amp;C162&amp;")")</f>
        <v>Collatéralisation (First Finance) (Formation courte)</v>
      </c>
      <c r="F162" s="147" t="s">
        <v>1389</v>
      </c>
      <c r="G162" s="36" t="s">
        <v>1336</v>
      </c>
      <c r="H162" s="36" t="s">
        <v>86</v>
      </c>
      <c r="I162" s="37" t="s">
        <v>915</v>
      </c>
      <c r="J162" s="37" t="s">
        <v>112</v>
      </c>
      <c r="K162" s="36" t="s">
        <v>105</v>
      </c>
      <c r="L162" s="37">
        <v>0</v>
      </c>
      <c r="M162" s="36" t="s">
        <v>112</v>
      </c>
      <c r="N162" s="37" t="s">
        <v>112</v>
      </c>
      <c r="O162" s="37" t="s">
        <v>112</v>
      </c>
      <c r="P162" s="37" t="s">
        <v>112</v>
      </c>
      <c r="Q162" s="37" t="s">
        <v>112</v>
      </c>
      <c r="R162" s="36" t="s">
        <v>105</v>
      </c>
      <c r="S162" s="37" t="s">
        <v>116</v>
      </c>
    </row>
    <row r="163" spans="1:19" ht="115.2" x14ac:dyDescent="0.3">
      <c r="A163" s="162" t="s">
        <v>956</v>
      </c>
      <c r="B163" s="36" t="s">
        <v>1319</v>
      </c>
      <c r="C163" s="36" t="s">
        <v>180</v>
      </c>
      <c r="D163" s="36" t="s">
        <v>1390</v>
      </c>
      <c r="E163" s="36" t="str">
        <f t="shared" si="5"/>
        <v>Gestion des risques opérationnels (First Finance) (Formation courte)</v>
      </c>
      <c r="F163" s="147" t="s">
        <v>1391</v>
      </c>
      <c r="G163" s="36" t="s">
        <v>1336</v>
      </c>
      <c r="H163" s="36" t="s">
        <v>86</v>
      </c>
      <c r="I163" s="37" t="s">
        <v>915</v>
      </c>
      <c r="J163" s="37" t="s">
        <v>112</v>
      </c>
      <c r="K163" s="36" t="s">
        <v>105</v>
      </c>
      <c r="L163" s="37">
        <v>0</v>
      </c>
      <c r="M163" s="36" t="s">
        <v>112</v>
      </c>
      <c r="N163" s="37" t="s">
        <v>112</v>
      </c>
      <c r="O163" s="37" t="s">
        <v>112</v>
      </c>
      <c r="P163" s="37" t="s">
        <v>112</v>
      </c>
      <c r="Q163" s="37" t="s">
        <v>112</v>
      </c>
      <c r="R163" s="36" t="s">
        <v>105</v>
      </c>
      <c r="S163" s="37" t="s">
        <v>116</v>
      </c>
    </row>
    <row r="164" spans="1:19" ht="144" x14ac:dyDescent="0.3">
      <c r="A164" s="162" t="s">
        <v>956</v>
      </c>
      <c r="B164" s="36" t="s">
        <v>1319</v>
      </c>
      <c r="C164" s="36" t="s">
        <v>180</v>
      </c>
      <c r="D164" s="36" t="s">
        <v>1392</v>
      </c>
      <c r="E164" s="36" t="str">
        <f t="shared" si="5"/>
        <v>Gestion du risque de liquidité 1 : principes et méthodes (First Finance) (Formation courte)</v>
      </c>
      <c r="F164" s="147" t="s">
        <v>1393</v>
      </c>
      <c r="G164" s="36" t="s">
        <v>1336</v>
      </c>
      <c r="H164" s="36" t="s">
        <v>86</v>
      </c>
      <c r="I164" s="37" t="s">
        <v>915</v>
      </c>
      <c r="J164" s="37" t="s">
        <v>112</v>
      </c>
      <c r="K164" s="36" t="s">
        <v>105</v>
      </c>
      <c r="L164" s="37">
        <v>0</v>
      </c>
      <c r="M164" s="36" t="s">
        <v>112</v>
      </c>
      <c r="N164" s="37" t="s">
        <v>112</v>
      </c>
      <c r="O164" s="37" t="s">
        <v>112</v>
      </c>
      <c r="P164" s="37" t="s">
        <v>112</v>
      </c>
      <c r="Q164" s="37" t="s">
        <v>112</v>
      </c>
      <c r="R164" s="36" t="s">
        <v>105</v>
      </c>
      <c r="S164" s="37" t="s">
        <v>116</v>
      </c>
    </row>
    <row r="165" spans="1:19" ht="115.2" x14ac:dyDescent="0.3">
      <c r="A165" s="162" t="s">
        <v>956</v>
      </c>
      <c r="B165" s="36" t="s">
        <v>1319</v>
      </c>
      <c r="C165" s="36" t="s">
        <v>180</v>
      </c>
      <c r="D165" s="36" t="s">
        <v>1394</v>
      </c>
      <c r="E165" s="36" t="str">
        <f t="shared" si="5"/>
        <v>Cash management et paiements (First Finance) (Formation courte)</v>
      </c>
      <c r="F165" s="147" t="s">
        <v>1395</v>
      </c>
      <c r="G165" s="36" t="s">
        <v>1336</v>
      </c>
      <c r="H165" s="36" t="s">
        <v>86</v>
      </c>
      <c r="I165" s="37" t="s">
        <v>818</v>
      </c>
      <c r="J165" s="37" t="s">
        <v>112</v>
      </c>
      <c r="K165" s="36" t="s">
        <v>105</v>
      </c>
      <c r="L165" s="37">
        <v>0</v>
      </c>
      <c r="M165" s="36" t="s">
        <v>112</v>
      </c>
      <c r="N165" s="37" t="s">
        <v>112</v>
      </c>
      <c r="O165" s="37" t="s">
        <v>112</v>
      </c>
      <c r="P165" s="37" t="s">
        <v>112</v>
      </c>
      <c r="Q165" s="37" t="s">
        <v>112</v>
      </c>
      <c r="R165" s="36" t="s">
        <v>105</v>
      </c>
      <c r="S165" s="37" t="s">
        <v>116</v>
      </c>
    </row>
    <row r="166" spans="1:19" ht="129.6" x14ac:dyDescent="0.3">
      <c r="A166" s="162" t="s">
        <v>956</v>
      </c>
      <c r="B166" s="36" t="s">
        <v>1319</v>
      </c>
      <c r="C166" s="36" t="s">
        <v>180</v>
      </c>
      <c r="D166" s="36" t="s">
        <v>1396</v>
      </c>
      <c r="E166" s="36" t="str">
        <f t="shared" si="5"/>
        <v>Fondamentaux du cash management (First Finance) (Formation courte)</v>
      </c>
      <c r="F166" s="147" t="s">
        <v>1397</v>
      </c>
      <c r="G166" s="36" t="s">
        <v>1336</v>
      </c>
      <c r="H166" s="36" t="s">
        <v>86</v>
      </c>
      <c r="I166" s="37" t="s">
        <v>818</v>
      </c>
      <c r="J166" s="37" t="s">
        <v>112</v>
      </c>
      <c r="K166" s="36" t="s">
        <v>105</v>
      </c>
      <c r="L166" s="37">
        <v>0</v>
      </c>
      <c r="M166" s="36" t="s">
        <v>112</v>
      </c>
      <c r="N166" s="37" t="s">
        <v>112</v>
      </c>
      <c r="O166" s="37" t="s">
        <v>112</v>
      </c>
      <c r="P166" s="37" t="s">
        <v>112</v>
      </c>
      <c r="Q166" s="37" t="s">
        <v>112</v>
      </c>
      <c r="R166" s="36" t="s">
        <v>105</v>
      </c>
      <c r="S166" s="37" t="s">
        <v>116</v>
      </c>
    </row>
    <row r="167" spans="1:19" ht="201.6" x14ac:dyDescent="0.3">
      <c r="A167" s="162" t="s">
        <v>956</v>
      </c>
      <c r="B167" s="36" t="s">
        <v>1319</v>
      </c>
      <c r="C167" s="36" t="s">
        <v>180</v>
      </c>
      <c r="D167" s="36" t="s">
        <v>1398</v>
      </c>
      <c r="E167" s="36" t="str">
        <f t="shared" si="5"/>
        <v>Corporate equity derivatives (utilisation des produits dérivés par les entreprises) (First Finance) (Formation courte)</v>
      </c>
      <c r="F167" s="147" t="s">
        <v>1399</v>
      </c>
      <c r="G167" s="36" t="s">
        <v>1336</v>
      </c>
      <c r="H167" s="36" t="s">
        <v>86</v>
      </c>
      <c r="I167" s="37" t="s">
        <v>818</v>
      </c>
      <c r="J167" s="37" t="s">
        <v>112</v>
      </c>
      <c r="K167" s="36" t="s">
        <v>105</v>
      </c>
      <c r="L167" s="37">
        <v>0</v>
      </c>
      <c r="M167" s="36" t="s">
        <v>112</v>
      </c>
      <c r="N167" s="37" t="s">
        <v>112</v>
      </c>
      <c r="O167" s="37" t="s">
        <v>112</v>
      </c>
      <c r="P167" s="37" t="s">
        <v>112</v>
      </c>
      <c r="Q167" s="37" t="s">
        <v>112</v>
      </c>
      <c r="R167" s="36" t="s">
        <v>105</v>
      </c>
      <c r="S167" s="37" t="s">
        <v>116</v>
      </c>
    </row>
    <row r="168" spans="1:19" ht="115.2" x14ac:dyDescent="0.3">
      <c r="A168" s="162" t="s">
        <v>956</v>
      </c>
      <c r="B168" s="36" t="s">
        <v>1319</v>
      </c>
      <c r="C168" s="36" t="s">
        <v>180</v>
      </c>
      <c r="D168" s="36" t="s">
        <v>1305</v>
      </c>
      <c r="E168" s="36" t="str">
        <f t="shared" si="5"/>
        <v>Finance pour non-financiers (First Finance) (Formation courte)</v>
      </c>
      <c r="F168" s="147" t="s">
        <v>1400</v>
      </c>
      <c r="G168" s="36" t="s">
        <v>1336</v>
      </c>
      <c r="H168" s="36" t="s">
        <v>86</v>
      </c>
      <c r="I168" s="37" t="s">
        <v>818</v>
      </c>
      <c r="J168" s="37" t="s">
        <v>112</v>
      </c>
      <c r="K168" s="36" t="s">
        <v>105</v>
      </c>
      <c r="L168" s="37">
        <v>0</v>
      </c>
      <c r="M168" s="36" t="s">
        <v>112</v>
      </c>
      <c r="N168" s="37" t="s">
        <v>112</v>
      </c>
      <c r="O168" s="37" t="s">
        <v>112</v>
      </c>
      <c r="P168" s="37" t="s">
        <v>112</v>
      </c>
      <c r="Q168" s="37" t="s">
        <v>112</v>
      </c>
      <c r="R168" s="36" t="s">
        <v>105</v>
      </c>
      <c r="S168" s="37" t="s">
        <v>116</v>
      </c>
    </row>
    <row r="169" spans="1:19" ht="100.8" x14ac:dyDescent="0.3">
      <c r="A169" s="162" t="s">
        <v>956</v>
      </c>
      <c r="B169" s="36" t="s">
        <v>1319</v>
      </c>
      <c r="C169" s="36" t="s">
        <v>180</v>
      </c>
      <c r="D169" s="36" t="s">
        <v>1401</v>
      </c>
      <c r="E169" s="36" t="str">
        <f t="shared" si="5"/>
        <v>Analyse financière – Niveau 1 (First Finance) (Formation courte)</v>
      </c>
      <c r="F169" s="147" t="s">
        <v>1402</v>
      </c>
      <c r="G169" s="36" t="s">
        <v>1336</v>
      </c>
      <c r="H169" s="36" t="s">
        <v>86</v>
      </c>
      <c r="I169" s="37" t="s">
        <v>818</v>
      </c>
      <c r="J169" s="37" t="s">
        <v>112</v>
      </c>
      <c r="K169" s="36" t="s">
        <v>105</v>
      </c>
      <c r="L169" s="37">
        <v>0</v>
      </c>
      <c r="M169" s="36" t="s">
        <v>112</v>
      </c>
      <c r="N169" s="37" t="s">
        <v>112</v>
      </c>
      <c r="O169" s="37" t="s">
        <v>112</v>
      </c>
      <c r="P169" s="37" t="s">
        <v>112</v>
      </c>
      <c r="Q169" s="37" t="s">
        <v>112</v>
      </c>
      <c r="R169" s="36" t="s">
        <v>105</v>
      </c>
      <c r="S169" s="37" t="s">
        <v>116</v>
      </c>
    </row>
    <row r="170" spans="1:19" ht="115.2" x14ac:dyDescent="0.3">
      <c r="A170" s="162" t="s">
        <v>956</v>
      </c>
      <c r="B170" s="36" t="s">
        <v>1319</v>
      </c>
      <c r="C170" s="36" t="s">
        <v>180</v>
      </c>
      <c r="D170" s="36" t="s">
        <v>1403</v>
      </c>
      <c r="E170" s="36" t="str">
        <f t="shared" si="5"/>
        <v>Découverte de l’analyse financière (First Finance) (Formation courte)</v>
      </c>
      <c r="F170" s="147" t="s">
        <v>1404</v>
      </c>
      <c r="G170" s="36" t="s">
        <v>1336</v>
      </c>
      <c r="H170" s="36" t="s">
        <v>86</v>
      </c>
      <c r="I170" s="37" t="s">
        <v>818</v>
      </c>
      <c r="J170" s="37" t="s">
        <v>112</v>
      </c>
      <c r="K170" s="36" t="s">
        <v>105</v>
      </c>
      <c r="L170" s="37">
        <v>0</v>
      </c>
      <c r="M170" s="36" t="s">
        <v>112</v>
      </c>
      <c r="N170" s="37" t="s">
        <v>112</v>
      </c>
      <c r="O170" s="37" t="s">
        <v>112</v>
      </c>
      <c r="P170" s="37" t="s">
        <v>112</v>
      </c>
      <c r="Q170" s="37" t="s">
        <v>112</v>
      </c>
      <c r="R170" s="36" t="s">
        <v>105</v>
      </c>
      <c r="S170" s="37" t="s">
        <v>116</v>
      </c>
    </row>
    <row r="171" spans="1:19" ht="158.4" x14ac:dyDescent="0.3">
      <c r="A171" s="162" t="s">
        <v>956</v>
      </c>
      <c r="B171" s="41" t="s">
        <v>1319</v>
      </c>
      <c r="C171" s="41" t="s">
        <v>180</v>
      </c>
      <c r="D171" s="41" t="s">
        <v>1405</v>
      </c>
      <c r="E171" s="41" t="str">
        <f t="shared" si="5"/>
        <v>Finance durable et gestion d’actifs : fondamentaux et marché (First Finance) (Formation courte)</v>
      </c>
      <c r="F171" s="42" t="s">
        <v>1406</v>
      </c>
      <c r="G171" s="41" t="s">
        <v>1336</v>
      </c>
      <c r="H171" s="41" t="s">
        <v>86</v>
      </c>
      <c r="I171" s="43" t="s">
        <v>818</v>
      </c>
      <c r="J171" s="43" t="s">
        <v>112</v>
      </c>
      <c r="K171" s="41" t="s">
        <v>84</v>
      </c>
      <c r="L171" s="43">
        <v>1</v>
      </c>
      <c r="M171" s="36" t="s">
        <v>1407</v>
      </c>
      <c r="N171" s="36" t="s">
        <v>1408</v>
      </c>
      <c r="O171" s="37" t="s">
        <v>87</v>
      </c>
      <c r="P171" s="37" t="s">
        <v>86</v>
      </c>
      <c r="Q171" s="37" t="s">
        <v>112</v>
      </c>
      <c r="R171" s="41" t="s">
        <v>105</v>
      </c>
      <c r="S171" s="43" t="s">
        <v>116</v>
      </c>
    </row>
    <row r="172" spans="1:19" ht="158.4" x14ac:dyDescent="0.3">
      <c r="A172" s="162" t="s">
        <v>956</v>
      </c>
      <c r="B172" s="41" t="s">
        <v>1319</v>
      </c>
      <c r="C172" s="41" t="s">
        <v>180</v>
      </c>
      <c r="D172" s="41" t="s">
        <v>1405</v>
      </c>
      <c r="E172" s="41" t="str">
        <f t="shared" si="5"/>
        <v>Finance durable et gestion d’actifs : fondamentaux et marché (First Finance) (Formation courte)</v>
      </c>
      <c r="F172" s="42" t="s">
        <v>1406</v>
      </c>
      <c r="G172" s="41" t="s">
        <v>1336</v>
      </c>
      <c r="H172" s="41" t="s">
        <v>86</v>
      </c>
      <c r="I172" s="43" t="s">
        <v>818</v>
      </c>
      <c r="J172" s="43" t="s">
        <v>112</v>
      </c>
      <c r="K172" s="41" t="s">
        <v>84</v>
      </c>
      <c r="L172" s="43">
        <v>1</v>
      </c>
      <c r="M172" s="36" t="s">
        <v>1409</v>
      </c>
      <c r="N172" s="36" t="s">
        <v>1410</v>
      </c>
      <c r="O172" s="37" t="s">
        <v>87</v>
      </c>
      <c r="P172" s="37" t="s">
        <v>86</v>
      </c>
      <c r="Q172" s="37" t="s">
        <v>112</v>
      </c>
      <c r="R172" s="41" t="s">
        <v>105</v>
      </c>
      <c r="S172" s="43" t="s">
        <v>116</v>
      </c>
    </row>
    <row r="173" spans="1:19" ht="158.4" x14ac:dyDescent="0.3">
      <c r="A173" s="162" t="s">
        <v>956</v>
      </c>
      <c r="B173" s="41" t="s">
        <v>1319</v>
      </c>
      <c r="C173" s="41" t="s">
        <v>180</v>
      </c>
      <c r="D173" s="41" t="s">
        <v>1405</v>
      </c>
      <c r="E173" s="41" t="str">
        <f t="shared" si="5"/>
        <v>Finance durable et gestion d’actifs : fondamentaux et marché (First Finance) (Formation courte)</v>
      </c>
      <c r="F173" s="42" t="s">
        <v>1406</v>
      </c>
      <c r="G173" s="41" t="s">
        <v>1336</v>
      </c>
      <c r="H173" s="41" t="s">
        <v>86</v>
      </c>
      <c r="I173" s="43" t="s">
        <v>818</v>
      </c>
      <c r="J173" s="43" t="s">
        <v>112</v>
      </c>
      <c r="K173" s="41" t="s">
        <v>84</v>
      </c>
      <c r="L173" s="43">
        <v>1</v>
      </c>
      <c r="M173" s="36" t="s">
        <v>1411</v>
      </c>
      <c r="N173" s="37" t="s">
        <v>1412</v>
      </c>
      <c r="O173" s="37" t="s">
        <v>87</v>
      </c>
      <c r="P173" s="37" t="s">
        <v>86</v>
      </c>
      <c r="Q173" s="37" t="s">
        <v>112</v>
      </c>
      <c r="R173" s="41" t="s">
        <v>105</v>
      </c>
      <c r="S173" s="43" t="s">
        <v>116</v>
      </c>
    </row>
    <row r="174" spans="1:19" ht="158.4" x14ac:dyDescent="0.3">
      <c r="A174" s="162" t="s">
        <v>956</v>
      </c>
      <c r="B174" s="41" t="s">
        <v>1319</v>
      </c>
      <c r="C174" s="41" t="s">
        <v>180</v>
      </c>
      <c r="D174" s="41" t="s">
        <v>1405</v>
      </c>
      <c r="E174" s="41" t="str">
        <f t="shared" si="5"/>
        <v>Finance durable et gestion d’actifs : fondamentaux et marché (First Finance) (Formation courte)</v>
      </c>
      <c r="F174" s="42" t="s">
        <v>1406</v>
      </c>
      <c r="G174" s="41" t="s">
        <v>1336</v>
      </c>
      <c r="H174" s="41" t="s">
        <v>86</v>
      </c>
      <c r="I174" s="43" t="s">
        <v>818</v>
      </c>
      <c r="J174" s="43" t="s">
        <v>112</v>
      </c>
      <c r="K174" s="41" t="s">
        <v>84</v>
      </c>
      <c r="L174" s="43">
        <v>1</v>
      </c>
      <c r="M174" s="36" t="s">
        <v>1413</v>
      </c>
      <c r="N174" s="37" t="s">
        <v>86</v>
      </c>
      <c r="O174" s="37" t="s">
        <v>87</v>
      </c>
      <c r="P174" s="37" t="s">
        <v>86</v>
      </c>
      <c r="Q174" s="37" t="s">
        <v>112</v>
      </c>
      <c r="R174" s="41" t="s">
        <v>105</v>
      </c>
      <c r="S174" s="43" t="s">
        <v>116</v>
      </c>
    </row>
    <row r="175" spans="1:19" ht="158.4" x14ac:dyDescent="0.3">
      <c r="A175" s="162" t="s">
        <v>956</v>
      </c>
      <c r="B175" s="41" t="s">
        <v>1319</v>
      </c>
      <c r="C175" s="41" t="s">
        <v>180</v>
      </c>
      <c r="D175" s="41" t="s">
        <v>1405</v>
      </c>
      <c r="E175" s="41" t="str">
        <f t="shared" si="5"/>
        <v>Finance durable et gestion d’actifs : fondamentaux et marché (First Finance) (Formation courte)</v>
      </c>
      <c r="F175" s="42" t="s">
        <v>1406</v>
      </c>
      <c r="G175" s="41" t="s">
        <v>1336</v>
      </c>
      <c r="H175" s="41" t="s">
        <v>86</v>
      </c>
      <c r="I175" s="43" t="s">
        <v>818</v>
      </c>
      <c r="J175" s="43" t="s">
        <v>112</v>
      </c>
      <c r="K175" s="41" t="s">
        <v>84</v>
      </c>
      <c r="L175" s="43">
        <v>1</v>
      </c>
      <c r="M175" s="36" t="s">
        <v>1414</v>
      </c>
      <c r="N175" s="36" t="s">
        <v>1415</v>
      </c>
      <c r="O175" s="37" t="s">
        <v>87</v>
      </c>
      <c r="P175" s="37" t="s">
        <v>86</v>
      </c>
      <c r="Q175" s="37" t="s">
        <v>112</v>
      </c>
      <c r="R175" s="41" t="s">
        <v>105</v>
      </c>
      <c r="S175" s="43" t="s">
        <v>116</v>
      </c>
    </row>
    <row r="176" spans="1:19" ht="158.4" x14ac:dyDescent="0.3">
      <c r="A176" s="162" t="s">
        <v>956</v>
      </c>
      <c r="B176" s="41" t="s">
        <v>1319</v>
      </c>
      <c r="C176" s="41" t="s">
        <v>180</v>
      </c>
      <c r="D176" s="41" t="s">
        <v>1405</v>
      </c>
      <c r="E176" s="41" t="str">
        <f t="shared" si="5"/>
        <v>Finance durable et gestion d’actifs : fondamentaux et marché (First Finance) (Formation courte)</v>
      </c>
      <c r="F176" s="42" t="s">
        <v>1406</v>
      </c>
      <c r="G176" s="41" t="s">
        <v>1336</v>
      </c>
      <c r="H176" s="41" t="s">
        <v>86</v>
      </c>
      <c r="I176" s="43" t="s">
        <v>818</v>
      </c>
      <c r="J176" s="43" t="s">
        <v>112</v>
      </c>
      <c r="K176" s="41" t="s">
        <v>84</v>
      </c>
      <c r="L176" s="43">
        <v>1</v>
      </c>
      <c r="M176" s="36" t="s">
        <v>1416</v>
      </c>
      <c r="N176" s="36" t="s">
        <v>1417</v>
      </c>
      <c r="O176" s="37" t="s">
        <v>87</v>
      </c>
      <c r="P176" s="37" t="s">
        <v>86</v>
      </c>
      <c r="Q176" s="37" t="s">
        <v>112</v>
      </c>
      <c r="R176" s="41" t="s">
        <v>105</v>
      </c>
      <c r="S176" s="43" t="s">
        <v>116</v>
      </c>
    </row>
    <row r="177" spans="1:19" ht="158.4" x14ac:dyDescent="0.3">
      <c r="A177" s="162" t="s">
        <v>956</v>
      </c>
      <c r="B177" s="41" t="s">
        <v>1319</v>
      </c>
      <c r="C177" s="41" t="s">
        <v>180</v>
      </c>
      <c r="D177" s="41" t="s">
        <v>1405</v>
      </c>
      <c r="E177" s="41" t="str">
        <f t="shared" si="5"/>
        <v>Finance durable et gestion d’actifs : fondamentaux et marché (First Finance) (Formation courte)</v>
      </c>
      <c r="F177" s="42" t="s">
        <v>1406</v>
      </c>
      <c r="G177" s="41" t="s">
        <v>1336</v>
      </c>
      <c r="H177" s="41" t="s">
        <v>86</v>
      </c>
      <c r="I177" s="43" t="s">
        <v>818</v>
      </c>
      <c r="J177" s="43" t="s">
        <v>112</v>
      </c>
      <c r="K177" s="41" t="s">
        <v>84</v>
      </c>
      <c r="L177" s="43">
        <v>1</v>
      </c>
      <c r="M177" s="36" t="s">
        <v>1418</v>
      </c>
      <c r="N177" s="36" t="s">
        <v>1419</v>
      </c>
      <c r="O177" s="37" t="s">
        <v>87</v>
      </c>
      <c r="P177" s="37" t="s">
        <v>86</v>
      </c>
      <c r="Q177" s="37" t="s">
        <v>112</v>
      </c>
      <c r="R177" s="41" t="s">
        <v>105</v>
      </c>
      <c r="S177" s="43" t="s">
        <v>116</v>
      </c>
    </row>
    <row r="178" spans="1:19" ht="144" x14ac:dyDescent="0.3">
      <c r="A178" s="162" t="s">
        <v>956</v>
      </c>
      <c r="B178" s="36" t="s">
        <v>1319</v>
      </c>
      <c r="C178" s="36" t="s">
        <v>180</v>
      </c>
      <c r="D178" s="36" t="s">
        <v>1420</v>
      </c>
      <c r="E178" s="36" t="str">
        <f t="shared" si="5"/>
        <v>Les banques, rôle, environnement et enjeux (First Finance) (Formation courte)</v>
      </c>
      <c r="F178" s="147" t="s">
        <v>1421</v>
      </c>
      <c r="G178" s="36" t="s">
        <v>1336</v>
      </c>
      <c r="H178" s="36" t="s">
        <v>86</v>
      </c>
      <c r="I178" s="37" t="s">
        <v>818</v>
      </c>
      <c r="J178" s="37" t="s">
        <v>112</v>
      </c>
      <c r="K178" s="36" t="s">
        <v>105</v>
      </c>
      <c r="L178" s="37">
        <v>0</v>
      </c>
      <c r="M178" s="36" t="s">
        <v>112</v>
      </c>
      <c r="N178" s="37" t="s">
        <v>112</v>
      </c>
      <c r="O178" s="37" t="s">
        <v>112</v>
      </c>
      <c r="P178" s="37" t="s">
        <v>112</v>
      </c>
      <c r="Q178" s="37" t="s">
        <v>112</v>
      </c>
      <c r="R178" s="36" t="s">
        <v>105</v>
      </c>
      <c r="S178" s="37" t="s">
        <v>116</v>
      </c>
    </row>
    <row r="179" spans="1:19" ht="172.8" x14ac:dyDescent="0.3">
      <c r="A179" s="162" t="s">
        <v>956</v>
      </c>
      <c r="B179" s="36" t="s">
        <v>1319</v>
      </c>
      <c r="C179" s="36" t="s">
        <v>180</v>
      </c>
      <c r="D179" s="36" t="s">
        <v>1422</v>
      </c>
      <c r="E179" s="36" t="str">
        <f t="shared" si="5"/>
        <v>Risques de non-conformité, de cybercriminalité, climatiques (First Finance) (Formation courte)</v>
      </c>
      <c r="F179" s="147" t="s">
        <v>1423</v>
      </c>
      <c r="G179" s="36" t="s">
        <v>1424</v>
      </c>
      <c r="H179" s="36" t="s">
        <v>86</v>
      </c>
      <c r="I179" s="37" t="s">
        <v>1425</v>
      </c>
      <c r="J179" s="37" t="s">
        <v>112</v>
      </c>
      <c r="K179" s="36" t="s">
        <v>84</v>
      </c>
      <c r="L179" s="37">
        <v>1</v>
      </c>
      <c r="M179" s="36" t="s">
        <v>1426</v>
      </c>
      <c r="N179" s="36" t="s">
        <v>1427</v>
      </c>
      <c r="O179" s="37" t="s">
        <v>87</v>
      </c>
      <c r="P179" s="37" t="s">
        <v>86</v>
      </c>
      <c r="Q179" s="37" t="s">
        <v>112</v>
      </c>
      <c r="R179" s="36" t="s">
        <v>105</v>
      </c>
      <c r="S179" s="37" t="s">
        <v>116</v>
      </c>
    </row>
    <row r="180" spans="1:19" ht="158.4" x14ac:dyDescent="0.3">
      <c r="A180" s="162" t="s">
        <v>956</v>
      </c>
      <c r="B180" s="36" t="s">
        <v>1319</v>
      </c>
      <c r="C180" s="36" t="s">
        <v>180</v>
      </c>
      <c r="D180" s="36" t="s">
        <v>1428</v>
      </c>
      <c r="E180" s="36" t="str">
        <f t="shared" si="5"/>
        <v>Actions 1 : fondamentaux du marché actions, cash et dérivés (First Finance) (Formation courte)</v>
      </c>
      <c r="F180" s="147" t="s">
        <v>1429</v>
      </c>
      <c r="G180" s="36" t="s">
        <v>1336</v>
      </c>
      <c r="H180" s="36" t="s">
        <v>86</v>
      </c>
      <c r="I180" s="37" t="s">
        <v>818</v>
      </c>
      <c r="J180" s="37" t="s">
        <v>112</v>
      </c>
      <c r="K180" s="36" t="s">
        <v>105</v>
      </c>
      <c r="L180" s="37">
        <v>0</v>
      </c>
      <c r="M180" s="36" t="s">
        <v>112</v>
      </c>
      <c r="N180" s="37" t="s">
        <v>112</v>
      </c>
      <c r="O180" s="37" t="s">
        <v>112</v>
      </c>
      <c r="P180" s="37" t="s">
        <v>112</v>
      </c>
      <c r="Q180" s="37" t="s">
        <v>112</v>
      </c>
      <c r="R180" s="36" t="s">
        <v>105</v>
      </c>
      <c r="S180" s="37" t="s">
        <v>116</v>
      </c>
    </row>
    <row r="181" spans="1:19" ht="115.2" x14ac:dyDescent="0.3">
      <c r="A181" s="162" t="s">
        <v>956</v>
      </c>
      <c r="B181" s="36" t="s">
        <v>1319</v>
      </c>
      <c r="C181" s="36" t="s">
        <v>180</v>
      </c>
      <c r="D181" s="36" t="s">
        <v>1430</v>
      </c>
      <c r="E181" s="36" t="str">
        <f t="shared" si="5"/>
        <v>Analyse des cash-flows – Niveau 1 (First Finance) (Formation courte)</v>
      </c>
      <c r="F181" s="147" t="s">
        <v>1431</v>
      </c>
      <c r="G181" s="36" t="s">
        <v>1336</v>
      </c>
      <c r="H181" s="36" t="s">
        <v>86</v>
      </c>
      <c r="I181" s="37" t="s">
        <v>818</v>
      </c>
      <c r="J181" s="37" t="s">
        <v>112</v>
      </c>
      <c r="K181" s="36" t="s">
        <v>105</v>
      </c>
      <c r="L181" s="37">
        <v>0</v>
      </c>
      <c r="M181" s="36" t="s">
        <v>112</v>
      </c>
      <c r="N181" s="37" t="s">
        <v>112</v>
      </c>
      <c r="O181" s="37" t="s">
        <v>112</v>
      </c>
      <c r="P181" s="37" t="s">
        <v>112</v>
      </c>
      <c r="Q181" s="37" t="s">
        <v>112</v>
      </c>
      <c r="R181" s="36" t="s">
        <v>105</v>
      </c>
      <c r="S181" s="37" t="s">
        <v>116</v>
      </c>
    </row>
    <row r="182" spans="1:19" ht="129.6" x14ac:dyDescent="0.3">
      <c r="A182" s="162" t="s">
        <v>956</v>
      </c>
      <c r="B182" s="36" t="s">
        <v>1319</v>
      </c>
      <c r="C182" s="36" t="s">
        <v>180</v>
      </c>
      <c r="D182" s="36" t="s">
        <v>1432</v>
      </c>
      <c r="E182" s="36" t="str">
        <f t="shared" si="5"/>
        <v>OPCVM : mécanismes et utilisations (First Finance) (Formation courte)</v>
      </c>
      <c r="F182" s="147" t="s">
        <v>1433</v>
      </c>
      <c r="G182" s="36" t="s">
        <v>1336</v>
      </c>
      <c r="H182" s="36" t="s">
        <v>86</v>
      </c>
      <c r="I182" s="37" t="s">
        <v>818</v>
      </c>
      <c r="J182" s="37" t="s">
        <v>112</v>
      </c>
      <c r="K182" s="36" t="s">
        <v>105</v>
      </c>
      <c r="L182" s="37">
        <v>0</v>
      </c>
      <c r="M182" s="36" t="s">
        <v>112</v>
      </c>
      <c r="N182" s="37" t="s">
        <v>112</v>
      </c>
      <c r="O182" s="37" t="s">
        <v>112</v>
      </c>
      <c r="P182" s="37" t="s">
        <v>112</v>
      </c>
      <c r="Q182" s="37" t="s">
        <v>112</v>
      </c>
      <c r="R182" s="36" t="s">
        <v>105</v>
      </c>
      <c r="S182" s="37" t="s">
        <v>116</v>
      </c>
    </row>
    <row r="183" spans="1:19" ht="187.2" x14ac:dyDescent="0.3">
      <c r="A183" s="162" t="s">
        <v>956</v>
      </c>
      <c r="B183" s="36" t="s">
        <v>1319</v>
      </c>
      <c r="C183" s="36" t="s">
        <v>180</v>
      </c>
      <c r="D183" s="36" t="s">
        <v>1434</v>
      </c>
      <c r="E183" s="36" t="str">
        <f t="shared" si="5"/>
        <v>Analyse financière des comptes consolidés des sociétés immobilières (First Finance) (Formation courte)</v>
      </c>
      <c r="F183" s="147" t="s">
        <v>1435</v>
      </c>
      <c r="G183" s="36" t="s">
        <v>1436</v>
      </c>
      <c r="H183" s="36" t="s">
        <v>86</v>
      </c>
      <c r="I183" s="37" t="s">
        <v>818</v>
      </c>
      <c r="J183" s="37" t="s">
        <v>112</v>
      </c>
      <c r="K183" s="36" t="s">
        <v>105</v>
      </c>
      <c r="L183" s="37">
        <v>0</v>
      </c>
      <c r="M183" s="36" t="s">
        <v>112</v>
      </c>
      <c r="N183" s="37" t="s">
        <v>112</v>
      </c>
      <c r="O183" s="37" t="s">
        <v>112</v>
      </c>
      <c r="P183" s="37" t="s">
        <v>112</v>
      </c>
      <c r="Q183" s="37" t="s">
        <v>112</v>
      </c>
      <c r="R183" s="36" t="s">
        <v>105</v>
      </c>
      <c r="S183" s="37" t="s">
        <v>116</v>
      </c>
    </row>
    <row r="184" spans="1:19" ht="115.2" x14ac:dyDescent="0.3">
      <c r="A184" s="162" t="s">
        <v>956</v>
      </c>
      <c r="B184" s="36" t="s">
        <v>1319</v>
      </c>
      <c r="C184" s="36" t="s">
        <v>180</v>
      </c>
      <c r="D184" s="36" t="s">
        <v>1437</v>
      </c>
      <c r="E184" s="36" t="str">
        <f t="shared" si="5"/>
        <v>Introduction au risk management (First Finance) (Formation courte)</v>
      </c>
      <c r="F184" s="147" t="s">
        <v>1438</v>
      </c>
      <c r="G184" s="36" t="s">
        <v>1336</v>
      </c>
      <c r="H184" s="36" t="s">
        <v>86</v>
      </c>
      <c r="I184" s="37" t="s">
        <v>818</v>
      </c>
      <c r="J184" s="37" t="s">
        <v>112</v>
      </c>
      <c r="K184" s="36" t="s">
        <v>105</v>
      </c>
      <c r="L184" s="37">
        <v>0</v>
      </c>
      <c r="M184" s="36" t="s">
        <v>112</v>
      </c>
      <c r="N184" s="37" t="s">
        <v>112</v>
      </c>
      <c r="O184" s="37" t="s">
        <v>112</v>
      </c>
      <c r="P184" s="37" t="s">
        <v>112</v>
      </c>
      <c r="Q184" s="37" t="s">
        <v>112</v>
      </c>
      <c r="R184" s="36" t="s">
        <v>105</v>
      </c>
      <c r="S184" s="37" t="s">
        <v>116</v>
      </c>
    </row>
    <row r="185" spans="1:19" ht="115.2" x14ac:dyDescent="0.3">
      <c r="A185" s="162" t="s">
        <v>956</v>
      </c>
      <c r="B185" s="36" t="s">
        <v>1319</v>
      </c>
      <c r="C185" s="36" t="s">
        <v>180</v>
      </c>
      <c r="D185" s="36" t="s">
        <v>1439</v>
      </c>
      <c r="E185" s="36" t="str">
        <f t="shared" si="5"/>
        <v>Fondamentaux de la gestion privée (First Finance) (Formation courte)</v>
      </c>
      <c r="F185" s="147" t="s">
        <v>1440</v>
      </c>
      <c r="G185" s="36" t="s">
        <v>1336</v>
      </c>
      <c r="H185" s="36" t="s">
        <v>86</v>
      </c>
      <c r="I185" s="37" t="s">
        <v>818</v>
      </c>
      <c r="J185" s="37" t="s">
        <v>112</v>
      </c>
      <c r="K185" s="36" t="s">
        <v>105</v>
      </c>
      <c r="L185" s="37">
        <v>0</v>
      </c>
      <c r="M185" s="36" t="s">
        <v>112</v>
      </c>
      <c r="N185" s="37" t="s">
        <v>112</v>
      </c>
      <c r="O185" s="37" t="s">
        <v>112</v>
      </c>
      <c r="P185" s="37" t="s">
        <v>112</v>
      </c>
      <c r="Q185" s="37" t="s">
        <v>112</v>
      </c>
      <c r="R185" s="36" t="s">
        <v>105</v>
      </c>
      <c r="S185" s="37" t="s">
        <v>116</v>
      </c>
    </row>
    <row r="186" spans="1:19" ht="100.8" x14ac:dyDescent="0.3">
      <c r="A186" s="162" t="s">
        <v>956</v>
      </c>
      <c r="B186" s="36" t="s">
        <v>1319</v>
      </c>
      <c r="C186" s="36" t="s">
        <v>180</v>
      </c>
      <c r="D186" s="36" t="s">
        <v>1441</v>
      </c>
      <c r="E186" s="36" t="str">
        <f t="shared" si="5"/>
        <v>Calculs financiers sur EXCEL (First Finance) (Formation courte)</v>
      </c>
      <c r="F186" s="147" t="s">
        <v>1442</v>
      </c>
      <c r="G186" s="36" t="s">
        <v>1336</v>
      </c>
      <c r="H186" s="36" t="s">
        <v>86</v>
      </c>
      <c r="I186" s="37" t="s">
        <v>818</v>
      </c>
      <c r="J186" s="37" t="s">
        <v>112</v>
      </c>
      <c r="K186" s="36" t="s">
        <v>105</v>
      </c>
      <c r="L186" s="37">
        <v>0</v>
      </c>
      <c r="M186" s="36" t="s">
        <v>112</v>
      </c>
      <c r="N186" s="37" t="s">
        <v>112</v>
      </c>
      <c r="O186" s="37" t="s">
        <v>112</v>
      </c>
      <c r="P186" s="37" t="s">
        <v>112</v>
      </c>
      <c r="Q186" s="37" t="s">
        <v>112</v>
      </c>
      <c r="R186" s="36" t="s">
        <v>105</v>
      </c>
      <c r="S186" s="37" t="s">
        <v>116</v>
      </c>
    </row>
    <row r="187" spans="1:19" ht="86.4" x14ac:dyDescent="0.3">
      <c r="A187" s="162" t="s">
        <v>956</v>
      </c>
      <c r="B187" s="36" t="s">
        <v>1319</v>
      </c>
      <c r="C187" s="36" t="s">
        <v>180</v>
      </c>
      <c r="D187" s="36" t="s">
        <v>946</v>
      </c>
      <c r="E187" s="36" t="str">
        <f t="shared" si="5"/>
        <v>Finance islamique (First Finance) (Formation courte)</v>
      </c>
      <c r="F187" s="147" t="s">
        <v>1443</v>
      </c>
      <c r="G187" s="36" t="s">
        <v>1336</v>
      </c>
      <c r="H187" s="36" t="s">
        <v>86</v>
      </c>
      <c r="I187" s="37" t="s">
        <v>818</v>
      </c>
      <c r="J187" s="37" t="s">
        <v>112</v>
      </c>
      <c r="K187" s="36" t="s">
        <v>105</v>
      </c>
      <c r="L187" s="37">
        <v>0</v>
      </c>
      <c r="M187" s="36" t="s">
        <v>112</v>
      </c>
      <c r="N187" s="37" t="s">
        <v>112</v>
      </c>
      <c r="O187" s="37" t="s">
        <v>112</v>
      </c>
      <c r="P187" s="37" t="s">
        <v>112</v>
      </c>
      <c r="Q187" s="37" t="s">
        <v>112</v>
      </c>
      <c r="R187" s="36" t="s">
        <v>105</v>
      </c>
      <c r="S187" s="37" t="s">
        <v>116</v>
      </c>
    </row>
    <row r="188" spans="1:19" ht="216" x14ac:dyDescent="0.3">
      <c r="A188" s="162" t="s">
        <v>956</v>
      </c>
      <c r="B188" s="41" t="s">
        <v>1319</v>
      </c>
      <c r="C188" s="41" t="s">
        <v>180</v>
      </c>
      <c r="D188" s="41" t="s">
        <v>1444</v>
      </c>
      <c r="E188" s="41" t="str">
        <f t="shared" si="5"/>
        <v>Investissement Socialement Responsable : origines, méthodes et enjeux pour la gestion de fonds (First Finance) (Formation courte)</v>
      </c>
      <c r="F188" s="42" t="s">
        <v>1445</v>
      </c>
      <c r="G188" s="41" t="s">
        <v>1336</v>
      </c>
      <c r="H188" s="41" t="s">
        <v>86</v>
      </c>
      <c r="I188" s="43" t="s">
        <v>818</v>
      </c>
      <c r="J188" s="43" t="s">
        <v>112</v>
      </c>
      <c r="K188" s="41" t="s">
        <v>84</v>
      </c>
      <c r="L188" s="43">
        <v>1</v>
      </c>
      <c r="M188" s="36" t="s">
        <v>1446</v>
      </c>
      <c r="N188" s="36" t="s">
        <v>1447</v>
      </c>
      <c r="O188" s="37" t="s">
        <v>87</v>
      </c>
      <c r="P188" s="37" t="s">
        <v>86</v>
      </c>
      <c r="Q188" s="37" t="s">
        <v>112</v>
      </c>
      <c r="R188" s="41" t="s">
        <v>84</v>
      </c>
      <c r="S188" s="43" t="s">
        <v>116</v>
      </c>
    </row>
    <row r="189" spans="1:19" ht="216" x14ac:dyDescent="0.3">
      <c r="A189" s="162" t="s">
        <v>956</v>
      </c>
      <c r="B189" s="41" t="s">
        <v>1319</v>
      </c>
      <c r="C189" s="41" t="s">
        <v>180</v>
      </c>
      <c r="D189" s="41" t="s">
        <v>1444</v>
      </c>
      <c r="E189" s="41" t="str">
        <f t="shared" si="5"/>
        <v>Investissement Socialement Responsable : origines, méthodes et enjeux pour la gestion de fonds (First Finance) (Formation courte)</v>
      </c>
      <c r="F189" s="42" t="s">
        <v>1445</v>
      </c>
      <c r="G189" s="41" t="s">
        <v>1336</v>
      </c>
      <c r="H189" s="41" t="s">
        <v>86</v>
      </c>
      <c r="I189" s="43" t="s">
        <v>818</v>
      </c>
      <c r="J189" s="43" t="s">
        <v>112</v>
      </c>
      <c r="K189" s="41" t="s">
        <v>84</v>
      </c>
      <c r="L189" s="43">
        <v>1</v>
      </c>
      <c r="M189" s="36" t="s">
        <v>1448</v>
      </c>
      <c r="N189" s="36" t="s">
        <v>1449</v>
      </c>
      <c r="O189" s="37" t="s">
        <v>87</v>
      </c>
      <c r="P189" s="37" t="s">
        <v>86</v>
      </c>
      <c r="Q189" s="37" t="s">
        <v>112</v>
      </c>
      <c r="R189" s="41" t="s">
        <v>84</v>
      </c>
      <c r="S189" s="43" t="s">
        <v>116</v>
      </c>
    </row>
    <row r="190" spans="1:19" ht="216" x14ac:dyDescent="0.3">
      <c r="A190" s="162" t="s">
        <v>956</v>
      </c>
      <c r="B190" s="41" t="s">
        <v>1319</v>
      </c>
      <c r="C190" s="41" t="s">
        <v>180</v>
      </c>
      <c r="D190" s="41" t="s">
        <v>1444</v>
      </c>
      <c r="E190" s="41" t="str">
        <f t="shared" si="5"/>
        <v>Investissement Socialement Responsable : origines, méthodes et enjeux pour la gestion de fonds (First Finance) (Formation courte)</v>
      </c>
      <c r="F190" s="42" t="s">
        <v>1445</v>
      </c>
      <c r="G190" s="41" t="s">
        <v>1336</v>
      </c>
      <c r="H190" s="41" t="s">
        <v>86</v>
      </c>
      <c r="I190" s="43" t="s">
        <v>818</v>
      </c>
      <c r="J190" s="43" t="s">
        <v>112</v>
      </c>
      <c r="K190" s="41" t="s">
        <v>84</v>
      </c>
      <c r="L190" s="43">
        <v>1</v>
      </c>
      <c r="M190" s="36" t="s">
        <v>1450</v>
      </c>
      <c r="N190" s="36" t="s">
        <v>1451</v>
      </c>
      <c r="O190" s="37" t="s">
        <v>87</v>
      </c>
      <c r="P190" s="37" t="s">
        <v>86</v>
      </c>
      <c r="Q190" s="37" t="s">
        <v>112</v>
      </c>
      <c r="R190" s="41" t="s">
        <v>84</v>
      </c>
      <c r="S190" s="43" t="s">
        <v>116</v>
      </c>
    </row>
    <row r="191" spans="1:19" ht="216" x14ac:dyDescent="0.3">
      <c r="A191" s="162" t="s">
        <v>956</v>
      </c>
      <c r="B191" s="41" t="s">
        <v>1319</v>
      </c>
      <c r="C191" s="41" t="s">
        <v>180</v>
      </c>
      <c r="D191" s="41" t="s">
        <v>1444</v>
      </c>
      <c r="E191" s="41" t="str">
        <f t="shared" si="5"/>
        <v>Investissement Socialement Responsable : origines, méthodes et enjeux pour la gestion de fonds (First Finance) (Formation courte)</v>
      </c>
      <c r="F191" s="42" t="s">
        <v>1445</v>
      </c>
      <c r="G191" s="41" t="s">
        <v>1336</v>
      </c>
      <c r="H191" s="41" t="s">
        <v>86</v>
      </c>
      <c r="I191" s="43" t="s">
        <v>818</v>
      </c>
      <c r="J191" s="43" t="s">
        <v>112</v>
      </c>
      <c r="K191" s="41" t="s">
        <v>84</v>
      </c>
      <c r="L191" s="43">
        <v>1</v>
      </c>
      <c r="M191" s="36" t="s">
        <v>1452</v>
      </c>
      <c r="N191" s="36" t="s">
        <v>1453</v>
      </c>
      <c r="O191" s="37" t="s">
        <v>87</v>
      </c>
      <c r="P191" s="37" t="s">
        <v>86</v>
      </c>
      <c r="Q191" s="37" t="s">
        <v>112</v>
      </c>
      <c r="R191" s="41" t="s">
        <v>84</v>
      </c>
      <c r="S191" s="43" t="s">
        <v>116</v>
      </c>
    </row>
    <row r="192" spans="1:19" ht="244.8" x14ac:dyDescent="0.3">
      <c r="A192" s="162" t="s">
        <v>956</v>
      </c>
      <c r="B192" s="41" t="s">
        <v>1319</v>
      </c>
      <c r="C192" s="41" t="s">
        <v>180</v>
      </c>
      <c r="D192" s="41" t="s">
        <v>1444</v>
      </c>
      <c r="E192" s="41" t="str">
        <f t="shared" si="5"/>
        <v>Investissement Socialement Responsable : origines, méthodes et enjeux pour la gestion de fonds (First Finance) (Formation courte)</v>
      </c>
      <c r="F192" s="42" t="s">
        <v>1445</v>
      </c>
      <c r="G192" s="41" t="s">
        <v>1336</v>
      </c>
      <c r="H192" s="41" t="s">
        <v>86</v>
      </c>
      <c r="I192" s="43" t="s">
        <v>818</v>
      </c>
      <c r="J192" s="43" t="s">
        <v>112</v>
      </c>
      <c r="K192" s="41" t="s">
        <v>84</v>
      </c>
      <c r="L192" s="43">
        <v>1</v>
      </c>
      <c r="M192" s="36" t="s">
        <v>1454</v>
      </c>
      <c r="N192" s="36" t="s">
        <v>1455</v>
      </c>
      <c r="O192" s="37" t="s">
        <v>87</v>
      </c>
      <c r="P192" s="37" t="s">
        <v>86</v>
      </c>
      <c r="Q192" s="37" t="s">
        <v>112</v>
      </c>
      <c r="R192" s="41" t="s">
        <v>84</v>
      </c>
      <c r="S192" s="43" t="s">
        <v>116</v>
      </c>
    </row>
    <row r="193" spans="1:19" ht="144" x14ac:dyDescent="0.3">
      <c r="A193" s="162" t="s">
        <v>956</v>
      </c>
      <c r="B193" s="36" t="s">
        <v>1319</v>
      </c>
      <c r="C193" s="36" t="s">
        <v>180</v>
      </c>
      <c r="D193" s="36" t="s">
        <v>1456</v>
      </c>
      <c r="E193" s="36" t="str">
        <f t="shared" si="5"/>
        <v>Organisation front to compta d’une banque de marché (First Finance) (Formation courte)</v>
      </c>
      <c r="F193" s="147" t="s">
        <v>1457</v>
      </c>
      <c r="G193" s="36" t="s">
        <v>1336</v>
      </c>
      <c r="H193" s="36" t="s">
        <v>86</v>
      </c>
      <c r="I193" s="37" t="s">
        <v>818</v>
      </c>
      <c r="J193" s="37" t="s">
        <v>112</v>
      </c>
      <c r="K193" s="36" t="s">
        <v>105</v>
      </c>
      <c r="L193" s="37">
        <v>0</v>
      </c>
      <c r="M193" s="36" t="s">
        <v>112</v>
      </c>
      <c r="N193" s="37" t="s">
        <v>112</v>
      </c>
      <c r="O193" s="37" t="s">
        <v>112</v>
      </c>
      <c r="P193" s="37" t="s">
        <v>112</v>
      </c>
      <c r="Q193" s="37" t="s">
        <v>112</v>
      </c>
      <c r="R193" s="36" t="s">
        <v>105</v>
      </c>
      <c r="S193" s="37" t="s">
        <v>116</v>
      </c>
    </row>
    <row r="194" spans="1:19" ht="115.2" x14ac:dyDescent="0.3">
      <c r="A194" s="162" t="s">
        <v>956</v>
      </c>
      <c r="B194" s="36" t="s">
        <v>1319</v>
      </c>
      <c r="C194" s="36" t="s">
        <v>180</v>
      </c>
      <c r="D194" s="36" t="s">
        <v>1458</v>
      </c>
      <c r="E194" s="36" t="str">
        <f t="shared" ref="E194:E257" si="6">CONCATENATE(D194&amp;" ("&amp;B194&amp;")"&amp;" ("&amp;C194&amp;")")</f>
        <v>Systèmes et moyens de paiement (First Finance) (Formation courte)</v>
      </c>
      <c r="F194" s="147" t="s">
        <v>1459</v>
      </c>
      <c r="G194" s="36" t="s">
        <v>1336</v>
      </c>
      <c r="H194" s="36" t="s">
        <v>86</v>
      </c>
      <c r="I194" s="37" t="s">
        <v>818</v>
      </c>
      <c r="J194" s="37" t="s">
        <v>112</v>
      </c>
      <c r="K194" s="36" t="s">
        <v>105</v>
      </c>
      <c r="L194" s="37">
        <v>0</v>
      </c>
      <c r="M194" s="36" t="s">
        <v>112</v>
      </c>
      <c r="N194" s="37" t="s">
        <v>112</v>
      </c>
      <c r="O194" s="37" t="s">
        <v>112</v>
      </c>
      <c r="P194" s="37" t="s">
        <v>112</v>
      </c>
      <c r="Q194" s="37" t="s">
        <v>112</v>
      </c>
      <c r="R194" s="36" t="s">
        <v>105</v>
      </c>
      <c r="S194" s="37" t="s">
        <v>116</v>
      </c>
    </row>
    <row r="195" spans="1:19" ht="187.2" x14ac:dyDescent="0.3">
      <c r="A195" s="162" t="s">
        <v>956</v>
      </c>
      <c r="B195" s="36" t="s">
        <v>1319</v>
      </c>
      <c r="C195" s="36" t="s">
        <v>180</v>
      </c>
      <c r="D195" s="36" t="s">
        <v>1460</v>
      </c>
      <c r="E195" s="36" t="str">
        <f t="shared" si="6"/>
        <v>Change 1 : produits cash et dérivés de change, mécanismes et utilisations (First Finance) (Formation courte)</v>
      </c>
      <c r="F195" s="147" t="s">
        <v>1461</v>
      </c>
      <c r="G195" s="36" t="s">
        <v>1336</v>
      </c>
      <c r="H195" s="36" t="s">
        <v>86</v>
      </c>
      <c r="I195" s="37" t="s">
        <v>818</v>
      </c>
      <c r="J195" s="37" t="s">
        <v>112</v>
      </c>
      <c r="K195" s="36" t="s">
        <v>105</v>
      </c>
      <c r="L195" s="37">
        <v>0</v>
      </c>
      <c r="M195" s="36" t="s">
        <v>112</v>
      </c>
      <c r="N195" s="37" t="s">
        <v>112</v>
      </c>
      <c r="O195" s="37" t="s">
        <v>112</v>
      </c>
      <c r="P195" s="37" t="s">
        <v>112</v>
      </c>
      <c r="Q195" s="37" t="s">
        <v>112</v>
      </c>
      <c r="R195" s="36" t="s">
        <v>105</v>
      </c>
      <c r="S195" s="37" t="s">
        <v>116</v>
      </c>
    </row>
    <row r="196" spans="1:19" ht="129.6" x14ac:dyDescent="0.3">
      <c r="A196" s="162" t="s">
        <v>956</v>
      </c>
      <c r="B196" s="36" t="s">
        <v>1319</v>
      </c>
      <c r="C196" s="36" t="s">
        <v>180</v>
      </c>
      <c r="D196" s="36" t="s">
        <v>1462</v>
      </c>
      <c r="E196" s="36" t="str">
        <f t="shared" si="6"/>
        <v>Conformité : pratique de RCSI / Compliance officer (First Finance) (Formation courte)</v>
      </c>
      <c r="F196" s="147" t="s">
        <v>1463</v>
      </c>
      <c r="G196" s="36" t="s">
        <v>1336</v>
      </c>
      <c r="H196" s="36" t="s">
        <v>86</v>
      </c>
      <c r="I196" s="37" t="s">
        <v>818</v>
      </c>
      <c r="J196" s="37" t="s">
        <v>112</v>
      </c>
      <c r="K196" s="36" t="s">
        <v>105</v>
      </c>
      <c r="L196" s="37">
        <v>0</v>
      </c>
      <c r="M196" s="36" t="s">
        <v>112</v>
      </c>
      <c r="N196" s="37" t="s">
        <v>112</v>
      </c>
      <c r="O196" s="37" t="s">
        <v>112</v>
      </c>
      <c r="P196" s="37" t="s">
        <v>112</v>
      </c>
      <c r="Q196" s="37" t="s">
        <v>112</v>
      </c>
      <c r="R196" s="36" t="s">
        <v>105</v>
      </c>
      <c r="S196" s="37" t="s">
        <v>116</v>
      </c>
    </row>
    <row r="197" spans="1:19" ht="115.2" x14ac:dyDescent="0.3">
      <c r="A197" s="162" t="s">
        <v>956</v>
      </c>
      <c r="B197" s="36" t="s">
        <v>1319</v>
      </c>
      <c r="C197" s="36" t="s">
        <v>180</v>
      </c>
      <c r="D197" s="36" t="s">
        <v>1464</v>
      </c>
      <c r="E197" s="36" t="str">
        <f t="shared" si="6"/>
        <v>Crédits syndiqués et rôle de l’agent (First Finance) (Formation courte)</v>
      </c>
      <c r="F197" s="147" t="s">
        <v>1465</v>
      </c>
      <c r="G197" s="36" t="s">
        <v>1336</v>
      </c>
      <c r="H197" s="36" t="s">
        <v>86</v>
      </c>
      <c r="I197" s="37" t="s">
        <v>818</v>
      </c>
      <c r="J197" s="37" t="s">
        <v>112</v>
      </c>
      <c r="K197" s="36" t="s">
        <v>105</v>
      </c>
      <c r="L197" s="37">
        <v>0</v>
      </c>
      <c r="M197" s="36" t="s">
        <v>112</v>
      </c>
      <c r="N197" s="37" t="s">
        <v>112</v>
      </c>
      <c r="O197" s="37" t="s">
        <v>112</v>
      </c>
      <c r="P197" s="37" t="s">
        <v>112</v>
      </c>
      <c r="Q197" s="37" t="s">
        <v>112</v>
      </c>
      <c r="R197" s="36" t="s">
        <v>105</v>
      </c>
      <c r="S197" s="37" t="s">
        <v>116</v>
      </c>
    </row>
    <row r="198" spans="1:19" ht="100.8" x14ac:dyDescent="0.3">
      <c r="A198" s="162" t="s">
        <v>956</v>
      </c>
      <c r="B198" s="36" t="s">
        <v>1319</v>
      </c>
      <c r="C198" s="36" t="s">
        <v>180</v>
      </c>
      <c r="D198" s="36" t="s">
        <v>1466</v>
      </c>
      <c r="E198" s="36" t="str">
        <f t="shared" si="6"/>
        <v>Évaluation de sociétés (First Finance) (Formation courte)</v>
      </c>
      <c r="F198" s="147" t="s">
        <v>1467</v>
      </c>
      <c r="G198" s="36" t="s">
        <v>1336</v>
      </c>
      <c r="H198" s="36" t="s">
        <v>86</v>
      </c>
      <c r="I198" s="37" t="s">
        <v>818</v>
      </c>
      <c r="J198" s="37" t="s">
        <v>112</v>
      </c>
      <c r="K198" s="36" t="s">
        <v>105</v>
      </c>
      <c r="L198" s="37">
        <v>0</v>
      </c>
      <c r="M198" s="36" t="s">
        <v>112</v>
      </c>
      <c r="N198" s="37" t="s">
        <v>112</v>
      </c>
      <c r="O198" s="37" t="s">
        <v>112</v>
      </c>
      <c r="P198" s="37" t="s">
        <v>112</v>
      </c>
      <c r="Q198" s="37" t="s">
        <v>112</v>
      </c>
      <c r="R198" s="36" t="s">
        <v>105</v>
      </c>
      <c r="S198" s="37" t="s">
        <v>116</v>
      </c>
    </row>
    <row r="199" spans="1:19" ht="172.8" x14ac:dyDescent="0.3">
      <c r="A199" s="162" t="s">
        <v>956</v>
      </c>
      <c r="B199" s="36" t="s">
        <v>1319</v>
      </c>
      <c r="C199" s="36" t="s">
        <v>180</v>
      </c>
      <c r="D199" s="36" t="s">
        <v>1468</v>
      </c>
      <c r="E199" s="36" t="str">
        <f t="shared" si="6"/>
        <v>Introduction aux techniques de financement d’entreprise (First Finance) (Formation courte)</v>
      </c>
      <c r="F199" s="147" t="s">
        <v>1469</v>
      </c>
      <c r="G199" s="36" t="s">
        <v>1336</v>
      </c>
      <c r="H199" s="36" t="s">
        <v>86</v>
      </c>
      <c r="I199" s="37" t="s">
        <v>818</v>
      </c>
      <c r="J199" s="37" t="s">
        <v>112</v>
      </c>
      <c r="K199" s="36" t="s">
        <v>105</v>
      </c>
      <c r="L199" s="37">
        <v>0</v>
      </c>
      <c r="M199" s="36" t="s">
        <v>112</v>
      </c>
      <c r="N199" s="37" t="s">
        <v>112</v>
      </c>
      <c r="O199" s="37" t="s">
        <v>112</v>
      </c>
      <c r="P199" s="37" t="s">
        <v>112</v>
      </c>
      <c r="Q199" s="37" t="s">
        <v>112</v>
      </c>
      <c r="R199" s="36" t="s">
        <v>105</v>
      </c>
      <c r="S199" s="37" t="s">
        <v>116</v>
      </c>
    </row>
    <row r="200" spans="1:19" ht="158.4" x14ac:dyDescent="0.3">
      <c r="A200" s="162" t="s">
        <v>956</v>
      </c>
      <c r="B200" s="36" t="s">
        <v>1319</v>
      </c>
      <c r="C200" s="36" t="s">
        <v>180</v>
      </c>
      <c r="D200" s="36" t="s">
        <v>1470</v>
      </c>
      <c r="E200" s="36" t="str">
        <f t="shared" si="6"/>
        <v>Métiers de la banque de financement et d’investissement (First Finance) (Formation courte)</v>
      </c>
      <c r="F200" s="67" t="s">
        <v>1471</v>
      </c>
      <c r="G200" s="36" t="s">
        <v>1336</v>
      </c>
      <c r="H200" s="36" t="s">
        <v>86</v>
      </c>
      <c r="I200" s="37" t="s">
        <v>915</v>
      </c>
      <c r="J200" s="37" t="s">
        <v>112</v>
      </c>
      <c r="K200" s="36" t="s">
        <v>105</v>
      </c>
      <c r="L200" s="37">
        <v>0</v>
      </c>
      <c r="M200" s="36" t="s">
        <v>112</v>
      </c>
      <c r="N200" s="37" t="s">
        <v>112</v>
      </c>
      <c r="O200" s="37" t="s">
        <v>112</v>
      </c>
      <c r="P200" s="37" t="s">
        <v>112</v>
      </c>
      <c r="Q200" s="37" t="s">
        <v>112</v>
      </c>
      <c r="R200" s="36" t="s">
        <v>105</v>
      </c>
      <c r="S200" s="37" t="s">
        <v>116</v>
      </c>
    </row>
    <row r="201" spans="1:19" ht="144" x14ac:dyDescent="0.3">
      <c r="A201" s="162" t="s">
        <v>956</v>
      </c>
      <c r="B201" s="36" t="s">
        <v>1319</v>
      </c>
      <c r="C201" s="36" t="s">
        <v>180</v>
      </c>
      <c r="D201" s="36" t="s">
        <v>1472</v>
      </c>
      <c r="E201" s="36" t="str">
        <f t="shared" si="6"/>
        <v>Crypto-actifs : les fondamentaux par la pratique – niveau 1 (First Finance) (Formation courte)</v>
      </c>
      <c r="F201" s="147" t="s">
        <v>1473</v>
      </c>
      <c r="G201" s="36" t="s">
        <v>1336</v>
      </c>
      <c r="H201" s="36" t="s">
        <v>86</v>
      </c>
      <c r="I201" s="37" t="s">
        <v>915</v>
      </c>
      <c r="J201" s="37" t="s">
        <v>112</v>
      </c>
      <c r="K201" s="36" t="s">
        <v>105</v>
      </c>
      <c r="L201" s="37">
        <v>0</v>
      </c>
      <c r="M201" s="36" t="s">
        <v>112</v>
      </c>
      <c r="N201" s="37" t="s">
        <v>112</v>
      </c>
      <c r="O201" s="37" t="s">
        <v>112</v>
      </c>
      <c r="P201" s="37" t="s">
        <v>112</v>
      </c>
      <c r="Q201" s="37" t="s">
        <v>112</v>
      </c>
      <c r="R201" s="36" t="s">
        <v>105</v>
      </c>
      <c r="S201" s="37" t="s">
        <v>116</v>
      </c>
    </row>
    <row r="202" spans="1:19" ht="345.6" x14ac:dyDescent="0.3">
      <c r="A202" s="162" t="s">
        <v>956</v>
      </c>
      <c r="B202" s="41" t="s">
        <v>1319</v>
      </c>
      <c r="C202" s="41" t="s">
        <v>180</v>
      </c>
      <c r="D202" s="41" t="s">
        <v>1474</v>
      </c>
      <c r="E202" s="41" t="str">
        <f t="shared" si="6"/>
        <v>Finance durable : enjeux, stratégies d’investissement et outils (First Finance) (Formation courte)</v>
      </c>
      <c r="F202" s="42" t="s">
        <v>1475</v>
      </c>
      <c r="G202" s="41" t="s">
        <v>1336</v>
      </c>
      <c r="H202" s="41" t="s">
        <v>86</v>
      </c>
      <c r="I202" s="43" t="s">
        <v>915</v>
      </c>
      <c r="J202" s="43" t="s">
        <v>112</v>
      </c>
      <c r="K202" s="41" t="s">
        <v>84</v>
      </c>
      <c r="L202" s="43">
        <v>1</v>
      </c>
      <c r="M202" s="36" t="s">
        <v>1476</v>
      </c>
      <c r="N202" s="58" t="s">
        <v>1477</v>
      </c>
      <c r="O202" s="37" t="s">
        <v>87</v>
      </c>
      <c r="P202" s="37" t="s">
        <v>86</v>
      </c>
      <c r="Q202" s="37" t="s">
        <v>112</v>
      </c>
      <c r="R202" s="41" t="s">
        <v>84</v>
      </c>
      <c r="S202" s="43" t="s">
        <v>116</v>
      </c>
    </row>
    <row r="203" spans="1:19" ht="172.8" x14ac:dyDescent="0.3">
      <c r="A203" s="162" t="s">
        <v>956</v>
      </c>
      <c r="B203" s="41" t="s">
        <v>1319</v>
      </c>
      <c r="C203" s="41" t="s">
        <v>180</v>
      </c>
      <c r="D203" s="41" t="s">
        <v>1474</v>
      </c>
      <c r="E203" s="41" t="str">
        <f t="shared" si="6"/>
        <v>Finance durable : enjeux, stratégies d’investissement et outils (First Finance) (Formation courte)</v>
      </c>
      <c r="F203" s="42" t="s">
        <v>1475</v>
      </c>
      <c r="G203" s="41" t="s">
        <v>1336</v>
      </c>
      <c r="H203" s="41" t="s">
        <v>86</v>
      </c>
      <c r="I203" s="43" t="s">
        <v>915</v>
      </c>
      <c r="J203" s="43" t="s">
        <v>112</v>
      </c>
      <c r="K203" s="41" t="s">
        <v>84</v>
      </c>
      <c r="L203" s="43">
        <v>1</v>
      </c>
      <c r="M203" s="36" t="s">
        <v>1478</v>
      </c>
      <c r="N203" s="36" t="s">
        <v>1479</v>
      </c>
      <c r="O203" s="37" t="s">
        <v>87</v>
      </c>
      <c r="P203" s="37" t="s">
        <v>86</v>
      </c>
      <c r="Q203" s="37" t="s">
        <v>112</v>
      </c>
      <c r="R203" s="41" t="s">
        <v>84</v>
      </c>
      <c r="S203" s="43" t="s">
        <v>116</v>
      </c>
    </row>
    <row r="204" spans="1:19" ht="244.8" x14ac:dyDescent="0.3">
      <c r="A204" s="162" t="s">
        <v>956</v>
      </c>
      <c r="B204" s="41" t="s">
        <v>1319</v>
      </c>
      <c r="C204" s="41" t="s">
        <v>180</v>
      </c>
      <c r="D204" s="41" t="s">
        <v>1474</v>
      </c>
      <c r="E204" s="41" t="str">
        <f t="shared" si="6"/>
        <v>Finance durable : enjeux, stratégies d’investissement et outils (First Finance) (Formation courte)</v>
      </c>
      <c r="F204" s="42" t="s">
        <v>1475</v>
      </c>
      <c r="G204" s="41" t="s">
        <v>1336</v>
      </c>
      <c r="H204" s="41" t="s">
        <v>86</v>
      </c>
      <c r="I204" s="43" t="s">
        <v>915</v>
      </c>
      <c r="J204" s="43" t="s">
        <v>112</v>
      </c>
      <c r="K204" s="41" t="s">
        <v>84</v>
      </c>
      <c r="L204" s="43">
        <v>1</v>
      </c>
      <c r="M204" s="36" t="s">
        <v>1480</v>
      </c>
      <c r="N204" s="36" t="s">
        <v>1481</v>
      </c>
      <c r="O204" s="37" t="s">
        <v>87</v>
      </c>
      <c r="P204" s="37" t="s">
        <v>86</v>
      </c>
      <c r="Q204" s="37" t="s">
        <v>112</v>
      </c>
      <c r="R204" s="41" t="s">
        <v>84</v>
      </c>
      <c r="S204" s="43" t="s">
        <v>116</v>
      </c>
    </row>
    <row r="205" spans="1:19" ht="158.4" x14ac:dyDescent="0.3">
      <c r="A205" s="162" t="s">
        <v>956</v>
      </c>
      <c r="B205" s="41" t="s">
        <v>1319</v>
      </c>
      <c r="C205" s="41" t="s">
        <v>180</v>
      </c>
      <c r="D205" s="41" t="s">
        <v>1474</v>
      </c>
      <c r="E205" s="41" t="str">
        <f t="shared" si="6"/>
        <v>Finance durable : enjeux, stratégies d’investissement et outils (First Finance) (Formation courte)</v>
      </c>
      <c r="F205" s="42" t="s">
        <v>1475</v>
      </c>
      <c r="G205" s="41" t="s">
        <v>1336</v>
      </c>
      <c r="H205" s="41" t="s">
        <v>86</v>
      </c>
      <c r="I205" s="43" t="s">
        <v>915</v>
      </c>
      <c r="J205" s="43" t="s">
        <v>112</v>
      </c>
      <c r="K205" s="41" t="s">
        <v>84</v>
      </c>
      <c r="L205" s="43">
        <v>1</v>
      </c>
      <c r="M205" s="36" t="s">
        <v>1482</v>
      </c>
      <c r="N205" s="36" t="s">
        <v>1483</v>
      </c>
      <c r="O205" s="37" t="s">
        <v>87</v>
      </c>
      <c r="P205" s="37" t="s">
        <v>86</v>
      </c>
      <c r="Q205" s="37" t="s">
        <v>112</v>
      </c>
      <c r="R205" s="41" t="s">
        <v>84</v>
      </c>
      <c r="S205" s="43" t="s">
        <v>116</v>
      </c>
    </row>
    <row r="206" spans="1:19" ht="158.4" x14ac:dyDescent="0.3">
      <c r="A206" s="162" t="s">
        <v>956</v>
      </c>
      <c r="B206" s="41" t="s">
        <v>1319</v>
      </c>
      <c r="C206" s="41" t="s">
        <v>180</v>
      </c>
      <c r="D206" s="41" t="s">
        <v>1474</v>
      </c>
      <c r="E206" s="41" t="str">
        <f t="shared" si="6"/>
        <v>Finance durable : enjeux, stratégies d’investissement et outils (First Finance) (Formation courte)</v>
      </c>
      <c r="F206" s="42" t="s">
        <v>1475</v>
      </c>
      <c r="G206" s="41" t="s">
        <v>1336</v>
      </c>
      <c r="H206" s="41" t="s">
        <v>86</v>
      </c>
      <c r="I206" s="43" t="s">
        <v>915</v>
      </c>
      <c r="J206" s="43" t="s">
        <v>112</v>
      </c>
      <c r="K206" s="41" t="s">
        <v>84</v>
      </c>
      <c r="L206" s="43">
        <v>1</v>
      </c>
      <c r="M206" s="36" t="s">
        <v>1484</v>
      </c>
      <c r="N206" s="36" t="s">
        <v>1485</v>
      </c>
      <c r="O206" s="37" t="s">
        <v>87</v>
      </c>
      <c r="P206" s="37" t="s">
        <v>86</v>
      </c>
      <c r="Q206" s="37" t="s">
        <v>112</v>
      </c>
      <c r="R206" s="41" t="s">
        <v>84</v>
      </c>
      <c r="S206" s="43" t="s">
        <v>116</v>
      </c>
    </row>
    <row r="207" spans="1:19" ht="144" x14ac:dyDescent="0.3">
      <c r="A207" s="162" t="s">
        <v>956</v>
      </c>
      <c r="B207" s="41" t="s">
        <v>1319</v>
      </c>
      <c r="C207" s="41" t="s">
        <v>180</v>
      </c>
      <c r="D207" s="41" t="s">
        <v>1486</v>
      </c>
      <c r="E207" s="41" t="str">
        <f t="shared" si="6"/>
        <v>Finance durable et entreprise : impacts, notations et scoring (First Finance) (Formation courte)</v>
      </c>
      <c r="F207" s="42" t="s">
        <v>1487</v>
      </c>
      <c r="G207" s="41" t="s">
        <v>1336</v>
      </c>
      <c r="H207" s="41" t="s">
        <v>86</v>
      </c>
      <c r="I207" s="43" t="s">
        <v>915</v>
      </c>
      <c r="J207" s="43" t="s">
        <v>112</v>
      </c>
      <c r="K207" s="41" t="s">
        <v>84</v>
      </c>
      <c r="L207" s="43">
        <v>1</v>
      </c>
      <c r="M207" s="36" t="s">
        <v>1488</v>
      </c>
      <c r="N207" s="36" t="s">
        <v>1489</v>
      </c>
      <c r="O207" s="37" t="s">
        <v>87</v>
      </c>
      <c r="P207" s="37" t="s">
        <v>86</v>
      </c>
      <c r="Q207" s="37" t="s">
        <v>112</v>
      </c>
      <c r="R207" s="41" t="s">
        <v>84</v>
      </c>
      <c r="S207" s="43" t="s">
        <v>116</v>
      </c>
    </row>
    <row r="208" spans="1:19" ht="158.4" x14ac:dyDescent="0.3">
      <c r="A208" s="162" t="s">
        <v>956</v>
      </c>
      <c r="B208" s="41" t="s">
        <v>1319</v>
      </c>
      <c r="C208" s="41" t="s">
        <v>180</v>
      </c>
      <c r="D208" s="41" t="s">
        <v>1486</v>
      </c>
      <c r="E208" s="41" t="str">
        <f t="shared" si="6"/>
        <v>Finance durable et entreprise : impacts, notations et scoring (First Finance) (Formation courte)</v>
      </c>
      <c r="F208" s="42" t="s">
        <v>1487</v>
      </c>
      <c r="G208" s="41" t="s">
        <v>1336</v>
      </c>
      <c r="H208" s="41" t="s">
        <v>86</v>
      </c>
      <c r="I208" s="43" t="s">
        <v>915</v>
      </c>
      <c r="J208" s="43" t="s">
        <v>112</v>
      </c>
      <c r="K208" s="41" t="s">
        <v>84</v>
      </c>
      <c r="L208" s="43">
        <v>1</v>
      </c>
      <c r="M208" s="36" t="s">
        <v>1490</v>
      </c>
      <c r="N208" s="37" t="s">
        <v>1491</v>
      </c>
      <c r="O208" s="37" t="s">
        <v>87</v>
      </c>
      <c r="P208" s="37" t="s">
        <v>86</v>
      </c>
      <c r="Q208" s="37" t="s">
        <v>112</v>
      </c>
      <c r="R208" s="41" t="s">
        <v>84</v>
      </c>
      <c r="S208" s="43" t="s">
        <v>116</v>
      </c>
    </row>
    <row r="209" spans="1:19" ht="288" x14ac:dyDescent="0.3">
      <c r="A209" s="162" t="s">
        <v>956</v>
      </c>
      <c r="B209" s="41" t="s">
        <v>1319</v>
      </c>
      <c r="C209" s="41" t="s">
        <v>180</v>
      </c>
      <c r="D209" s="41" t="s">
        <v>1486</v>
      </c>
      <c r="E209" s="41" t="str">
        <f t="shared" si="6"/>
        <v>Finance durable et entreprise : impacts, notations et scoring (First Finance) (Formation courte)</v>
      </c>
      <c r="F209" s="42" t="s">
        <v>1487</v>
      </c>
      <c r="G209" s="41" t="s">
        <v>1336</v>
      </c>
      <c r="H209" s="41" t="s">
        <v>86</v>
      </c>
      <c r="I209" s="43" t="s">
        <v>915</v>
      </c>
      <c r="J209" s="43" t="s">
        <v>112</v>
      </c>
      <c r="K209" s="41" t="s">
        <v>84</v>
      </c>
      <c r="L209" s="43">
        <v>1</v>
      </c>
      <c r="M209" s="36" t="s">
        <v>1492</v>
      </c>
      <c r="N209" s="36" t="s">
        <v>1493</v>
      </c>
      <c r="O209" s="37" t="s">
        <v>87</v>
      </c>
      <c r="P209" s="37" t="s">
        <v>86</v>
      </c>
      <c r="Q209" s="37"/>
      <c r="R209" s="41" t="s">
        <v>84</v>
      </c>
      <c r="S209" s="43" t="s">
        <v>116</v>
      </c>
    </row>
    <row r="210" spans="1:19" ht="172.8" x14ac:dyDescent="0.3">
      <c r="A210" s="162" t="s">
        <v>956</v>
      </c>
      <c r="B210" s="41" t="s">
        <v>1319</v>
      </c>
      <c r="C210" s="41" t="s">
        <v>180</v>
      </c>
      <c r="D210" s="41" t="s">
        <v>1494</v>
      </c>
      <c r="E210" s="41" t="str">
        <f t="shared" si="6"/>
        <v>Introduction à la finance durable : définitions, environnement et acteurs (First Finance) (Formation courte)</v>
      </c>
      <c r="F210" s="42" t="s">
        <v>1495</v>
      </c>
      <c r="G210" s="41" t="s">
        <v>1336</v>
      </c>
      <c r="H210" s="41" t="s">
        <v>86</v>
      </c>
      <c r="I210" s="43" t="s">
        <v>915</v>
      </c>
      <c r="J210" s="43" t="s">
        <v>112</v>
      </c>
      <c r="K210" s="41" t="s">
        <v>84</v>
      </c>
      <c r="L210" s="43">
        <v>1</v>
      </c>
      <c r="M210" s="36" t="s">
        <v>1496</v>
      </c>
      <c r="N210" s="36" t="s">
        <v>1497</v>
      </c>
      <c r="O210" s="37" t="s">
        <v>87</v>
      </c>
      <c r="P210" s="37" t="s">
        <v>86</v>
      </c>
      <c r="Q210" s="37" t="s">
        <v>112</v>
      </c>
      <c r="R210" s="41" t="s">
        <v>84</v>
      </c>
      <c r="S210" s="43" t="s">
        <v>116</v>
      </c>
    </row>
    <row r="211" spans="1:19" ht="172.8" x14ac:dyDescent="0.3">
      <c r="A211" s="162" t="s">
        <v>956</v>
      </c>
      <c r="B211" s="41" t="s">
        <v>1319</v>
      </c>
      <c r="C211" s="41" t="s">
        <v>180</v>
      </c>
      <c r="D211" s="41" t="s">
        <v>1494</v>
      </c>
      <c r="E211" s="41" t="str">
        <f t="shared" si="6"/>
        <v>Introduction à la finance durable : définitions, environnement et acteurs (First Finance) (Formation courte)</v>
      </c>
      <c r="F211" s="42" t="s">
        <v>1495</v>
      </c>
      <c r="G211" s="41" t="s">
        <v>1336</v>
      </c>
      <c r="H211" s="41" t="s">
        <v>86</v>
      </c>
      <c r="I211" s="43" t="s">
        <v>915</v>
      </c>
      <c r="J211" s="43" t="s">
        <v>112</v>
      </c>
      <c r="K211" s="41" t="s">
        <v>84</v>
      </c>
      <c r="L211" s="43">
        <v>1</v>
      </c>
      <c r="M211" s="36" t="s">
        <v>1498</v>
      </c>
      <c r="N211" s="36" t="s">
        <v>1499</v>
      </c>
      <c r="O211" s="37" t="s">
        <v>87</v>
      </c>
      <c r="P211" s="37" t="s">
        <v>86</v>
      </c>
      <c r="Q211" s="37" t="s">
        <v>112</v>
      </c>
      <c r="R211" s="41" t="s">
        <v>84</v>
      </c>
      <c r="S211" s="43" t="s">
        <v>116</v>
      </c>
    </row>
    <row r="212" spans="1:19" ht="172.8" x14ac:dyDescent="0.3">
      <c r="A212" s="162" t="s">
        <v>956</v>
      </c>
      <c r="B212" s="41" t="s">
        <v>1319</v>
      </c>
      <c r="C212" s="41" t="s">
        <v>180</v>
      </c>
      <c r="D212" s="41" t="s">
        <v>1494</v>
      </c>
      <c r="E212" s="41" t="str">
        <f t="shared" si="6"/>
        <v>Introduction à la finance durable : définitions, environnement et acteurs (First Finance) (Formation courte)</v>
      </c>
      <c r="F212" s="42" t="s">
        <v>1495</v>
      </c>
      <c r="G212" s="41" t="s">
        <v>1336</v>
      </c>
      <c r="H212" s="41" t="s">
        <v>86</v>
      </c>
      <c r="I212" s="43" t="s">
        <v>915</v>
      </c>
      <c r="J212" s="43" t="s">
        <v>112</v>
      </c>
      <c r="K212" s="41" t="s">
        <v>84</v>
      </c>
      <c r="L212" s="43">
        <v>1</v>
      </c>
      <c r="M212" s="36" t="s">
        <v>1500</v>
      </c>
      <c r="N212" s="37" t="s">
        <v>1501</v>
      </c>
      <c r="O212" s="37" t="s">
        <v>87</v>
      </c>
      <c r="P212" s="37" t="s">
        <v>86</v>
      </c>
      <c r="Q212" s="37" t="s">
        <v>112</v>
      </c>
      <c r="R212" s="41" t="s">
        <v>84</v>
      </c>
      <c r="S212" s="43" t="s">
        <v>116</v>
      </c>
    </row>
    <row r="213" spans="1:19" ht="201.6" x14ac:dyDescent="0.3">
      <c r="A213" s="162" t="s">
        <v>956</v>
      </c>
      <c r="B213" s="41" t="s">
        <v>1319</v>
      </c>
      <c r="C213" s="41" t="s">
        <v>180</v>
      </c>
      <c r="D213" s="41" t="s">
        <v>1494</v>
      </c>
      <c r="E213" s="41" t="str">
        <f t="shared" si="6"/>
        <v>Introduction à la finance durable : définitions, environnement et acteurs (First Finance) (Formation courte)</v>
      </c>
      <c r="F213" s="42" t="s">
        <v>1495</v>
      </c>
      <c r="G213" s="41" t="s">
        <v>1336</v>
      </c>
      <c r="H213" s="41" t="s">
        <v>86</v>
      </c>
      <c r="I213" s="43" t="s">
        <v>915</v>
      </c>
      <c r="J213" s="43" t="s">
        <v>112</v>
      </c>
      <c r="K213" s="41" t="s">
        <v>84</v>
      </c>
      <c r="L213" s="43">
        <v>1</v>
      </c>
      <c r="M213" s="36" t="s">
        <v>1502</v>
      </c>
      <c r="N213" s="36" t="s">
        <v>1503</v>
      </c>
      <c r="O213" s="37" t="s">
        <v>87</v>
      </c>
      <c r="P213" s="37" t="s">
        <v>86</v>
      </c>
      <c r="Q213" s="37" t="s">
        <v>112</v>
      </c>
      <c r="R213" s="41" t="s">
        <v>84</v>
      </c>
      <c r="S213" s="43" t="s">
        <v>116</v>
      </c>
    </row>
    <row r="214" spans="1:19" ht="172.8" x14ac:dyDescent="0.3">
      <c r="A214" s="162" t="s">
        <v>956</v>
      </c>
      <c r="B214" s="41" t="s">
        <v>1319</v>
      </c>
      <c r="C214" s="41" t="s">
        <v>180</v>
      </c>
      <c r="D214" s="41" t="s">
        <v>1494</v>
      </c>
      <c r="E214" s="41" t="str">
        <f t="shared" si="6"/>
        <v>Introduction à la finance durable : définitions, environnement et acteurs (First Finance) (Formation courte)</v>
      </c>
      <c r="F214" s="42" t="s">
        <v>1495</v>
      </c>
      <c r="G214" s="41" t="s">
        <v>1336</v>
      </c>
      <c r="H214" s="41" t="s">
        <v>86</v>
      </c>
      <c r="I214" s="43" t="s">
        <v>915</v>
      </c>
      <c r="J214" s="43" t="s">
        <v>112</v>
      </c>
      <c r="K214" s="41" t="s">
        <v>84</v>
      </c>
      <c r="L214" s="43">
        <v>1</v>
      </c>
      <c r="M214" s="36" t="s">
        <v>1504</v>
      </c>
      <c r="N214" s="36" t="s">
        <v>1505</v>
      </c>
      <c r="O214" s="37" t="s">
        <v>87</v>
      </c>
      <c r="P214" s="37" t="s">
        <v>86</v>
      </c>
      <c r="Q214" s="37" t="s">
        <v>112</v>
      </c>
      <c r="R214" s="41" t="s">
        <v>84</v>
      </c>
      <c r="S214" s="43" t="s">
        <v>116</v>
      </c>
    </row>
    <row r="215" spans="1:19" ht="172.8" x14ac:dyDescent="0.3">
      <c r="A215" s="162" t="s">
        <v>956</v>
      </c>
      <c r="B215" s="41" t="s">
        <v>1319</v>
      </c>
      <c r="C215" s="41" t="s">
        <v>180</v>
      </c>
      <c r="D215" s="41" t="s">
        <v>1494</v>
      </c>
      <c r="E215" s="41" t="str">
        <f t="shared" si="6"/>
        <v>Introduction à la finance durable : définitions, environnement et acteurs (First Finance) (Formation courte)</v>
      </c>
      <c r="F215" s="42" t="s">
        <v>1495</v>
      </c>
      <c r="G215" s="41" t="s">
        <v>1336</v>
      </c>
      <c r="H215" s="41" t="s">
        <v>86</v>
      </c>
      <c r="I215" s="43" t="s">
        <v>915</v>
      </c>
      <c r="J215" s="43" t="s">
        <v>112</v>
      </c>
      <c r="K215" s="41" t="s">
        <v>84</v>
      </c>
      <c r="L215" s="43">
        <v>1</v>
      </c>
      <c r="M215" s="36" t="s">
        <v>1506</v>
      </c>
      <c r="N215" s="36" t="s">
        <v>1507</v>
      </c>
      <c r="O215" s="37" t="s">
        <v>87</v>
      </c>
      <c r="P215" s="37" t="s">
        <v>86</v>
      </c>
      <c r="Q215" s="37" t="s">
        <v>112</v>
      </c>
      <c r="R215" s="41" t="s">
        <v>84</v>
      </c>
      <c r="S215" s="43" t="s">
        <v>116</v>
      </c>
    </row>
    <row r="216" spans="1:19" ht="172.8" x14ac:dyDescent="0.3">
      <c r="A216" s="162" t="s">
        <v>956</v>
      </c>
      <c r="B216" s="41" t="s">
        <v>1319</v>
      </c>
      <c r="C216" s="41" t="s">
        <v>180</v>
      </c>
      <c r="D216" s="41" t="s">
        <v>1494</v>
      </c>
      <c r="E216" s="41" t="str">
        <f t="shared" si="6"/>
        <v>Introduction à la finance durable : définitions, environnement et acteurs (First Finance) (Formation courte)</v>
      </c>
      <c r="F216" s="42" t="s">
        <v>1495</v>
      </c>
      <c r="G216" s="41" t="s">
        <v>1336</v>
      </c>
      <c r="H216" s="41" t="s">
        <v>86</v>
      </c>
      <c r="I216" s="43" t="s">
        <v>915</v>
      </c>
      <c r="J216" s="43" t="s">
        <v>112</v>
      </c>
      <c r="K216" s="41" t="s">
        <v>84</v>
      </c>
      <c r="L216" s="43">
        <v>1</v>
      </c>
      <c r="M216" s="36" t="s">
        <v>1508</v>
      </c>
      <c r="N216" s="36" t="s">
        <v>1509</v>
      </c>
      <c r="O216" s="37" t="s">
        <v>87</v>
      </c>
      <c r="P216" s="37" t="s">
        <v>86</v>
      </c>
      <c r="Q216" s="37" t="s">
        <v>112</v>
      </c>
      <c r="R216" s="41" t="s">
        <v>84</v>
      </c>
      <c r="S216" s="43" t="s">
        <v>116</v>
      </c>
    </row>
    <row r="217" spans="1:19" ht="172.8" x14ac:dyDescent="0.3">
      <c r="A217" s="162" t="s">
        <v>956</v>
      </c>
      <c r="B217" s="41" t="s">
        <v>1319</v>
      </c>
      <c r="C217" s="41" t="s">
        <v>180</v>
      </c>
      <c r="D217" s="41" t="s">
        <v>1494</v>
      </c>
      <c r="E217" s="41" t="str">
        <f t="shared" si="6"/>
        <v>Introduction à la finance durable : définitions, environnement et acteurs (First Finance) (Formation courte)</v>
      </c>
      <c r="F217" s="42" t="s">
        <v>1495</v>
      </c>
      <c r="G217" s="41" t="s">
        <v>1336</v>
      </c>
      <c r="H217" s="41" t="s">
        <v>86</v>
      </c>
      <c r="I217" s="43" t="s">
        <v>915</v>
      </c>
      <c r="J217" s="43" t="s">
        <v>112</v>
      </c>
      <c r="K217" s="41" t="s">
        <v>84</v>
      </c>
      <c r="L217" s="43">
        <v>1</v>
      </c>
      <c r="M217" s="36" t="s">
        <v>1510</v>
      </c>
      <c r="N217" s="36" t="s">
        <v>1511</v>
      </c>
      <c r="O217" s="37" t="s">
        <v>87</v>
      </c>
      <c r="P217" s="37" t="s">
        <v>86</v>
      </c>
      <c r="Q217" s="37" t="s">
        <v>112</v>
      </c>
      <c r="R217" s="41" t="s">
        <v>84</v>
      </c>
      <c r="S217" s="43" t="s">
        <v>116</v>
      </c>
    </row>
    <row r="218" spans="1:19" ht="172.8" x14ac:dyDescent="0.3">
      <c r="A218" s="162" t="s">
        <v>956</v>
      </c>
      <c r="B218" s="41" t="s">
        <v>1319</v>
      </c>
      <c r="C218" s="41" t="s">
        <v>180</v>
      </c>
      <c r="D218" s="41" t="s">
        <v>1494</v>
      </c>
      <c r="E218" s="41" t="str">
        <f t="shared" si="6"/>
        <v>Introduction à la finance durable : définitions, environnement et acteurs (First Finance) (Formation courte)</v>
      </c>
      <c r="F218" s="42" t="s">
        <v>1495</v>
      </c>
      <c r="G218" s="41" t="s">
        <v>1336</v>
      </c>
      <c r="H218" s="41" t="s">
        <v>86</v>
      </c>
      <c r="I218" s="43" t="s">
        <v>915</v>
      </c>
      <c r="J218" s="43" t="s">
        <v>112</v>
      </c>
      <c r="K218" s="41" t="s">
        <v>84</v>
      </c>
      <c r="L218" s="43">
        <v>1</v>
      </c>
      <c r="M218" s="36" t="s">
        <v>1512</v>
      </c>
      <c r="N218" s="36" t="s">
        <v>1513</v>
      </c>
      <c r="O218" s="37" t="s">
        <v>87</v>
      </c>
      <c r="P218" s="37" t="s">
        <v>86</v>
      </c>
      <c r="Q218" s="37" t="s">
        <v>112</v>
      </c>
      <c r="R218" s="41" t="s">
        <v>84</v>
      </c>
      <c r="S218" s="43" t="s">
        <v>116</v>
      </c>
    </row>
    <row r="219" spans="1:19" ht="172.8" x14ac:dyDescent="0.3">
      <c r="A219" s="162" t="s">
        <v>956</v>
      </c>
      <c r="B219" s="41" t="s">
        <v>1319</v>
      </c>
      <c r="C219" s="41" t="s">
        <v>180</v>
      </c>
      <c r="D219" s="41" t="s">
        <v>1494</v>
      </c>
      <c r="E219" s="41" t="str">
        <f t="shared" si="6"/>
        <v>Introduction à la finance durable : définitions, environnement et acteurs (First Finance) (Formation courte)</v>
      </c>
      <c r="F219" s="42" t="s">
        <v>1495</v>
      </c>
      <c r="G219" s="41" t="s">
        <v>1336</v>
      </c>
      <c r="H219" s="41" t="s">
        <v>86</v>
      </c>
      <c r="I219" s="43" t="s">
        <v>915</v>
      </c>
      <c r="J219" s="43" t="s">
        <v>112</v>
      </c>
      <c r="K219" s="41" t="s">
        <v>84</v>
      </c>
      <c r="L219" s="43">
        <v>1</v>
      </c>
      <c r="M219" s="36" t="s">
        <v>1514</v>
      </c>
      <c r="N219" s="36" t="s">
        <v>1515</v>
      </c>
      <c r="O219" s="37" t="s">
        <v>87</v>
      </c>
      <c r="P219" s="37" t="s">
        <v>86</v>
      </c>
      <c r="Q219" s="37" t="s">
        <v>112</v>
      </c>
      <c r="R219" s="41" t="s">
        <v>84</v>
      </c>
      <c r="S219" s="43" t="s">
        <v>116</v>
      </c>
    </row>
    <row r="220" spans="1:19" ht="172.8" x14ac:dyDescent="0.3">
      <c r="A220" s="162" t="s">
        <v>956</v>
      </c>
      <c r="B220" s="41" t="s">
        <v>1319</v>
      </c>
      <c r="C220" s="41" t="s">
        <v>180</v>
      </c>
      <c r="D220" s="41" t="s">
        <v>1494</v>
      </c>
      <c r="E220" s="41" t="str">
        <f t="shared" si="6"/>
        <v>Introduction à la finance durable : définitions, environnement et acteurs (First Finance) (Formation courte)</v>
      </c>
      <c r="F220" s="42" t="s">
        <v>1495</v>
      </c>
      <c r="G220" s="41" t="s">
        <v>1336</v>
      </c>
      <c r="H220" s="41" t="s">
        <v>86</v>
      </c>
      <c r="I220" s="43" t="s">
        <v>915</v>
      </c>
      <c r="J220" s="43" t="s">
        <v>112</v>
      </c>
      <c r="K220" s="41" t="s">
        <v>84</v>
      </c>
      <c r="L220" s="43">
        <v>1</v>
      </c>
      <c r="M220" s="36" t="s">
        <v>1516</v>
      </c>
      <c r="N220" s="37" t="s">
        <v>1517</v>
      </c>
      <c r="O220" s="37" t="s">
        <v>87</v>
      </c>
      <c r="P220" s="37" t="s">
        <v>86</v>
      </c>
      <c r="Q220" s="37" t="s">
        <v>112</v>
      </c>
      <c r="R220" s="41" t="s">
        <v>84</v>
      </c>
      <c r="S220" s="43" t="s">
        <v>116</v>
      </c>
    </row>
    <row r="221" spans="1:19" ht="144" x14ac:dyDescent="0.3">
      <c r="A221" s="162" t="s">
        <v>956</v>
      </c>
      <c r="B221" s="36" t="s">
        <v>1319</v>
      </c>
      <c r="C221" s="36" t="s">
        <v>180</v>
      </c>
      <c r="D221" s="36" t="s">
        <v>1518</v>
      </c>
      <c r="E221" s="36" t="str">
        <f t="shared" si="6"/>
        <v>L’intelligence artificielle appliquée à la finance (First Finance) (Formation courte)</v>
      </c>
      <c r="F221" s="147" t="s">
        <v>1519</v>
      </c>
      <c r="G221" s="36" t="s">
        <v>1336</v>
      </c>
      <c r="H221" s="36" t="s">
        <v>86</v>
      </c>
      <c r="I221" s="37" t="s">
        <v>915</v>
      </c>
      <c r="J221" s="37" t="s">
        <v>112</v>
      </c>
      <c r="K221" s="36" t="s">
        <v>105</v>
      </c>
      <c r="L221" s="37">
        <v>0</v>
      </c>
      <c r="M221" s="36" t="s">
        <v>112</v>
      </c>
      <c r="N221" s="37" t="s">
        <v>112</v>
      </c>
      <c r="O221" s="37" t="s">
        <v>112</v>
      </c>
      <c r="P221" s="37" t="s">
        <v>112</v>
      </c>
      <c r="Q221" s="37" t="s">
        <v>112</v>
      </c>
      <c r="R221" s="36" t="s">
        <v>105</v>
      </c>
      <c r="S221" s="37" t="s">
        <v>116</v>
      </c>
    </row>
    <row r="222" spans="1:19" ht="115.2" x14ac:dyDescent="0.3">
      <c r="A222" s="162" t="s">
        <v>956</v>
      </c>
      <c r="B222" s="36" t="s">
        <v>1319</v>
      </c>
      <c r="C222" s="36" t="s">
        <v>180</v>
      </c>
      <c r="D222" s="36" t="s">
        <v>1520</v>
      </c>
      <c r="E222" s="36" t="str">
        <f t="shared" si="6"/>
        <v>Les différents types de swaps (First Finance) (Formation courte)</v>
      </c>
      <c r="F222" s="147" t="s">
        <v>1521</v>
      </c>
      <c r="G222" s="36" t="s">
        <v>1336</v>
      </c>
      <c r="H222" s="36" t="s">
        <v>86</v>
      </c>
      <c r="I222" s="37" t="s">
        <v>915</v>
      </c>
      <c r="J222" s="37" t="s">
        <v>112</v>
      </c>
      <c r="K222" s="36" t="s">
        <v>105</v>
      </c>
      <c r="L222" s="37">
        <v>0</v>
      </c>
      <c r="M222" s="36" t="s">
        <v>112</v>
      </c>
      <c r="N222" s="37" t="s">
        <v>112</v>
      </c>
      <c r="O222" s="37" t="s">
        <v>112</v>
      </c>
      <c r="P222" s="37" t="s">
        <v>112</v>
      </c>
      <c r="Q222" s="37" t="s">
        <v>112</v>
      </c>
      <c r="R222" s="36" t="s">
        <v>105</v>
      </c>
      <c r="S222" s="37" t="s">
        <v>116</v>
      </c>
    </row>
    <row r="223" spans="1:19" ht="216" x14ac:dyDescent="0.3">
      <c r="A223" s="162" t="s">
        <v>956</v>
      </c>
      <c r="B223" s="36" t="s">
        <v>1319</v>
      </c>
      <c r="C223" s="36" t="s">
        <v>180</v>
      </c>
      <c r="D223" s="36" t="s">
        <v>1522</v>
      </c>
      <c r="E223" s="36" t="str">
        <f t="shared" si="6"/>
        <v>Banques centrales : gestion des bilans, taux pré et post-Covid – Impacts sur les marchés financiers (First Finance) (Formation courte)</v>
      </c>
      <c r="F223" s="147" t="s">
        <v>1523</v>
      </c>
      <c r="G223" s="36" t="s">
        <v>1336</v>
      </c>
      <c r="H223" s="36" t="s">
        <v>86</v>
      </c>
      <c r="I223" s="37" t="s">
        <v>915</v>
      </c>
      <c r="J223" s="37" t="s">
        <v>112</v>
      </c>
      <c r="K223" s="36" t="s">
        <v>105</v>
      </c>
      <c r="L223" s="37">
        <v>0</v>
      </c>
      <c r="M223" s="36" t="s">
        <v>112</v>
      </c>
      <c r="N223" s="37" t="s">
        <v>112</v>
      </c>
      <c r="O223" s="37" t="s">
        <v>112</v>
      </c>
      <c r="P223" s="37" t="s">
        <v>112</v>
      </c>
      <c r="Q223" s="37" t="s">
        <v>112</v>
      </c>
      <c r="R223" s="36" t="s">
        <v>105</v>
      </c>
      <c r="S223" s="37" t="s">
        <v>116</v>
      </c>
    </row>
    <row r="224" spans="1:19" ht="129.6" x14ac:dyDescent="0.3">
      <c r="A224" s="162" t="s">
        <v>956</v>
      </c>
      <c r="B224" s="36" t="s">
        <v>1319</v>
      </c>
      <c r="C224" s="36" t="s">
        <v>180</v>
      </c>
      <c r="D224" s="36" t="s">
        <v>1524</v>
      </c>
      <c r="E224" s="36" t="str">
        <f t="shared" si="6"/>
        <v>Gestion du risque de liquidité 2 : impacts de Bâle III (First Finance) (Formation courte)</v>
      </c>
      <c r="F224" s="147" t="s">
        <v>1525</v>
      </c>
      <c r="G224" s="36" t="s">
        <v>1336</v>
      </c>
      <c r="H224" s="36" t="s">
        <v>86</v>
      </c>
      <c r="I224" s="37" t="s">
        <v>915</v>
      </c>
      <c r="J224" s="37" t="s">
        <v>112</v>
      </c>
      <c r="K224" s="36" t="s">
        <v>105</v>
      </c>
      <c r="L224" s="37">
        <v>0</v>
      </c>
      <c r="M224" s="36" t="s">
        <v>112</v>
      </c>
      <c r="N224" s="37" t="s">
        <v>112</v>
      </c>
      <c r="O224" s="37" t="s">
        <v>112</v>
      </c>
      <c r="P224" s="37" t="s">
        <v>112</v>
      </c>
      <c r="Q224" s="37" t="s">
        <v>112</v>
      </c>
      <c r="R224" s="36" t="s">
        <v>105</v>
      </c>
      <c r="S224" s="37" t="s">
        <v>116</v>
      </c>
    </row>
    <row r="225" spans="1:19" ht="100.8" x14ac:dyDescent="0.3">
      <c r="A225" s="162" t="s">
        <v>956</v>
      </c>
      <c r="B225" s="36" t="s">
        <v>1319</v>
      </c>
      <c r="C225" s="36" t="s">
        <v>180</v>
      </c>
      <c r="D225" s="36" t="s">
        <v>1526</v>
      </c>
      <c r="E225" s="36" t="str">
        <f t="shared" si="6"/>
        <v>Investir en private equity (First Finance) (Formation courte)</v>
      </c>
      <c r="F225" s="147" t="s">
        <v>1527</v>
      </c>
      <c r="G225" s="36" t="s">
        <v>1528</v>
      </c>
      <c r="H225" s="36" t="s">
        <v>86</v>
      </c>
      <c r="I225" s="37" t="s">
        <v>915</v>
      </c>
      <c r="J225" s="37" t="s">
        <v>112</v>
      </c>
      <c r="K225" s="36" t="s">
        <v>105</v>
      </c>
      <c r="L225" s="37">
        <v>0</v>
      </c>
      <c r="M225" s="36" t="s">
        <v>112</v>
      </c>
      <c r="N225" s="37" t="s">
        <v>112</v>
      </c>
      <c r="O225" s="37" t="s">
        <v>112</v>
      </c>
      <c r="P225" s="37" t="s">
        <v>112</v>
      </c>
      <c r="Q225" s="37" t="s">
        <v>112</v>
      </c>
      <c r="R225" s="36" t="s">
        <v>105</v>
      </c>
      <c r="S225" s="37" t="s">
        <v>116</v>
      </c>
    </row>
    <row r="226" spans="1:19" ht="172.8" x14ac:dyDescent="0.3">
      <c r="A226" s="162" t="s">
        <v>956</v>
      </c>
      <c r="B226" s="36" t="s">
        <v>1319</v>
      </c>
      <c r="C226" s="36" t="s">
        <v>180</v>
      </c>
      <c r="D226" s="36" t="s">
        <v>1529</v>
      </c>
      <c r="E226" s="36" t="str">
        <f t="shared" si="6"/>
        <v>Investissements et financements immobiliers – aspects juridiques et fiscaux (First Finance) (Formation courte)</v>
      </c>
      <c r="F226" s="147" t="s">
        <v>1530</v>
      </c>
      <c r="G226" s="36" t="s">
        <v>1436</v>
      </c>
      <c r="H226" s="36" t="s">
        <v>86</v>
      </c>
      <c r="I226" s="37" t="s">
        <v>915</v>
      </c>
      <c r="J226" s="37" t="s">
        <v>112</v>
      </c>
      <c r="K226" s="36" t="s">
        <v>84</v>
      </c>
      <c r="L226" s="37">
        <v>1</v>
      </c>
      <c r="M226" s="36" t="s">
        <v>1531</v>
      </c>
      <c r="N226" s="36" t="s">
        <v>1532</v>
      </c>
      <c r="O226" s="37" t="s">
        <v>87</v>
      </c>
      <c r="P226" s="37" t="s">
        <v>86</v>
      </c>
      <c r="Q226" s="37" t="s">
        <v>112</v>
      </c>
      <c r="R226" s="36" t="s">
        <v>105</v>
      </c>
      <c r="S226" s="37" t="s">
        <v>116</v>
      </c>
    </row>
    <row r="227" spans="1:19" ht="86.4" x14ac:dyDescent="0.3">
      <c r="A227" s="162" t="s">
        <v>956</v>
      </c>
      <c r="B227" s="36" t="s">
        <v>1319</v>
      </c>
      <c r="C227" s="36" t="s">
        <v>180</v>
      </c>
      <c r="D227" s="36" t="s">
        <v>1533</v>
      </c>
      <c r="E227" s="36" t="str">
        <f t="shared" si="6"/>
        <v>La levée de fonds (First Finance) (Formation courte)</v>
      </c>
      <c r="F227" s="147" t="s">
        <v>1534</v>
      </c>
      <c r="G227" s="36" t="s">
        <v>1535</v>
      </c>
      <c r="H227" s="36" t="s">
        <v>86</v>
      </c>
      <c r="I227" s="37" t="s">
        <v>915</v>
      </c>
      <c r="J227" s="37" t="s">
        <v>112</v>
      </c>
      <c r="K227" s="36" t="s">
        <v>105</v>
      </c>
      <c r="L227" s="37">
        <v>0</v>
      </c>
      <c r="M227" s="36" t="s">
        <v>112</v>
      </c>
      <c r="N227" s="37" t="s">
        <v>112</v>
      </c>
      <c r="O227" s="37" t="s">
        <v>112</v>
      </c>
      <c r="P227" s="37" t="s">
        <v>112</v>
      </c>
      <c r="Q227" s="37" t="s">
        <v>112</v>
      </c>
      <c r="R227" s="36" t="s">
        <v>105</v>
      </c>
      <c r="S227" s="37" t="s">
        <v>116</v>
      </c>
    </row>
    <row r="228" spans="1:19" ht="158.4" x14ac:dyDescent="0.3">
      <c r="A228" s="162" t="s">
        <v>956</v>
      </c>
      <c r="B228" s="36" t="s">
        <v>1319</v>
      </c>
      <c r="C228" s="36" t="s">
        <v>180</v>
      </c>
      <c r="D228" s="36" t="s">
        <v>1536</v>
      </c>
      <c r="E228" s="36" t="str">
        <f t="shared" si="6"/>
        <v>La réglementation pour l’asset management en pratique (First Finance) (Formation courte)</v>
      </c>
      <c r="F228" s="147" t="s">
        <v>1537</v>
      </c>
      <c r="G228" s="36" t="s">
        <v>1336</v>
      </c>
      <c r="H228" s="36" t="s">
        <v>86</v>
      </c>
      <c r="I228" s="37" t="s">
        <v>915</v>
      </c>
      <c r="J228" s="37" t="s">
        <v>112</v>
      </c>
      <c r="K228" s="36" t="s">
        <v>105</v>
      </c>
      <c r="L228" s="37">
        <v>0</v>
      </c>
      <c r="M228" s="36" t="s">
        <v>112</v>
      </c>
      <c r="N228" s="37" t="s">
        <v>112</v>
      </c>
      <c r="O228" s="37" t="s">
        <v>112</v>
      </c>
      <c r="P228" s="37" t="s">
        <v>112</v>
      </c>
      <c r="Q228" s="37" t="s">
        <v>112</v>
      </c>
      <c r="R228" s="36" t="s">
        <v>105</v>
      </c>
      <c r="S228" s="37" t="s">
        <v>116</v>
      </c>
    </row>
    <row r="229" spans="1:19" ht="187.2" x14ac:dyDescent="0.3">
      <c r="A229" s="162" t="s">
        <v>956</v>
      </c>
      <c r="B229" s="36" t="s">
        <v>1319</v>
      </c>
      <c r="C229" s="36" t="s">
        <v>180</v>
      </c>
      <c r="D229" s="36" t="s">
        <v>1538</v>
      </c>
      <c r="E229" s="36" t="str">
        <f t="shared" si="6"/>
        <v>Restructuration de la dette et gestion préventive et collective du risque débiteur (First Finance) (Formation courte)</v>
      </c>
      <c r="F229" s="147" t="s">
        <v>1539</v>
      </c>
      <c r="G229" s="36" t="s">
        <v>1336</v>
      </c>
      <c r="H229" s="36" t="s">
        <v>86</v>
      </c>
      <c r="I229" s="37" t="s">
        <v>915</v>
      </c>
      <c r="J229" s="37" t="s">
        <v>112</v>
      </c>
      <c r="K229" s="36" t="s">
        <v>105</v>
      </c>
      <c r="L229" s="37">
        <v>0</v>
      </c>
      <c r="M229" s="36" t="s">
        <v>112</v>
      </c>
      <c r="N229" s="37" t="s">
        <v>112</v>
      </c>
      <c r="O229" s="37" t="s">
        <v>112</v>
      </c>
      <c r="P229" s="37" t="s">
        <v>112</v>
      </c>
      <c r="Q229" s="37" t="s">
        <v>112</v>
      </c>
      <c r="R229" s="36" t="s">
        <v>105</v>
      </c>
      <c r="S229" s="37" t="s">
        <v>116</v>
      </c>
    </row>
    <row r="230" spans="1:19" ht="144" x14ac:dyDescent="0.3">
      <c r="A230" s="162" t="s">
        <v>956</v>
      </c>
      <c r="B230" s="36" t="s">
        <v>1319</v>
      </c>
      <c r="C230" s="36" t="s">
        <v>180</v>
      </c>
      <c r="D230" s="36" t="s">
        <v>1540</v>
      </c>
      <c r="E230" s="36" t="str">
        <f t="shared" si="6"/>
        <v>SIIC, OPCI, SCPI : mécanismes et utilisations (First Finance) (Formation courte)</v>
      </c>
      <c r="F230" s="147" t="s">
        <v>1541</v>
      </c>
      <c r="G230" s="36" t="s">
        <v>1336</v>
      </c>
      <c r="H230" s="36" t="s">
        <v>86</v>
      </c>
      <c r="I230" s="37" t="s">
        <v>915</v>
      </c>
      <c r="J230" s="37" t="s">
        <v>112</v>
      </c>
      <c r="K230" s="36" t="s">
        <v>105</v>
      </c>
      <c r="L230" s="37">
        <v>0</v>
      </c>
      <c r="M230" s="36" t="s">
        <v>112</v>
      </c>
      <c r="N230" s="37" t="s">
        <v>112</v>
      </c>
      <c r="O230" s="37" t="s">
        <v>112</v>
      </c>
      <c r="P230" s="37" t="s">
        <v>112</v>
      </c>
      <c r="Q230" s="37" t="s">
        <v>112</v>
      </c>
      <c r="R230" s="36" t="s">
        <v>105</v>
      </c>
      <c r="S230" s="37" t="s">
        <v>116</v>
      </c>
    </row>
    <row r="231" spans="1:19" ht="115.2" x14ac:dyDescent="0.3">
      <c r="A231" s="162" t="s">
        <v>956</v>
      </c>
      <c r="B231" s="36" t="s">
        <v>1319</v>
      </c>
      <c r="C231" s="36" t="s">
        <v>180</v>
      </c>
      <c r="D231" s="36" t="s">
        <v>1542</v>
      </c>
      <c r="E231" s="36" t="str">
        <f t="shared" si="6"/>
        <v>Tout savoir sur le private equity (First Finance) (Formation courte)</v>
      </c>
      <c r="F231" s="147" t="s">
        <v>1543</v>
      </c>
      <c r="G231" s="36" t="s">
        <v>1336</v>
      </c>
      <c r="H231" s="36" t="s">
        <v>86</v>
      </c>
      <c r="I231" s="37" t="s">
        <v>915</v>
      </c>
      <c r="J231" s="37" t="s">
        <v>112</v>
      </c>
      <c r="K231" s="36" t="s">
        <v>105</v>
      </c>
      <c r="L231" s="37">
        <v>0</v>
      </c>
      <c r="M231" s="36" t="s">
        <v>112</v>
      </c>
      <c r="N231" s="37" t="s">
        <v>112</v>
      </c>
      <c r="O231" s="37" t="s">
        <v>112</v>
      </c>
      <c r="P231" s="37" t="s">
        <v>112</v>
      </c>
      <c r="Q231" s="37" t="s">
        <v>112</v>
      </c>
      <c r="R231" s="36" t="s">
        <v>105</v>
      </c>
      <c r="S231" s="37" t="s">
        <v>116</v>
      </c>
    </row>
    <row r="232" spans="1:19" ht="172.8" x14ac:dyDescent="0.3">
      <c r="A232" s="162" t="s">
        <v>956</v>
      </c>
      <c r="B232" s="36" t="s">
        <v>1319</v>
      </c>
      <c r="C232" s="36" t="s">
        <v>180</v>
      </c>
      <c r="D232" s="36" t="s">
        <v>1544</v>
      </c>
      <c r="E232" s="36" t="str">
        <f t="shared" si="6"/>
        <v>Analyse financière appliquée aux précontentieux / affaires spéciales (First Finance) (Formation courte)</v>
      </c>
      <c r="F232" s="147" t="s">
        <v>1545</v>
      </c>
      <c r="G232" s="36" t="s">
        <v>1336</v>
      </c>
      <c r="H232" s="36" t="s">
        <v>86</v>
      </c>
      <c r="I232" s="37" t="s">
        <v>818</v>
      </c>
      <c r="J232" s="37" t="s">
        <v>112</v>
      </c>
      <c r="K232" s="36" t="s">
        <v>105</v>
      </c>
      <c r="L232" s="37">
        <v>0</v>
      </c>
      <c r="M232" s="36" t="s">
        <v>112</v>
      </c>
      <c r="N232" s="37" t="s">
        <v>112</v>
      </c>
      <c r="O232" s="37" t="s">
        <v>112</v>
      </c>
      <c r="P232" s="37" t="s">
        <v>112</v>
      </c>
      <c r="Q232" s="37" t="s">
        <v>112</v>
      </c>
      <c r="R232" s="36" t="s">
        <v>105</v>
      </c>
      <c r="S232" s="37" t="s">
        <v>116</v>
      </c>
    </row>
    <row r="233" spans="1:19" ht="129.6" x14ac:dyDescent="0.3">
      <c r="A233" s="162" t="s">
        <v>956</v>
      </c>
      <c r="B233" s="36" t="s">
        <v>1319</v>
      </c>
      <c r="C233" s="36" t="s">
        <v>180</v>
      </c>
      <c r="D233" s="36" t="s">
        <v>1546</v>
      </c>
      <c r="E233" s="36" t="str">
        <f t="shared" si="6"/>
        <v>Auditer un portefeuille de clients entreprises (First Finance) (Formation courte)</v>
      </c>
      <c r="F233" s="147" t="s">
        <v>1547</v>
      </c>
      <c r="G233" s="36" t="s">
        <v>1336</v>
      </c>
      <c r="H233" s="36" t="s">
        <v>86</v>
      </c>
      <c r="I233" s="37" t="s">
        <v>818</v>
      </c>
      <c r="J233" s="37" t="s">
        <v>112</v>
      </c>
      <c r="K233" s="36" t="s">
        <v>105</v>
      </c>
      <c r="L233" s="37">
        <v>0</v>
      </c>
      <c r="M233" s="36" t="s">
        <v>112</v>
      </c>
      <c r="N233" s="37" t="s">
        <v>112</v>
      </c>
      <c r="O233" s="37" t="s">
        <v>112</v>
      </c>
      <c r="P233" s="37" t="s">
        <v>112</v>
      </c>
      <c r="Q233" s="37" t="s">
        <v>112</v>
      </c>
      <c r="R233" s="36" t="s">
        <v>105</v>
      </c>
      <c r="S233" s="37" t="s">
        <v>116</v>
      </c>
    </row>
    <row r="234" spans="1:19" ht="86.4" x14ac:dyDescent="0.3">
      <c r="A234" s="162" t="s">
        <v>956</v>
      </c>
      <c r="B234" s="36" t="s">
        <v>1319</v>
      </c>
      <c r="C234" s="36" t="s">
        <v>1146</v>
      </c>
      <c r="D234" s="37" t="s">
        <v>1548</v>
      </c>
      <c r="E234" s="37" t="str">
        <f t="shared" si="6"/>
        <v>ACCF@HEC Paris (First Finance) (Formation certifiante)</v>
      </c>
      <c r="F234" s="147" t="s">
        <v>1549</v>
      </c>
      <c r="G234" s="36" t="s">
        <v>86</v>
      </c>
      <c r="H234" s="36" t="s">
        <v>1550</v>
      </c>
      <c r="I234" s="37" t="s">
        <v>1551</v>
      </c>
      <c r="J234" s="37" t="s">
        <v>112</v>
      </c>
      <c r="K234" s="36" t="s">
        <v>105</v>
      </c>
      <c r="L234" s="37">
        <v>0</v>
      </c>
      <c r="M234" s="36" t="s">
        <v>112</v>
      </c>
      <c r="N234" s="37" t="s">
        <v>112</v>
      </c>
      <c r="O234" s="37" t="s">
        <v>112</v>
      </c>
      <c r="P234" s="37" t="s">
        <v>112</v>
      </c>
      <c r="Q234" s="37" t="s">
        <v>112</v>
      </c>
      <c r="R234" s="36" t="s">
        <v>105</v>
      </c>
      <c r="S234" s="37" t="s">
        <v>116</v>
      </c>
    </row>
    <row r="235" spans="1:19" ht="172.8" x14ac:dyDescent="0.3">
      <c r="A235" s="162" t="s">
        <v>956</v>
      </c>
      <c r="B235" s="36" t="s">
        <v>1319</v>
      </c>
      <c r="C235" s="36" t="s">
        <v>1146</v>
      </c>
      <c r="D235" s="37" t="s">
        <v>1552</v>
      </c>
      <c r="E235" s="37" t="str">
        <f t="shared" si="6"/>
        <v>ICCF@HEC Paris (First Finance) (Formation certifiante)</v>
      </c>
      <c r="F235" s="147" t="s">
        <v>1553</v>
      </c>
      <c r="G235" s="36" t="s">
        <v>86</v>
      </c>
      <c r="H235" s="36" t="s">
        <v>1550</v>
      </c>
      <c r="I235" s="37" t="s">
        <v>1554</v>
      </c>
      <c r="J235" s="37" t="s">
        <v>112</v>
      </c>
      <c r="K235" s="36" t="s">
        <v>105</v>
      </c>
      <c r="L235" s="37">
        <v>0</v>
      </c>
      <c r="M235" s="36" t="s">
        <v>112</v>
      </c>
      <c r="N235" s="37" t="s">
        <v>112</v>
      </c>
      <c r="O235" s="37" t="s">
        <v>112</v>
      </c>
      <c r="P235" s="37" t="s">
        <v>112</v>
      </c>
      <c r="Q235" s="37" t="s">
        <v>112</v>
      </c>
      <c r="R235" s="36" t="s">
        <v>105</v>
      </c>
      <c r="S235" s="37" t="s">
        <v>116</v>
      </c>
    </row>
    <row r="236" spans="1:19" ht="115.2" x14ac:dyDescent="0.3">
      <c r="A236" s="162" t="s">
        <v>956</v>
      </c>
      <c r="B236" s="36" t="s">
        <v>1319</v>
      </c>
      <c r="C236" s="36" t="s">
        <v>1146</v>
      </c>
      <c r="D236" s="37" t="s">
        <v>1555</v>
      </c>
      <c r="E236" s="37" t="str">
        <f t="shared" si="6"/>
        <v>ICCF@Columbia Business School (First Finance) (Formation certifiante)</v>
      </c>
      <c r="F236" s="147" t="s">
        <v>1556</v>
      </c>
      <c r="G236" s="36" t="s">
        <v>86</v>
      </c>
      <c r="H236" s="36" t="s">
        <v>1550</v>
      </c>
      <c r="I236" s="37" t="s">
        <v>779</v>
      </c>
      <c r="J236" s="37" t="s">
        <v>112</v>
      </c>
      <c r="K236" s="36" t="s">
        <v>105</v>
      </c>
      <c r="L236" s="37">
        <v>0</v>
      </c>
      <c r="M236" s="36" t="s">
        <v>112</v>
      </c>
      <c r="N236" s="37" t="s">
        <v>112</v>
      </c>
      <c r="O236" s="37" t="s">
        <v>112</v>
      </c>
      <c r="P236" s="37" t="s">
        <v>112</v>
      </c>
      <c r="Q236" s="37" t="s">
        <v>112</v>
      </c>
      <c r="R236" s="36" t="s">
        <v>105</v>
      </c>
      <c r="S236" s="37" t="s">
        <v>116</v>
      </c>
    </row>
    <row r="237" spans="1:19" ht="129.6" x14ac:dyDescent="0.3">
      <c r="A237" s="162" t="s">
        <v>956</v>
      </c>
      <c r="B237" s="36" t="s">
        <v>1319</v>
      </c>
      <c r="C237" s="36" t="s">
        <v>1146</v>
      </c>
      <c r="D237" s="36" t="s">
        <v>1557</v>
      </c>
      <c r="E237" s="36" t="str">
        <f t="shared" si="6"/>
        <v>Finance de marché@First Finance Institute (First Finance) (Formation certifiante)</v>
      </c>
      <c r="F237" s="147" t="s">
        <v>1558</v>
      </c>
      <c r="G237" s="36" t="s">
        <v>86</v>
      </c>
      <c r="H237" s="36" t="s">
        <v>1550</v>
      </c>
      <c r="I237" s="37" t="s">
        <v>1559</v>
      </c>
      <c r="J237" s="37" t="s">
        <v>112</v>
      </c>
      <c r="K237" s="36" t="s">
        <v>105</v>
      </c>
      <c r="L237" s="37">
        <v>0</v>
      </c>
      <c r="M237" s="36" t="s">
        <v>112</v>
      </c>
      <c r="N237" s="37" t="s">
        <v>112</v>
      </c>
      <c r="O237" s="37" t="s">
        <v>112</v>
      </c>
      <c r="P237" s="37" t="s">
        <v>112</v>
      </c>
      <c r="Q237" s="37" t="s">
        <v>112</v>
      </c>
      <c r="R237" s="36" t="s">
        <v>105</v>
      </c>
      <c r="S237" s="37" t="s">
        <v>116</v>
      </c>
    </row>
    <row r="238" spans="1:19" ht="144" x14ac:dyDescent="0.3">
      <c r="A238" s="162" t="s">
        <v>956</v>
      </c>
      <c r="B238" s="36" t="s">
        <v>1319</v>
      </c>
      <c r="C238" s="36" t="s">
        <v>180</v>
      </c>
      <c r="D238" s="36" t="s">
        <v>1560</v>
      </c>
      <c r="E238" s="36" t="str">
        <f t="shared" si="6"/>
        <v>Économie et marchés de capitaux – Niveau 1 (First Finance) (Formation courte)</v>
      </c>
      <c r="F238" s="147" t="s">
        <v>1561</v>
      </c>
      <c r="G238" s="36" t="s">
        <v>1336</v>
      </c>
      <c r="H238" s="36" t="s">
        <v>86</v>
      </c>
      <c r="I238" s="37" t="s">
        <v>818</v>
      </c>
      <c r="J238" s="37" t="s">
        <v>112</v>
      </c>
      <c r="K238" s="36" t="s">
        <v>105</v>
      </c>
      <c r="L238" s="37">
        <v>0</v>
      </c>
      <c r="M238" s="36" t="s">
        <v>112</v>
      </c>
      <c r="N238" s="37" t="s">
        <v>112</v>
      </c>
      <c r="O238" s="37" t="s">
        <v>112</v>
      </c>
      <c r="P238" s="37" t="s">
        <v>112</v>
      </c>
      <c r="Q238" s="37" t="s">
        <v>112</v>
      </c>
      <c r="R238" s="36" t="s">
        <v>105</v>
      </c>
      <c r="S238" s="37" t="s">
        <v>116</v>
      </c>
    </row>
    <row r="239" spans="1:19" ht="187.2" x14ac:dyDescent="0.3">
      <c r="A239" s="162" t="s">
        <v>956</v>
      </c>
      <c r="B239" s="36" t="s">
        <v>1319</v>
      </c>
      <c r="C239" s="36" t="s">
        <v>180</v>
      </c>
      <c r="D239" s="36" t="s">
        <v>1562</v>
      </c>
      <c r="E239" s="36" t="str">
        <f t="shared" si="6"/>
        <v>Fondamentaux de l’asset management en immobilier (First Finance) (Formation courte)</v>
      </c>
      <c r="F239" s="147" t="s">
        <v>1563</v>
      </c>
      <c r="G239" s="36" t="s">
        <v>1336</v>
      </c>
      <c r="H239" s="36" t="s">
        <v>86</v>
      </c>
      <c r="I239" s="37" t="s">
        <v>818</v>
      </c>
      <c r="J239" s="37" t="s">
        <v>112</v>
      </c>
      <c r="K239" s="36" t="s">
        <v>84</v>
      </c>
      <c r="L239" s="37">
        <v>1</v>
      </c>
      <c r="M239" s="36" t="s">
        <v>1564</v>
      </c>
      <c r="N239" s="36" t="s">
        <v>1565</v>
      </c>
      <c r="O239" s="37" t="s">
        <v>87</v>
      </c>
      <c r="P239" s="37" t="s">
        <v>86</v>
      </c>
      <c r="Q239" s="37" t="s">
        <v>112</v>
      </c>
      <c r="R239" s="36" t="s">
        <v>105</v>
      </c>
      <c r="S239" s="37" t="s">
        <v>116</v>
      </c>
    </row>
    <row r="240" spans="1:19" ht="129.6" x14ac:dyDescent="0.3">
      <c r="A240" s="162" t="s">
        <v>956</v>
      </c>
      <c r="B240" s="36" t="s">
        <v>1319</v>
      </c>
      <c r="C240" s="36" t="s">
        <v>180</v>
      </c>
      <c r="D240" s="36" t="s">
        <v>1566</v>
      </c>
      <c r="E240" s="36" t="str">
        <f t="shared" si="6"/>
        <v>Fondamentaux du financement immobilier (First Finance) (Formation courte)</v>
      </c>
      <c r="F240" s="147" t="s">
        <v>1567</v>
      </c>
      <c r="G240" s="36" t="s">
        <v>1336</v>
      </c>
      <c r="H240" s="36" t="s">
        <v>86</v>
      </c>
      <c r="I240" s="37" t="s">
        <v>818</v>
      </c>
      <c r="J240" s="37" t="s">
        <v>112</v>
      </c>
      <c r="K240" s="36" t="s">
        <v>105</v>
      </c>
      <c r="L240" s="37">
        <v>0</v>
      </c>
      <c r="M240" s="36" t="s">
        <v>112</v>
      </c>
      <c r="N240" s="37" t="s">
        <v>112</v>
      </c>
      <c r="O240" s="37" t="s">
        <v>112</v>
      </c>
      <c r="P240" s="37" t="s">
        <v>112</v>
      </c>
      <c r="Q240" s="37" t="s">
        <v>112</v>
      </c>
      <c r="R240" s="36" t="s">
        <v>105</v>
      </c>
      <c r="S240" s="37" t="s">
        <v>116</v>
      </c>
    </row>
    <row r="241" spans="1:19" ht="144" x14ac:dyDescent="0.3">
      <c r="A241" s="162" t="s">
        <v>956</v>
      </c>
      <c r="B241" s="36" t="s">
        <v>1319</v>
      </c>
      <c r="C241" s="36" t="s">
        <v>180</v>
      </c>
      <c r="D241" s="36" t="s">
        <v>1568</v>
      </c>
      <c r="E241" s="36" t="str">
        <f t="shared" si="6"/>
        <v>Introduction aux marchés de matières premières (First Finance) (Formation courte)</v>
      </c>
      <c r="F241" s="147" t="s">
        <v>1569</v>
      </c>
      <c r="G241" s="36" t="s">
        <v>1336</v>
      </c>
      <c r="H241" s="36" t="s">
        <v>86</v>
      </c>
      <c r="I241" s="37" t="s">
        <v>818</v>
      </c>
      <c r="J241" s="37" t="s">
        <v>112</v>
      </c>
      <c r="K241" s="36" t="s">
        <v>84</v>
      </c>
      <c r="L241" s="37">
        <v>1</v>
      </c>
      <c r="M241" s="36" t="s">
        <v>1570</v>
      </c>
      <c r="N241" s="36" t="s">
        <v>1571</v>
      </c>
      <c r="O241" s="37" t="s">
        <v>87</v>
      </c>
      <c r="P241" s="37" t="s">
        <v>86</v>
      </c>
      <c r="Q241" s="37" t="s">
        <v>112</v>
      </c>
      <c r="R241" s="36" t="s">
        <v>105</v>
      </c>
      <c r="S241" s="37" t="s">
        <v>116</v>
      </c>
    </row>
    <row r="242" spans="1:19" ht="216" x14ac:dyDescent="0.3">
      <c r="A242" s="162" t="s">
        <v>956</v>
      </c>
      <c r="B242" s="36" t="s">
        <v>1319</v>
      </c>
      <c r="C242" s="36" t="s">
        <v>180</v>
      </c>
      <c r="D242" s="36" t="s">
        <v>1572</v>
      </c>
      <c r="E242" s="36" t="str">
        <f t="shared" si="6"/>
        <v>Produits monétaires, obligations d’État et corporates : mécanismes et utilisations (First Finance) (Formation courte)</v>
      </c>
      <c r="F242" s="147" t="s">
        <v>1573</v>
      </c>
      <c r="G242" s="36" t="s">
        <v>1336</v>
      </c>
      <c r="H242" s="36" t="s">
        <v>86</v>
      </c>
      <c r="I242" s="37" t="s">
        <v>818</v>
      </c>
      <c r="J242" s="37" t="s">
        <v>112</v>
      </c>
      <c r="K242" s="36" t="s">
        <v>84</v>
      </c>
      <c r="L242" s="37">
        <v>1</v>
      </c>
      <c r="M242" s="36" t="s">
        <v>1574</v>
      </c>
      <c r="N242" s="37" t="s">
        <v>615</v>
      </c>
      <c r="O242" s="37" t="s">
        <v>87</v>
      </c>
      <c r="P242" s="37" t="s">
        <v>86</v>
      </c>
      <c r="Q242" s="37" t="s">
        <v>112</v>
      </c>
      <c r="R242" s="36" t="s">
        <v>105</v>
      </c>
      <c r="S242" s="37" t="s">
        <v>116</v>
      </c>
    </row>
    <row r="243" spans="1:19" ht="158.4" x14ac:dyDescent="0.3">
      <c r="A243" s="162" t="s">
        <v>956</v>
      </c>
      <c r="B243" s="36" t="s">
        <v>1319</v>
      </c>
      <c r="C243" s="36" t="s">
        <v>180</v>
      </c>
      <c r="D243" s="36" t="s">
        <v>1575</v>
      </c>
      <c r="E243" s="36" t="str">
        <f t="shared" si="6"/>
        <v>Trade finance : moyens de paiement et garanties (First Finance) (Formation courte)</v>
      </c>
      <c r="F243" s="147" t="s">
        <v>1576</v>
      </c>
      <c r="G243" s="36" t="s">
        <v>1336</v>
      </c>
      <c r="H243" s="36" t="s">
        <v>86</v>
      </c>
      <c r="I243" s="37" t="s">
        <v>818</v>
      </c>
      <c r="J243" s="37" t="s">
        <v>112</v>
      </c>
      <c r="K243" s="36" t="s">
        <v>105</v>
      </c>
      <c r="L243" s="37">
        <v>0</v>
      </c>
      <c r="M243" s="36" t="s">
        <v>112</v>
      </c>
      <c r="N243" s="37" t="s">
        <v>112</v>
      </c>
      <c r="O243" s="37" t="s">
        <v>112</v>
      </c>
      <c r="P243" s="37" t="s">
        <v>112</v>
      </c>
      <c r="Q243" s="37" t="s">
        <v>112</v>
      </c>
      <c r="R243" s="36" t="s">
        <v>105</v>
      </c>
      <c r="S243" s="37" t="s">
        <v>116</v>
      </c>
    </row>
    <row r="244" spans="1:19" ht="158.4" x14ac:dyDescent="0.3">
      <c r="A244" s="162" t="s">
        <v>956</v>
      </c>
      <c r="B244" s="36" t="s">
        <v>1319</v>
      </c>
      <c r="C244" s="36" t="s">
        <v>180</v>
      </c>
      <c r="D244" s="36" t="s">
        <v>1577</v>
      </c>
      <c r="E244" s="36" t="str">
        <f t="shared" si="6"/>
        <v>Connaissance et pratique des contrats cadre ISDA et FBF (First Finance) (Formation courte)</v>
      </c>
      <c r="F244" s="147" t="s">
        <v>1578</v>
      </c>
      <c r="G244" s="36" t="s">
        <v>1336</v>
      </c>
      <c r="H244" s="36" t="s">
        <v>86</v>
      </c>
      <c r="I244" s="37" t="s">
        <v>818</v>
      </c>
      <c r="J244" s="37" t="s">
        <v>112</v>
      </c>
      <c r="K244" s="36" t="s">
        <v>105</v>
      </c>
      <c r="L244" s="37">
        <v>0</v>
      </c>
      <c r="M244" s="36" t="s">
        <v>112</v>
      </c>
      <c r="N244" s="37" t="s">
        <v>112</v>
      </c>
      <c r="O244" s="37" t="s">
        <v>112</v>
      </c>
      <c r="P244" s="37" t="s">
        <v>112</v>
      </c>
      <c r="Q244" s="37" t="s">
        <v>112</v>
      </c>
      <c r="R244" s="36" t="s">
        <v>105</v>
      </c>
      <c r="S244" s="37" t="s">
        <v>116</v>
      </c>
    </row>
    <row r="245" spans="1:19" ht="115.2" x14ac:dyDescent="0.3">
      <c r="A245" s="162" t="s">
        <v>956</v>
      </c>
      <c r="B245" s="36" t="s">
        <v>1319</v>
      </c>
      <c r="C245" s="36" t="s">
        <v>180</v>
      </c>
      <c r="D245" s="36" t="s">
        <v>1579</v>
      </c>
      <c r="E245" s="36" t="str">
        <f t="shared" si="6"/>
        <v>Gestion Back office des OST (First Finance) (Formation courte)</v>
      </c>
      <c r="F245" s="147" t="s">
        <v>1580</v>
      </c>
      <c r="G245" s="36" t="s">
        <v>1336</v>
      </c>
      <c r="H245" s="36" t="s">
        <v>86</v>
      </c>
      <c r="I245" s="37" t="s">
        <v>818</v>
      </c>
      <c r="J245" s="37" t="s">
        <v>112</v>
      </c>
      <c r="K245" s="36" t="s">
        <v>105</v>
      </c>
      <c r="L245" s="37">
        <v>0</v>
      </c>
      <c r="M245" s="36" t="s">
        <v>112</v>
      </c>
      <c r="N245" s="37" t="s">
        <v>112</v>
      </c>
      <c r="O245" s="37" t="s">
        <v>112</v>
      </c>
      <c r="P245" s="37" t="s">
        <v>112</v>
      </c>
      <c r="Q245" s="37" t="s">
        <v>112</v>
      </c>
      <c r="R245" s="36" t="s">
        <v>105</v>
      </c>
      <c r="S245" s="37" t="s">
        <v>116</v>
      </c>
    </row>
    <row r="246" spans="1:19" ht="144" x14ac:dyDescent="0.3">
      <c r="A246" s="162" t="s">
        <v>956</v>
      </c>
      <c r="B246" s="36" t="s">
        <v>1319</v>
      </c>
      <c r="C246" s="36" t="s">
        <v>180</v>
      </c>
      <c r="D246" s="36" t="s">
        <v>1581</v>
      </c>
      <c r="E246" s="36" t="str">
        <f t="shared" si="6"/>
        <v>Règlement – livraison national et international (First Finance) (Formation courte)</v>
      </c>
      <c r="F246" s="147" t="s">
        <v>1582</v>
      </c>
      <c r="G246" s="36" t="s">
        <v>1336</v>
      </c>
      <c r="H246" s="36" t="s">
        <v>86</v>
      </c>
      <c r="I246" s="37" t="s">
        <v>818</v>
      </c>
      <c r="J246" s="37" t="s">
        <v>112</v>
      </c>
      <c r="K246" s="36" t="s">
        <v>105</v>
      </c>
      <c r="L246" s="37">
        <v>0</v>
      </c>
      <c r="M246" s="36" t="s">
        <v>112</v>
      </c>
      <c r="N246" s="37" t="s">
        <v>112</v>
      </c>
      <c r="O246" s="37" t="s">
        <v>112</v>
      </c>
      <c r="P246" s="37" t="s">
        <v>112</v>
      </c>
      <c r="Q246" s="37" t="s">
        <v>112</v>
      </c>
      <c r="R246" s="36" t="s">
        <v>105</v>
      </c>
      <c r="S246" s="37" t="s">
        <v>116</v>
      </c>
    </row>
    <row r="247" spans="1:19" ht="144" x14ac:dyDescent="0.3">
      <c r="A247" s="162" t="s">
        <v>956</v>
      </c>
      <c r="B247" s="36" t="s">
        <v>1319</v>
      </c>
      <c r="C247" s="36" t="s">
        <v>180</v>
      </c>
      <c r="D247" s="36" t="s">
        <v>1583</v>
      </c>
      <c r="E247" s="36" t="str">
        <f t="shared" si="6"/>
        <v>Économie et marchés de capitaux – Niveau 2 (First Finance) (Formation courte)</v>
      </c>
      <c r="F247" s="147" t="s">
        <v>1584</v>
      </c>
      <c r="G247" s="36" t="s">
        <v>1336</v>
      </c>
      <c r="H247" s="36" t="s">
        <v>86</v>
      </c>
      <c r="I247" s="37" t="s">
        <v>818</v>
      </c>
      <c r="J247" s="37" t="s">
        <v>112</v>
      </c>
      <c r="K247" s="36" t="s">
        <v>84</v>
      </c>
      <c r="L247" s="37">
        <v>1</v>
      </c>
      <c r="M247" s="36" t="s">
        <v>1585</v>
      </c>
      <c r="N247" s="36" t="s">
        <v>1586</v>
      </c>
      <c r="O247" s="37" t="s">
        <v>87</v>
      </c>
      <c r="P247" s="37" t="s">
        <v>86</v>
      </c>
      <c r="Q247" s="37" t="s">
        <v>112</v>
      </c>
      <c r="R247" s="36" t="s">
        <v>105</v>
      </c>
      <c r="S247" s="37" t="s">
        <v>116</v>
      </c>
    </row>
    <row r="248" spans="1:19" ht="187.2" x14ac:dyDescent="0.3">
      <c r="A248" s="162" t="s">
        <v>956</v>
      </c>
      <c r="B248" s="36" t="s">
        <v>1319</v>
      </c>
      <c r="C248" s="36" t="s">
        <v>180</v>
      </c>
      <c r="D248" s="36" t="s">
        <v>1587</v>
      </c>
      <c r="E248" s="36" t="str">
        <f t="shared" si="6"/>
        <v>Mathématiques financières 2 : valorisation et sensibilités des options (First Finance) (Formation courte)</v>
      </c>
      <c r="F248" s="147" t="s">
        <v>1588</v>
      </c>
      <c r="G248" s="36" t="s">
        <v>1336</v>
      </c>
      <c r="H248" s="36" t="s">
        <v>86</v>
      </c>
      <c r="I248" s="37" t="s">
        <v>818</v>
      </c>
      <c r="J248" s="37" t="s">
        <v>112</v>
      </c>
      <c r="K248" s="36" t="s">
        <v>105</v>
      </c>
      <c r="L248" s="37">
        <v>0</v>
      </c>
      <c r="M248" s="36" t="s">
        <v>112</v>
      </c>
      <c r="N248" s="37" t="s">
        <v>112</v>
      </c>
      <c r="O248" s="37" t="s">
        <v>112</v>
      </c>
      <c r="P248" s="37" t="s">
        <v>112</v>
      </c>
      <c r="Q248" s="37" t="s">
        <v>112</v>
      </c>
      <c r="R248" s="36" t="s">
        <v>105</v>
      </c>
      <c r="S248" s="37" t="s">
        <v>116</v>
      </c>
    </row>
    <row r="249" spans="1:19" ht="158.4" x14ac:dyDescent="0.3">
      <c r="A249" s="162" t="s">
        <v>956</v>
      </c>
      <c r="B249" s="36" t="s">
        <v>1319</v>
      </c>
      <c r="C249" s="36" t="s">
        <v>180</v>
      </c>
      <c r="D249" s="36" t="s">
        <v>1589</v>
      </c>
      <c r="E249" s="36" t="str">
        <f t="shared" si="6"/>
        <v>Perfectionnement à l’approche risque clientèle professionnels (First Finance) (Formation courte)</v>
      </c>
      <c r="F249" s="147" t="s">
        <v>1590</v>
      </c>
      <c r="G249" s="36" t="s">
        <v>1336</v>
      </c>
      <c r="H249" s="36" t="s">
        <v>86</v>
      </c>
      <c r="I249" s="37" t="s">
        <v>179</v>
      </c>
      <c r="J249" s="37" t="s">
        <v>112</v>
      </c>
      <c r="K249" s="36" t="s">
        <v>105</v>
      </c>
      <c r="L249" s="37">
        <v>0</v>
      </c>
      <c r="M249" s="36" t="s">
        <v>112</v>
      </c>
      <c r="N249" s="37" t="s">
        <v>112</v>
      </c>
      <c r="O249" s="37" t="s">
        <v>112</v>
      </c>
      <c r="P249" s="37" t="s">
        <v>112</v>
      </c>
      <c r="Q249" s="37" t="s">
        <v>112</v>
      </c>
      <c r="R249" s="36" t="s">
        <v>105</v>
      </c>
      <c r="S249" s="37" t="s">
        <v>116</v>
      </c>
    </row>
    <row r="250" spans="1:19" ht="158.4" x14ac:dyDescent="0.3">
      <c r="A250" s="162" t="s">
        <v>956</v>
      </c>
      <c r="B250" s="36" t="s">
        <v>1319</v>
      </c>
      <c r="C250" s="36" t="s">
        <v>180</v>
      </c>
      <c r="D250" s="36" t="s">
        <v>1591</v>
      </c>
      <c r="E250" s="36" t="str">
        <f t="shared" si="6"/>
        <v>ALM 1 : fondamentaux de la gestion actif / passif bancaire (First Finance) (Formation courte)</v>
      </c>
      <c r="F250" s="147" t="s">
        <v>1592</v>
      </c>
      <c r="G250" s="36" t="s">
        <v>1336</v>
      </c>
      <c r="H250" s="36" t="s">
        <v>86</v>
      </c>
      <c r="I250" s="37" t="s">
        <v>818</v>
      </c>
      <c r="J250" s="37" t="s">
        <v>112</v>
      </c>
      <c r="K250" s="36" t="s">
        <v>105</v>
      </c>
      <c r="L250" s="37">
        <v>0</v>
      </c>
      <c r="M250" s="36" t="s">
        <v>112</v>
      </c>
      <c r="N250" s="37" t="s">
        <v>112</v>
      </c>
      <c r="O250" s="37" t="s">
        <v>112</v>
      </c>
      <c r="P250" s="37" t="s">
        <v>112</v>
      </c>
      <c r="Q250" s="37" t="s">
        <v>112</v>
      </c>
      <c r="R250" s="36" t="s">
        <v>105</v>
      </c>
      <c r="S250" s="37" t="s">
        <v>116</v>
      </c>
    </row>
    <row r="251" spans="1:19" ht="144" x14ac:dyDescent="0.3">
      <c r="A251" s="162" t="s">
        <v>956</v>
      </c>
      <c r="B251" s="36" t="s">
        <v>1319</v>
      </c>
      <c r="C251" s="36" t="s">
        <v>180</v>
      </c>
      <c r="D251" s="36" t="s">
        <v>1593</v>
      </c>
      <c r="E251" s="36" t="str">
        <f t="shared" si="6"/>
        <v>Aspects financiers des Partenariats Public Privé (PPP) (First Finance) (Formation courte)</v>
      </c>
      <c r="F251" s="147" t="s">
        <v>1594</v>
      </c>
      <c r="G251" s="36" t="s">
        <v>1336</v>
      </c>
      <c r="H251" s="36" t="s">
        <v>86</v>
      </c>
      <c r="I251" s="37" t="s">
        <v>818</v>
      </c>
      <c r="J251" s="37" t="s">
        <v>112</v>
      </c>
      <c r="K251" s="36" t="s">
        <v>105</v>
      </c>
      <c r="L251" s="37">
        <v>0</v>
      </c>
      <c r="M251" s="36" t="s">
        <v>112</v>
      </c>
      <c r="N251" s="37" t="s">
        <v>112</v>
      </c>
      <c r="O251" s="37" t="s">
        <v>112</v>
      </c>
      <c r="P251" s="37" t="s">
        <v>112</v>
      </c>
      <c r="Q251" s="37" t="s">
        <v>112</v>
      </c>
      <c r="R251" s="36" t="s">
        <v>105</v>
      </c>
      <c r="S251" s="37" t="s">
        <v>116</v>
      </c>
    </row>
    <row r="252" spans="1:19" ht="115.2" x14ac:dyDescent="0.3">
      <c r="A252" s="162" t="s">
        <v>956</v>
      </c>
      <c r="B252" s="36" t="s">
        <v>1319</v>
      </c>
      <c r="C252" s="36" t="s">
        <v>180</v>
      </c>
      <c r="D252" s="36" t="s">
        <v>1595</v>
      </c>
      <c r="E252" s="36" t="str">
        <f t="shared" si="6"/>
        <v>Financements de matières premières (First Finance) (Formation courte)</v>
      </c>
      <c r="F252" s="147" t="s">
        <v>1596</v>
      </c>
      <c r="G252" s="36" t="s">
        <v>1336</v>
      </c>
      <c r="H252" s="36" t="s">
        <v>86</v>
      </c>
      <c r="I252" s="37" t="s">
        <v>818</v>
      </c>
      <c r="J252" s="37" t="s">
        <v>112</v>
      </c>
      <c r="K252" s="36" t="s">
        <v>105</v>
      </c>
      <c r="L252" s="37">
        <v>0</v>
      </c>
      <c r="M252" s="36" t="s">
        <v>112</v>
      </c>
      <c r="N252" s="37" t="s">
        <v>112</v>
      </c>
      <c r="O252" s="37" t="s">
        <v>112</v>
      </c>
      <c r="P252" s="37" t="s">
        <v>112</v>
      </c>
      <c r="Q252" s="37" t="s">
        <v>112</v>
      </c>
      <c r="R252" s="36" t="s">
        <v>105</v>
      </c>
      <c r="S252" s="37" t="s">
        <v>116</v>
      </c>
    </row>
    <row r="253" spans="1:19" ht="129.6" x14ac:dyDescent="0.3">
      <c r="A253" s="162" t="s">
        <v>956</v>
      </c>
      <c r="B253" s="36" t="s">
        <v>1319</v>
      </c>
      <c r="C253" s="36" t="s">
        <v>180</v>
      </c>
      <c r="D253" s="36" t="s">
        <v>1597</v>
      </c>
      <c r="E253" s="36" t="str">
        <f t="shared" si="6"/>
        <v>Gestion des risques en Asset Management (First Finance) (Formation courte)</v>
      </c>
      <c r="F253" s="147" t="s">
        <v>1598</v>
      </c>
      <c r="G253" s="36" t="s">
        <v>1336</v>
      </c>
      <c r="H253" s="36" t="s">
        <v>86</v>
      </c>
      <c r="I253" s="37" t="s">
        <v>818</v>
      </c>
      <c r="J253" s="37" t="s">
        <v>112</v>
      </c>
      <c r="K253" s="36" t="s">
        <v>105</v>
      </c>
      <c r="L253" s="37">
        <v>0</v>
      </c>
      <c r="M253" s="36" t="s">
        <v>112</v>
      </c>
      <c r="N253" s="37" t="s">
        <v>112</v>
      </c>
      <c r="O253" s="37" t="s">
        <v>112</v>
      </c>
      <c r="P253" s="37" t="s">
        <v>112</v>
      </c>
      <c r="Q253" s="37" t="s">
        <v>112</v>
      </c>
      <c r="R253" s="36" t="s">
        <v>105</v>
      </c>
      <c r="S253" s="37" t="s">
        <v>116</v>
      </c>
    </row>
    <row r="254" spans="1:19" ht="100.8" x14ac:dyDescent="0.3">
      <c r="A254" s="162" t="s">
        <v>956</v>
      </c>
      <c r="B254" s="36" t="s">
        <v>1319</v>
      </c>
      <c r="C254" s="36" t="s">
        <v>180</v>
      </c>
      <c r="D254" s="36" t="s">
        <v>1599</v>
      </c>
      <c r="E254" s="36" t="str">
        <f t="shared" si="6"/>
        <v>Les clés de l’analyse technique (First Finance) (Formation courte)</v>
      </c>
      <c r="F254" s="147" t="s">
        <v>1600</v>
      </c>
      <c r="G254" s="36" t="s">
        <v>1336</v>
      </c>
      <c r="H254" s="36" t="s">
        <v>86</v>
      </c>
      <c r="I254" s="37" t="s">
        <v>818</v>
      </c>
      <c r="J254" s="37" t="s">
        <v>112</v>
      </c>
      <c r="K254" s="36" t="s">
        <v>105</v>
      </c>
      <c r="L254" s="37">
        <v>0</v>
      </c>
      <c r="M254" s="36" t="s">
        <v>112</v>
      </c>
      <c r="N254" s="37" t="s">
        <v>112</v>
      </c>
      <c r="O254" s="37" t="s">
        <v>112</v>
      </c>
      <c r="P254" s="37" t="s">
        <v>112</v>
      </c>
      <c r="Q254" s="37" t="s">
        <v>112</v>
      </c>
      <c r="R254" s="36" t="s">
        <v>105</v>
      </c>
      <c r="S254" s="37" t="s">
        <v>116</v>
      </c>
    </row>
    <row r="255" spans="1:19" ht="129.6" x14ac:dyDescent="0.3">
      <c r="A255" s="162" t="s">
        <v>956</v>
      </c>
      <c r="B255" s="36" t="s">
        <v>1319</v>
      </c>
      <c r="C255" s="36" t="s">
        <v>1146</v>
      </c>
      <c r="D255" s="36" t="s">
        <v>1601</v>
      </c>
      <c r="E255" s="36" t="str">
        <f t="shared" si="6"/>
        <v>CAIA (Chartered Alternative Investment Analyst) (First Finance) (Formation certifiante)</v>
      </c>
      <c r="F255" s="147" t="s">
        <v>1602</v>
      </c>
      <c r="G255" s="36" t="s">
        <v>86</v>
      </c>
      <c r="H255" s="36" t="s">
        <v>86</v>
      </c>
      <c r="I255" s="37" t="s">
        <v>333</v>
      </c>
      <c r="J255" s="37" t="s">
        <v>112</v>
      </c>
      <c r="K255" s="36" t="s">
        <v>105</v>
      </c>
      <c r="L255" s="37">
        <v>0</v>
      </c>
      <c r="M255" s="36" t="s">
        <v>112</v>
      </c>
      <c r="N255" s="37" t="s">
        <v>112</v>
      </c>
      <c r="O255" s="37" t="s">
        <v>112</v>
      </c>
      <c r="P255" s="37" t="s">
        <v>112</v>
      </c>
      <c r="Q255" s="37" t="s">
        <v>112</v>
      </c>
      <c r="R255" s="36" t="s">
        <v>105</v>
      </c>
      <c r="S255" s="37" t="s">
        <v>116</v>
      </c>
    </row>
    <row r="256" spans="1:19" ht="129.6" x14ac:dyDescent="0.3">
      <c r="A256" s="162" t="s">
        <v>956</v>
      </c>
      <c r="B256" s="36" t="s">
        <v>1319</v>
      </c>
      <c r="C256" s="36" t="s">
        <v>1146</v>
      </c>
      <c r="D256" s="36" t="s">
        <v>1603</v>
      </c>
      <c r="E256" s="36" t="str">
        <f t="shared" si="6"/>
        <v>Préparation au FRM (Financial Risk Manager) (First Finance) (Formation certifiante)</v>
      </c>
      <c r="F256" s="147" t="s">
        <v>1604</v>
      </c>
      <c r="G256" s="36" t="s">
        <v>86</v>
      </c>
      <c r="H256" s="36" t="s">
        <v>86</v>
      </c>
      <c r="I256" s="37" t="s">
        <v>189</v>
      </c>
      <c r="J256" s="37" t="s">
        <v>112</v>
      </c>
      <c r="K256" s="36" t="s">
        <v>105</v>
      </c>
      <c r="L256" s="37">
        <v>0</v>
      </c>
      <c r="M256" s="36" t="s">
        <v>112</v>
      </c>
      <c r="N256" s="37" t="s">
        <v>112</v>
      </c>
      <c r="O256" s="37" t="s">
        <v>112</v>
      </c>
      <c r="P256" s="37" t="s">
        <v>112</v>
      </c>
      <c r="Q256" s="37" t="s">
        <v>112</v>
      </c>
      <c r="R256" s="36" t="s">
        <v>105</v>
      </c>
      <c r="S256" s="37" t="s">
        <v>116</v>
      </c>
    </row>
    <row r="257" spans="1:19" ht="115.2" x14ac:dyDescent="0.3">
      <c r="A257" s="162" t="s">
        <v>956</v>
      </c>
      <c r="B257" s="36" t="s">
        <v>1319</v>
      </c>
      <c r="C257" s="36" t="s">
        <v>180</v>
      </c>
      <c r="D257" s="36" t="s">
        <v>1605</v>
      </c>
      <c r="E257" s="36" t="str">
        <f t="shared" si="6"/>
        <v>Analyser le conseil en investissement (First Finance) (Formation courte)</v>
      </c>
      <c r="F257" s="147" t="s">
        <v>1606</v>
      </c>
      <c r="G257" s="36" t="s">
        <v>1336</v>
      </c>
      <c r="H257" s="36" t="s">
        <v>86</v>
      </c>
      <c r="I257" s="37" t="s">
        <v>1607</v>
      </c>
      <c r="J257" s="37" t="s">
        <v>112</v>
      </c>
      <c r="K257" s="36" t="s">
        <v>105</v>
      </c>
      <c r="L257" s="37">
        <v>0</v>
      </c>
      <c r="M257" s="36" t="s">
        <v>112</v>
      </c>
      <c r="N257" s="37" t="s">
        <v>112</v>
      </c>
      <c r="O257" s="37" t="s">
        <v>112</v>
      </c>
      <c r="P257" s="37" t="s">
        <v>112</v>
      </c>
      <c r="Q257" s="37" t="s">
        <v>112</v>
      </c>
      <c r="R257" s="36" t="s">
        <v>105</v>
      </c>
      <c r="S257" s="37" t="s">
        <v>116</v>
      </c>
    </row>
    <row r="258" spans="1:19" ht="100.8" x14ac:dyDescent="0.3">
      <c r="A258" s="162" t="s">
        <v>956</v>
      </c>
      <c r="B258" s="36" t="s">
        <v>1319</v>
      </c>
      <c r="C258" s="36" t="s">
        <v>180</v>
      </c>
      <c r="D258" s="36" t="s">
        <v>1608</v>
      </c>
      <c r="E258" s="36" t="str">
        <f t="shared" ref="E258:E321" si="7">CONCATENATE(D258&amp;" ("&amp;B258&amp;")"&amp;" ("&amp;C258&amp;")")</f>
        <v>Financement de projet (First Finance) (Formation courte)</v>
      </c>
      <c r="F258" s="147" t="s">
        <v>1609</v>
      </c>
      <c r="G258" s="36" t="s">
        <v>1336</v>
      </c>
      <c r="H258" s="36" t="s">
        <v>86</v>
      </c>
      <c r="I258" s="37" t="s">
        <v>818</v>
      </c>
      <c r="J258" s="37" t="s">
        <v>112</v>
      </c>
      <c r="K258" s="36" t="s">
        <v>105</v>
      </c>
      <c r="L258" s="37">
        <v>0</v>
      </c>
      <c r="M258" s="36" t="s">
        <v>112</v>
      </c>
      <c r="N258" s="37" t="s">
        <v>112</v>
      </c>
      <c r="O258" s="37" t="s">
        <v>112</v>
      </c>
      <c r="P258" s="37" t="s">
        <v>112</v>
      </c>
      <c r="Q258" s="37" t="s">
        <v>112</v>
      </c>
      <c r="R258" s="36" t="s">
        <v>105</v>
      </c>
      <c r="S258" s="37" t="s">
        <v>116</v>
      </c>
    </row>
    <row r="259" spans="1:19" ht="115.2" x14ac:dyDescent="0.3">
      <c r="A259" s="162" t="s">
        <v>956</v>
      </c>
      <c r="B259" s="36" t="s">
        <v>1319</v>
      </c>
      <c r="C259" s="36" t="s">
        <v>180</v>
      </c>
      <c r="D259" s="36" t="s">
        <v>1610</v>
      </c>
      <c r="E259" s="36" t="str">
        <f t="shared" si="7"/>
        <v>Repo et Collateral Management (First Finance) (Formation courte)</v>
      </c>
      <c r="F259" s="147" t="s">
        <v>1611</v>
      </c>
      <c r="G259" s="36" t="s">
        <v>1336</v>
      </c>
      <c r="H259" s="36" t="s">
        <v>86</v>
      </c>
      <c r="I259" s="37" t="s">
        <v>818</v>
      </c>
      <c r="J259" s="37" t="s">
        <v>112</v>
      </c>
      <c r="K259" s="36" t="s">
        <v>105</v>
      </c>
      <c r="L259" s="37">
        <v>0</v>
      </c>
      <c r="M259" s="36" t="s">
        <v>112</v>
      </c>
      <c r="N259" s="37" t="s">
        <v>112</v>
      </c>
      <c r="O259" s="37" t="s">
        <v>112</v>
      </c>
      <c r="P259" s="37" t="s">
        <v>112</v>
      </c>
      <c r="Q259" s="37" t="s">
        <v>112</v>
      </c>
      <c r="R259" s="36" t="s">
        <v>105</v>
      </c>
      <c r="S259" s="37" t="s">
        <v>116</v>
      </c>
    </row>
    <row r="260" spans="1:19" ht="158.4" x14ac:dyDescent="0.3">
      <c r="A260" s="162" t="s">
        <v>956</v>
      </c>
      <c r="B260" s="36" t="s">
        <v>1319</v>
      </c>
      <c r="C260" s="36" t="s">
        <v>180</v>
      </c>
      <c r="D260" s="36" t="s">
        <v>1612</v>
      </c>
      <c r="E260" s="36" t="str">
        <f t="shared" si="7"/>
        <v>Covered bonds européens, obligations foncières, SFH françaises (First Finance) (Formation courte)</v>
      </c>
      <c r="F260" s="147" t="s">
        <v>1613</v>
      </c>
      <c r="G260" s="36" t="s">
        <v>1336</v>
      </c>
      <c r="H260" s="36" t="s">
        <v>86</v>
      </c>
      <c r="I260" s="37" t="s">
        <v>818</v>
      </c>
      <c r="J260" s="37" t="s">
        <v>112</v>
      </c>
      <c r="K260" s="36" t="s">
        <v>105</v>
      </c>
      <c r="L260" s="37">
        <v>0</v>
      </c>
      <c r="M260" s="36" t="s">
        <v>112</v>
      </c>
      <c r="N260" s="37" t="s">
        <v>112</v>
      </c>
      <c r="O260" s="37" t="s">
        <v>112</v>
      </c>
      <c r="P260" s="37" t="s">
        <v>112</v>
      </c>
      <c r="Q260" s="37" t="s">
        <v>112</v>
      </c>
      <c r="R260" s="36" t="s">
        <v>105</v>
      </c>
      <c r="S260" s="37" t="s">
        <v>116</v>
      </c>
    </row>
    <row r="261" spans="1:19" ht="144" x14ac:dyDescent="0.3">
      <c r="A261" s="162" t="s">
        <v>956</v>
      </c>
      <c r="B261" s="36" t="s">
        <v>1319</v>
      </c>
      <c r="C261" s="36" t="s">
        <v>180</v>
      </c>
      <c r="D261" s="36" t="s">
        <v>1614</v>
      </c>
      <c r="E261" s="36" t="str">
        <f t="shared" si="7"/>
        <v>Fusions / acquisitions : mécanismes et mise en œuvre (First Finance) (Formation courte)</v>
      </c>
      <c r="F261" s="147" t="s">
        <v>1615</v>
      </c>
      <c r="G261" s="36" t="s">
        <v>1336</v>
      </c>
      <c r="H261" s="36" t="s">
        <v>86</v>
      </c>
      <c r="I261" s="37" t="s">
        <v>818</v>
      </c>
      <c r="J261" s="37" t="s">
        <v>112</v>
      </c>
      <c r="K261" s="36" t="s">
        <v>105</v>
      </c>
      <c r="L261" s="37">
        <v>0</v>
      </c>
      <c r="M261" s="36" t="s">
        <v>112</v>
      </c>
      <c r="N261" s="37" t="s">
        <v>112</v>
      </c>
      <c r="O261" s="37" t="s">
        <v>112</v>
      </c>
      <c r="P261" s="37" t="s">
        <v>112</v>
      </c>
      <c r="Q261" s="37" t="s">
        <v>112</v>
      </c>
      <c r="R261" s="36" t="s">
        <v>105</v>
      </c>
      <c r="S261" s="37" t="s">
        <v>116</v>
      </c>
    </row>
    <row r="262" spans="1:19" ht="115.2" x14ac:dyDescent="0.3">
      <c r="A262" s="162" t="s">
        <v>956</v>
      </c>
      <c r="B262" s="36" t="s">
        <v>1319</v>
      </c>
      <c r="C262" s="36" t="s">
        <v>180</v>
      </c>
      <c r="D262" s="36" t="s">
        <v>1616</v>
      </c>
      <c r="E262" s="36" t="str">
        <f t="shared" si="7"/>
        <v>Pratique des produits structurés (First Finance) (Formation courte)</v>
      </c>
      <c r="F262" s="147" t="s">
        <v>1617</v>
      </c>
      <c r="G262" s="36" t="s">
        <v>1336</v>
      </c>
      <c r="H262" s="36" t="s">
        <v>86</v>
      </c>
      <c r="I262" s="37" t="s">
        <v>189</v>
      </c>
      <c r="J262" s="37" t="s">
        <v>112</v>
      </c>
      <c r="K262" s="36" t="s">
        <v>105</v>
      </c>
      <c r="L262" s="37">
        <v>0</v>
      </c>
      <c r="M262" s="36" t="s">
        <v>112</v>
      </c>
      <c r="N262" s="37" t="s">
        <v>112</v>
      </c>
      <c r="O262" s="37" t="s">
        <v>112</v>
      </c>
      <c r="P262" s="37" t="s">
        <v>112</v>
      </c>
      <c r="Q262" s="37" t="s">
        <v>112</v>
      </c>
      <c r="R262" s="36" t="s">
        <v>105</v>
      </c>
      <c r="S262" s="37" t="s">
        <v>116</v>
      </c>
    </row>
    <row r="263" spans="1:19" ht="144" x14ac:dyDescent="0.3">
      <c r="A263" s="162" t="s">
        <v>956</v>
      </c>
      <c r="B263" s="36" t="s">
        <v>1319</v>
      </c>
      <c r="C263" s="36" t="s">
        <v>180</v>
      </c>
      <c r="D263" s="36" t="s">
        <v>1618</v>
      </c>
      <c r="E263" s="36" t="str">
        <f t="shared" si="7"/>
        <v>Analyse crédit des institutions financières (First Finance) (Formation courte)</v>
      </c>
      <c r="F263" s="147" t="s">
        <v>1619</v>
      </c>
      <c r="G263" s="36" t="s">
        <v>1336</v>
      </c>
      <c r="H263" s="36" t="s">
        <v>86</v>
      </c>
      <c r="I263" s="37" t="s">
        <v>818</v>
      </c>
      <c r="J263" s="37" t="s">
        <v>112</v>
      </c>
      <c r="K263" s="36" t="s">
        <v>105</v>
      </c>
      <c r="L263" s="37">
        <v>0</v>
      </c>
      <c r="M263" s="36" t="s">
        <v>112</v>
      </c>
      <c r="N263" s="37" t="s">
        <v>112</v>
      </c>
      <c r="O263" s="37" t="s">
        <v>112</v>
      </c>
      <c r="P263" s="37" t="s">
        <v>112</v>
      </c>
      <c r="Q263" s="37" t="s">
        <v>112</v>
      </c>
      <c r="R263" s="36" t="s">
        <v>105</v>
      </c>
      <c r="S263" s="37" t="s">
        <v>116</v>
      </c>
    </row>
    <row r="264" spans="1:19" ht="187.2" x14ac:dyDescent="0.3">
      <c r="A264" s="162" t="s">
        <v>956</v>
      </c>
      <c r="B264" s="36" t="s">
        <v>1319</v>
      </c>
      <c r="C264" s="36" t="s">
        <v>180</v>
      </c>
      <c r="D264" s="36" t="s">
        <v>1620</v>
      </c>
      <c r="E264" s="36" t="str">
        <f t="shared" si="7"/>
        <v>Analyse de la réglementation prudentielle : de Bâle III et CRR à CRR2 et Bâle IV (First Finance) (Formation courte)</v>
      </c>
      <c r="F264" s="147" t="s">
        <v>1621</v>
      </c>
      <c r="G264" s="36" t="s">
        <v>1336</v>
      </c>
      <c r="H264" s="36" t="s">
        <v>86</v>
      </c>
      <c r="I264" s="37" t="s">
        <v>818</v>
      </c>
      <c r="J264" s="37" t="s">
        <v>112</v>
      </c>
      <c r="K264" s="36" t="s">
        <v>105</v>
      </c>
      <c r="L264" s="37">
        <v>0</v>
      </c>
      <c r="M264" s="36" t="s">
        <v>112</v>
      </c>
      <c r="N264" s="37" t="s">
        <v>112</v>
      </c>
      <c r="O264" s="37" t="s">
        <v>112</v>
      </c>
      <c r="P264" s="37" t="s">
        <v>112</v>
      </c>
      <c r="Q264" s="37" t="s">
        <v>112</v>
      </c>
      <c r="R264" s="36" t="s">
        <v>105</v>
      </c>
      <c r="S264" s="37" t="s">
        <v>116</v>
      </c>
    </row>
    <row r="265" spans="1:19" ht="144" x14ac:dyDescent="0.3">
      <c r="A265" s="162" t="s">
        <v>956</v>
      </c>
      <c r="B265" s="36" t="s">
        <v>1319</v>
      </c>
      <c r="C265" s="36" t="s">
        <v>180</v>
      </c>
      <c r="D265" s="36" t="s">
        <v>1622</v>
      </c>
      <c r="E265" s="36" t="str">
        <f t="shared" si="7"/>
        <v>Analyse financière et valorisation des actions (First Finance) (Formation courte)</v>
      </c>
      <c r="F265" s="147" t="s">
        <v>1623</v>
      </c>
      <c r="G265" s="36" t="s">
        <v>1336</v>
      </c>
      <c r="H265" s="36" t="s">
        <v>86</v>
      </c>
      <c r="I265" s="37" t="s">
        <v>189</v>
      </c>
      <c r="J265" s="37" t="s">
        <v>112</v>
      </c>
      <c r="K265" s="36" t="s">
        <v>105</v>
      </c>
      <c r="L265" s="37">
        <v>0</v>
      </c>
      <c r="M265" s="36" t="s">
        <v>112</v>
      </c>
      <c r="N265" s="37" t="s">
        <v>112</v>
      </c>
      <c r="O265" s="37" t="s">
        <v>112</v>
      </c>
      <c r="P265" s="37" t="s">
        <v>112</v>
      </c>
      <c r="Q265" s="37" t="s">
        <v>112</v>
      </c>
      <c r="R265" s="36" t="s">
        <v>105</v>
      </c>
      <c r="S265" s="37" t="s">
        <v>116</v>
      </c>
    </row>
    <row r="266" spans="1:19" ht="201.6" x14ac:dyDescent="0.3">
      <c r="A266" s="162" t="s">
        <v>956</v>
      </c>
      <c r="B266" s="36" t="s">
        <v>1319</v>
      </c>
      <c r="C266" s="36" t="s">
        <v>180</v>
      </c>
      <c r="D266" s="36" t="s">
        <v>1624</v>
      </c>
      <c r="E266" s="36" t="str">
        <f t="shared" si="7"/>
        <v>Besoins et contraintes des investisseurs institutionnels en asset management (First Finance) (Formation courte)</v>
      </c>
      <c r="F266" s="147" t="s">
        <v>1625</v>
      </c>
      <c r="G266" s="36" t="s">
        <v>1336</v>
      </c>
      <c r="H266" s="36" t="s">
        <v>86</v>
      </c>
      <c r="I266" s="37" t="s">
        <v>818</v>
      </c>
      <c r="J266" s="37" t="s">
        <v>112</v>
      </c>
      <c r="K266" s="36" t="s">
        <v>105</v>
      </c>
      <c r="L266" s="37">
        <v>0</v>
      </c>
      <c r="M266" s="36" t="s">
        <v>112</v>
      </c>
      <c r="N266" s="37" t="s">
        <v>112</v>
      </c>
      <c r="O266" s="37" t="s">
        <v>112</v>
      </c>
      <c r="P266" s="37" t="s">
        <v>112</v>
      </c>
      <c r="Q266" s="37" t="s">
        <v>112</v>
      </c>
      <c r="R266" s="36" t="s">
        <v>105</v>
      </c>
      <c r="S266" s="37" t="s">
        <v>116</v>
      </c>
    </row>
    <row r="267" spans="1:19" ht="172.8" x14ac:dyDescent="0.3">
      <c r="A267" s="162" t="s">
        <v>956</v>
      </c>
      <c r="B267" s="36" t="s">
        <v>1319</v>
      </c>
      <c r="C267" s="36" t="s">
        <v>180</v>
      </c>
      <c r="D267" s="36" t="s">
        <v>1626</v>
      </c>
      <c r="E267" s="36" t="str">
        <f t="shared" si="7"/>
        <v>Change 2 : swaps et options de change, valorisation et sensibilités (First Finance) (Formation courte)</v>
      </c>
      <c r="F267" s="147" t="s">
        <v>1627</v>
      </c>
      <c r="G267" s="36" t="s">
        <v>1336</v>
      </c>
      <c r="H267" s="36" t="s">
        <v>86</v>
      </c>
      <c r="I267" s="37" t="s">
        <v>818</v>
      </c>
      <c r="J267" s="37" t="s">
        <v>112</v>
      </c>
      <c r="K267" s="36" t="s">
        <v>105</v>
      </c>
      <c r="L267" s="37">
        <v>0</v>
      </c>
      <c r="M267" s="36" t="s">
        <v>112</v>
      </c>
      <c r="N267" s="37" t="s">
        <v>112</v>
      </c>
      <c r="O267" s="37" t="s">
        <v>112</v>
      </c>
      <c r="P267" s="37" t="s">
        <v>112</v>
      </c>
      <c r="Q267" s="37" t="s">
        <v>112</v>
      </c>
      <c r="R267" s="36" t="s">
        <v>105</v>
      </c>
      <c r="S267" s="37" t="s">
        <v>116</v>
      </c>
    </row>
    <row r="268" spans="1:19" ht="86.4" x14ac:dyDescent="0.3">
      <c r="A268" s="162" t="s">
        <v>956</v>
      </c>
      <c r="B268" s="36" t="s">
        <v>1319</v>
      </c>
      <c r="C268" s="36" t="s">
        <v>180</v>
      </c>
      <c r="D268" s="36" t="s">
        <v>1628</v>
      </c>
      <c r="E268" s="36" t="str">
        <f t="shared" si="7"/>
        <v>Dérivés sur énergie (First Finance) (Formation courte)</v>
      </c>
      <c r="F268" s="165" t="s">
        <v>1629</v>
      </c>
      <c r="G268" s="36" t="s">
        <v>1630</v>
      </c>
      <c r="H268" s="37" t="s">
        <v>112</v>
      </c>
      <c r="I268" s="37" t="s">
        <v>818</v>
      </c>
      <c r="J268" s="37" t="s">
        <v>112</v>
      </c>
      <c r="K268" s="36" t="s">
        <v>105</v>
      </c>
      <c r="L268" s="37">
        <v>0</v>
      </c>
      <c r="M268" s="37" t="s">
        <v>112</v>
      </c>
      <c r="N268" s="37" t="s">
        <v>112</v>
      </c>
      <c r="O268" s="37" t="s">
        <v>112</v>
      </c>
      <c r="P268" s="37" t="s">
        <v>112</v>
      </c>
      <c r="Q268" s="37" t="s">
        <v>112</v>
      </c>
      <c r="R268" s="36" t="s">
        <v>105</v>
      </c>
      <c r="S268" s="37" t="s">
        <v>116</v>
      </c>
    </row>
    <row r="269" spans="1:19" ht="144" x14ac:dyDescent="0.3">
      <c r="A269" s="162" t="s">
        <v>956</v>
      </c>
      <c r="B269" s="41" t="s">
        <v>1319</v>
      </c>
      <c r="C269" s="41" t="s">
        <v>180</v>
      </c>
      <c r="D269" s="41" t="s">
        <v>1631</v>
      </c>
      <c r="E269" s="41" t="str">
        <f t="shared" si="7"/>
        <v>Dette verte : produits, mécanismes et utilisation (First Finance) (Formation courte)</v>
      </c>
      <c r="F269" s="166" t="s">
        <v>1632</v>
      </c>
      <c r="G269" s="41" t="s">
        <v>1630</v>
      </c>
      <c r="H269" s="43" t="s">
        <v>112</v>
      </c>
      <c r="I269" s="43" t="s">
        <v>818</v>
      </c>
      <c r="J269" s="43" t="s">
        <v>112</v>
      </c>
      <c r="K269" s="41" t="s">
        <v>84</v>
      </c>
      <c r="L269" s="43">
        <v>1</v>
      </c>
      <c r="M269" s="36" t="s">
        <v>1633</v>
      </c>
      <c r="N269" s="36" t="s">
        <v>1634</v>
      </c>
      <c r="O269" s="37" t="s">
        <v>87</v>
      </c>
      <c r="P269" s="37" t="s">
        <v>86</v>
      </c>
      <c r="Q269" s="37" t="s">
        <v>112</v>
      </c>
      <c r="R269" s="41" t="s">
        <v>84</v>
      </c>
      <c r="S269" s="43" t="s">
        <v>116</v>
      </c>
    </row>
    <row r="270" spans="1:19" ht="144" x14ac:dyDescent="0.3">
      <c r="A270" s="162" t="s">
        <v>956</v>
      </c>
      <c r="B270" s="41" t="s">
        <v>1319</v>
      </c>
      <c r="C270" s="41" t="s">
        <v>180</v>
      </c>
      <c r="D270" s="41" t="s">
        <v>1631</v>
      </c>
      <c r="E270" s="41" t="str">
        <f t="shared" si="7"/>
        <v>Dette verte : produits, mécanismes et utilisation (First Finance) (Formation courte)</v>
      </c>
      <c r="F270" s="166" t="s">
        <v>1632</v>
      </c>
      <c r="G270" s="41" t="s">
        <v>1630</v>
      </c>
      <c r="H270" s="43" t="s">
        <v>112</v>
      </c>
      <c r="I270" s="43" t="s">
        <v>818</v>
      </c>
      <c r="J270" s="43" t="s">
        <v>112</v>
      </c>
      <c r="K270" s="41" t="s">
        <v>84</v>
      </c>
      <c r="L270" s="43">
        <v>1</v>
      </c>
      <c r="M270" s="36" t="s">
        <v>1635</v>
      </c>
      <c r="N270" s="36" t="s">
        <v>1636</v>
      </c>
      <c r="O270" s="36" t="s">
        <v>87</v>
      </c>
      <c r="P270" s="36" t="s">
        <v>86</v>
      </c>
      <c r="Q270" s="36" t="s">
        <v>112</v>
      </c>
      <c r="R270" s="41" t="s">
        <v>84</v>
      </c>
      <c r="S270" s="43" t="s">
        <v>116</v>
      </c>
    </row>
    <row r="271" spans="1:19" ht="144" x14ac:dyDescent="0.3">
      <c r="A271" s="162" t="s">
        <v>956</v>
      </c>
      <c r="B271" s="41" t="s">
        <v>1319</v>
      </c>
      <c r="C271" s="41" t="s">
        <v>180</v>
      </c>
      <c r="D271" s="41" t="s">
        <v>1631</v>
      </c>
      <c r="E271" s="41" t="str">
        <f t="shared" si="7"/>
        <v>Dette verte : produits, mécanismes et utilisation (First Finance) (Formation courte)</v>
      </c>
      <c r="F271" s="166" t="s">
        <v>1632</v>
      </c>
      <c r="G271" s="41" t="s">
        <v>1630</v>
      </c>
      <c r="H271" s="43" t="s">
        <v>112</v>
      </c>
      <c r="I271" s="43" t="s">
        <v>818</v>
      </c>
      <c r="J271" s="43" t="s">
        <v>112</v>
      </c>
      <c r="K271" s="41" t="s">
        <v>84</v>
      </c>
      <c r="L271" s="43">
        <v>1</v>
      </c>
      <c r="M271" s="36" t="s">
        <v>1637</v>
      </c>
      <c r="N271" s="36" t="s">
        <v>1638</v>
      </c>
      <c r="O271" s="36" t="s">
        <v>87</v>
      </c>
      <c r="P271" s="36" t="s">
        <v>86</v>
      </c>
      <c r="Q271" s="36" t="s">
        <v>112</v>
      </c>
      <c r="R271" s="41" t="s">
        <v>84</v>
      </c>
      <c r="S271" s="43" t="s">
        <v>116</v>
      </c>
    </row>
    <row r="272" spans="1:19" ht="144" x14ac:dyDescent="0.3">
      <c r="A272" s="162" t="s">
        <v>956</v>
      </c>
      <c r="B272" s="41" t="s">
        <v>1319</v>
      </c>
      <c r="C272" s="41" t="s">
        <v>180</v>
      </c>
      <c r="D272" s="41" t="s">
        <v>1631</v>
      </c>
      <c r="E272" s="41" t="str">
        <f t="shared" si="7"/>
        <v>Dette verte : produits, mécanismes et utilisation (First Finance) (Formation courte)</v>
      </c>
      <c r="F272" s="166" t="s">
        <v>1632</v>
      </c>
      <c r="G272" s="41" t="s">
        <v>1630</v>
      </c>
      <c r="H272" s="43" t="s">
        <v>112</v>
      </c>
      <c r="I272" s="43" t="s">
        <v>818</v>
      </c>
      <c r="J272" s="43" t="s">
        <v>112</v>
      </c>
      <c r="K272" s="41" t="s">
        <v>84</v>
      </c>
      <c r="L272" s="43">
        <v>1</v>
      </c>
      <c r="M272" s="36" t="s">
        <v>1639</v>
      </c>
      <c r="N272" s="36" t="s">
        <v>1640</v>
      </c>
      <c r="O272" s="36" t="s">
        <v>87</v>
      </c>
      <c r="P272" s="36" t="s">
        <v>86</v>
      </c>
      <c r="Q272" s="36" t="s">
        <v>112</v>
      </c>
      <c r="R272" s="41" t="s">
        <v>84</v>
      </c>
      <c r="S272" s="43" t="s">
        <v>116</v>
      </c>
    </row>
    <row r="273" spans="1:19" ht="144" x14ac:dyDescent="0.3">
      <c r="A273" s="162" t="s">
        <v>956</v>
      </c>
      <c r="B273" s="41" t="s">
        <v>1319</v>
      </c>
      <c r="C273" s="41" t="s">
        <v>180</v>
      </c>
      <c r="D273" s="41" t="s">
        <v>1631</v>
      </c>
      <c r="E273" s="41" t="str">
        <f t="shared" si="7"/>
        <v>Dette verte : produits, mécanismes et utilisation (First Finance) (Formation courte)</v>
      </c>
      <c r="F273" s="166" t="s">
        <v>1632</v>
      </c>
      <c r="G273" s="41" t="s">
        <v>1630</v>
      </c>
      <c r="H273" s="43" t="s">
        <v>112</v>
      </c>
      <c r="I273" s="43" t="s">
        <v>818</v>
      </c>
      <c r="J273" s="43" t="s">
        <v>112</v>
      </c>
      <c r="K273" s="41" t="s">
        <v>84</v>
      </c>
      <c r="L273" s="43">
        <v>1</v>
      </c>
      <c r="M273" s="36" t="s">
        <v>1641</v>
      </c>
      <c r="N273" s="36" t="s">
        <v>1642</v>
      </c>
      <c r="O273" s="36" t="s">
        <v>87</v>
      </c>
      <c r="P273" s="36" t="s">
        <v>86</v>
      </c>
      <c r="Q273" s="36" t="s">
        <v>112</v>
      </c>
      <c r="R273" s="41" t="s">
        <v>84</v>
      </c>
      <c r="S273" s="43" t="s">
        <v>116</v>
      </c>
    </row>
    <row r="274" spans="1:19" ht="115.2" x14ac:dyDescent="0.3">
      <c r="A274" s="162" t="s">
        <v>956</v>
      </c>
      <c r="B274" s="36" t="s">
        <v>1319</v>
      </c>
      <c r="C274" s="36" t="s">
        <v>180</v>
      </c>
      <c r="D274" s="36" t="s">
        <v>1643</v>
      </c>
      <c r="E274" s="36" t="str">
        <f t="shared" si="7"/>
        <v>Equity Capital Markets (ECM) (First Finance) (Formation courte)</v>
      </c>
      <c r="F274" s="165" t="s">
        <v>1644</v>
      </c>
      <c r="G274" s="41" t="s">
        <v>1630</v>
      </c>
      <c r="H274" s="119" t="s">
        <v>112</v>
      </c>
      <c r="I274" s="37" t="s">
        <v>818</v>
      </c>
      <c r="J274" s="37" t="s">
        <v>112</v>
      </c>
      <c r="K274" s="36" t="s">
        <v>105</v>
      </c>
      <c r="L274" s="37">
        <v>0</v>
      </c>
      <c r="M274" s="37" t="s">
        <v>112</v>
      </c>
      <c r="N274" s="37" t="s">
        <v>112</v>
      </c>
      <c r="O274" s="37" t="s">
        <v>112</v>
      </c>
      <c r="P274" s="37" t="s">
        <v>112</v>
      </c>
      <c r="Q274" s="37" t="s">
        <v>112</v>
      </c>
      <c r="R274" s="36" t="s">
        <v>105</v>
      </c>
      <c r="S274" s="37" t="s">
        <v>116</v>
      </c>
    </row>
    <row r="275" spans="1:19" ht="201.6" x14ac:dyDescent="0.3">
      <c r="A275" s="162" t="s">
        <v>956</v>
      </c>
      <c r="B275" s="41" t="s">
        <v>1319</v>
      </c>
      <c r="C275" s="41" t="s">
        <v>180</v>
      </c>
      <c r="D275" s="41" t="s">
        <v>1645</v>
      </c>
      <c r="E275" s="41" t="str">
        <f t="shared" si="7"/>
        <v>Finance durable : labels, standards, benchmarks et réglementations, green claims (First Finance) (Formation courte)</v>
      </c>
      <c r="F275" s="166" t="s">
        <v>1646</v>
      </c>
      <c r="G275" s="41" t="s">
        <v>1630</v>
      </c>
      <c r="H275" s="43" t="s">
        <v>112</v>
      </c>
      <c r="I275" s="43" t="s">
        <v>818</v>
      </c>
      <c r="J275" s="43" t="s">
        <v>112</v>
      </c>
      <c r="K275" s="41" t="s">
        <v>84</v>
      </c>
      <c r="L275" s="43">
        <v>1</v>
      </c>
      <c r="M275" s="36" t="s">
        <v>1647</v>
      </c>
      <c r="N275" s="36" t="s">
        <v>1648</v>
      </c>
      <c r="O275" s="37" t="s">
        <v>87</v>
      </c>
      <c r="P275" s="37" t="s">
        <v>86</v>
      </c>
      <c r="Q275" s="37" t="s">
        <v>112</v>
      </c>
      <c r="R275" s="41" t="s">
        <v>84</v>
      </c>
      <c r="S275" s="43" t="s">
        <v>116</v>
      </c>
    </row>
    <row r="276" spans="1:19" ht="201.6" x14ac:dyDescent="0.3">
      <c r="A276" s="162" t="s">
        <v>956</v>
      </c>
      <c r="B276" s="41" t="s">
        <v>1319</v>
      </c>
      <c r="C276" s="41" t="s">
        <v>180</v>
      </c>
      <c r="D276" s="41" t="s">
        <v>1645</v>
      </c>
      <c r="E276" s="41" t="str">
        <f t="shared" si="7"/>
        <v>Finance durable : labels, standards, benchmarks et réglementations, green claims (First Finance) (Formation courte)</v>
      </c>
      <c r="F276" s="166" t="s">
        <v>1646</v>
      </c>
      <c r="G276" s="41" t="s">
        <v>1630</v>
      </c>
      <c r="H276" s="43" t="s">
        <v>112</v>
      </c>
      <c r="I276" s="43" t="s">
        <v>818</v>
      </c>
      <c r="J276" s="43" t="s">
        <v>112</v>
      </c>
      <c r="K276" s="41" t="s">
        <v>84</v>
      </c>
      <c r="L276" s="43">
        <v>1</v>
      </c>
      <c r="M276" s="36" t="s">
        <v>1649</v>
      </c>
      <c r="N276" s="36" t="s">
        <v>1650</v>
      </c>
      <c r="O276" s="36" t="s">
        <v>87</v>
      </c>
      <c r="P276" s="36" t="s">
        <v>86</v>
      </c>
      <c r="Q276" s="37" t="s">
        <v>112</v>
      </c>
      <c r="R276" s="41" t="s">
        <v>84</v>
      </c>
      <c r="S276" s="43" t="s">
        <v>116</v>
      </c>
    </row>
    <row r="277" spans="1:19" ht="201.6" x14ac:dyDescent="0.3">
      <c r="A277" s="162" t="s">
        <v>956</v>
      </c>
      <c r="B277" s="41" t="s">
        <v>1319</v>
      </c>
      <c r="C277" s="41" t="s">
        <v>180</v>
      </c>
      <c r="D277" s="41" t="s">
        <v>1645</v>
      </c>
      <c r="E277" s="41" t="str">
        <f t="shared" si="7"/>
        <v>Finance durable : labels, standards, benchmarks et réglementations, green claims (First Finance) (Formation courte)</v>
      </c>
      <c r="F277" s="166" t="s">
        <v>1646</v>
      </c>
      <c r="G277" s="41" t="s">
        <v>1630</v>
      </c>
      <c r="H277" s="43" t="s">
        <v>112</v>
      </c>
      <c r="I277" s="43" t="s">
        <v>818</v>
      </c>
      <c r="J277" s="43" t="s">
        <v>112</v>
      </c>
      <c r="K277" s="41" t="s">
        <v>84</v>
      </c>
      <c r="L277" s="43">
        <v>1</v>
      </c>
      <c r="M277" s="36" t="s">
        <v>1651</v>
      </c>
      <c r="N277" s="36" t="s">
        <v>1652</v>
      </c>
      <c r="O277" s="36" t="s">
        <v>87</v>
      </c>
      <c r="P277" s="36" t="s">
        <v>86</v>
      </c>
      <c r="Q277" s="37" t="s">
        <v>112</v>
      </c>
      <c r="R277" s="41" t="s">
        <v>84</v>
      </c>
      <c r="S277" s="43" t="s">
        <v>116</v>
      </c>
    </row>
    <row r="278" spans="1:19" ht="201.6" x14ac:dyDescent="0.3">
      <c r="A278" s="162" t="s">
        <v>956</v>
      </c>
      <c r="B278" s="41" t="s">
        <v>1319</v>
      </c>
      <c r="C278" s="41" t="s">
        <v>180</v>
      </c>
      <c r="D278" s="41" t="s">
        <v>1645</v>
      </c>
      <c r="E278" s="41" t="str">
        <f t="shared" si="7"/>
        <v>Finance durable : labels, standards, benchmarks et réglementations, green claims (First Finance) (Formation courte)</v>
      </c>
      <c r="F278" s="166" t="s">
        <v>1646</v>
      </c>
      <c r="G278" s="41" t="s">
        <v>1630</v>
      </c>
      <c r="H278" s="43" t="s">
        <v>112</v>
      </c>
      <c r="I278" s="43" t="s">
        <v>818</v>
      </c>
      <c r="J278" s="43" t="s">
        <v>112</v>
      </c>
      <c r="K278" s="41" t="s">
        <v>84</v>
      </c>
      <c r="L278" s="43">
        <v>1</v>
      </c>
      <c r="M278" s="36" t="s">
        <v>1653</v>
      </c>
      <c r="N278" s="36" t="s">
        <v>1654</v>
      </c>
      <c r="O278" s="36" t="s">
        <v>87</v>
      </c>
      <c r="P278" s="36" t="s">
        <v>86</v>
      </c>
      <c r="Q278" s="37" t="s">
        <v>112</v>
      </c>
      <c r="R278" s="41" t="s">
        <v>84</v>
      </c>
      <c r="S278" s="43" t="s">
        <v>116</v>
      </c>
    </row>
    <row r="279" spans="1:19" ht="230.4" x14ac:dyDescent="0.3">
      <c r="A279" s="162" t="s">
        <v>956</v>
      </c>
      <c r="B279" s="41" t="s">
        <v>1319</v>
      </c>
      <c r="C279" s="41" t="s">
        <v>180</v>
      </c>
      <c r="D279" s="41" t="s">
        <v>1655</v>
      </c>
      <c r="E279" s="41" t="str">
        <f t="shared" si="7"/>
        <v>Finance durable et gestion d’actifs : stratégie d’investissements climatiques et décarbonisation des portefeuilles (First Finance) (Formation courte)</v>
      </c>
      <c r="F279" s="166" t="s">
        <v>1656</v>
      </c>
      <c r="G279" s="43" t="s">
        <v>1630</v>
      </c>
      <c r="H279" s="43" t="s">
        <v>112</v>
      </c>
      <c r="I279" s="43" t="s">
        <v>818</v>
      </c>
      <c r="J279" s="43" t="s">
        <v>112</v>
      </c>
      <c r="K279" s="41" t="s">
        <v>84</v>
      </c>
      <c r="L279" s="43">
        <v>1</v>
      </c>
      <c r="M279" s="36" t="s">
        <v>1657</v>
      </c>
      <c r="N279" s="37" t="s">
        <v>1658</v>
      </c>
      <c r="O279" s="36" t="s">
        <v>87</v>
      </c>
      <c r="P279" s="36" t="s">
        <v>86</v>
      </c>
      <c r="Q279" s="37" t="s">
        <v>112</v>
      </c>
      <c r="R279" s="41" t="s">
        <v>84</v>
      </c>
      <c r="S279" s="43" t="s">
        <v>116</v>
      </c>
    </row>
    <row r="280" spans="1:19" ht="230.4" x14ac:dyDescent="0.3">
      <c r="A280" s="162" t="s">
        <v>956</v>
      </c>
      <c r="B280" s="41" t="s">
        <v>1319</v>
      </c>
      <c r="C280" s="41" t="s">
        <v>180</v>
      </c>
      <c r="D280" s="41" t="s">
        <v>1655</v>
      </c>
      <c r="E280" s="41" t="str">
        <f t="shared" si="7"/>
        <v>Finance durable et gestion d’actifs : stratégie d’investissements climatiques et décarbonisation des portefeuilles (First Finance) (Formation courte)</v>
      </c>
      <c r="F280" s="166" t="s">
        <v>1656</v>
      </c>
      <c r="G280" s="43" t="s">
        <v>1630</v>
      </c>
      <c r="H280" s="43" t="s">
        <v>112</v>
      </c>
      <c r="I280" s="43" t="s">
        <v>818</v>
      </c>
      <c r="J280" s="43" t="s">
        <v>112</v>
      </c>
      <c r="K280" s="41" t="s">
        <v>84</v>
      </c>
      <c r="L280" s="43">
        <v>1</v>
      </c>
      <c r="M280" s="36" t="s">
        <v>1659</v>
      </c>
      <c r="N280" s="37" t="s">
        <v>1660</v>
      </c>
      <c r="O280" s="36" t="s">
        <v>87</v>
      </c>
      <c r="P280" s="36" t="s">
        <v>86</v>
      </c>
      <c r="Q280" s="37" t="s">
        <v>112</v>
      </c>
      <c r="R280" s="41" t="s">
        <v>84</v>
      </c>
      <c r="S280" s="43" t="s">
        <v>116</v>
      </c>
    </row>
    <row r="281" spans="1:19" ht="230.4" x14ac:dyDescent="0.3">
      <c r="A281" s="162" t="s">
        <v>956</v>
      </c>
      <c r="B281" s="41" t="s">
        <v>1319</v>
      </c>
      <c r="C281" s="41" t="s">
        <v>180</v>
      </c>
      <c r="D281" s="41" t="s">
        <v>1655</v>
      </c>
      <c r="E281" s="41" t="str">
        <f t="shared" si="7"/>
        <v>Finance durable et gestion d’actifs : stratégie d’investissements climatiques et décarbonisation des portefeuilles (First Finance) (Formation courte)</v>
      </c>
      <c r="F281" s="166" t="s">
        <v>1656</v>
      </c>
      <c r="G281" s="43" t="s">
        <v>1630</v>
      </c>
      <c r="H281" s="43" t="s">
        <v>112</v>
      </c>
      <c r="I281" s="43" t="s">
        <v>818</v>
      </c>
      <c r="J281" s="43" t="s">
        <v>112</v>
      </c>
      <c r="K281" s="41" t="s">
        <v>84</v>
      </c>
      <c r="L281" s="43">
        <v>1</v>
      </c>
      <c r="M281" s="36" t="s">
        <v>1661</v>
      </c>
      <c r="N281" s="37" t="s">
        <v>1662</v>
      </c>
      <c r="O281" s="36" t="s">
        <v>87</v>
      </c>
      <c r="P281" s="36" t="s">
        <v>86</v>
      </c>
      <c r="Q281" s="37" t="s">
        <v>112</v>
      </c>
      <c r="R281" s="41" t="s">
        <v>84</v>
      </c>
      <c r="S281" s="43" t="s">
        <v>116</v>
      </c>
    </row>
    <row r="282" spans="1:19" ht="230.4" x14ac:dyDescent="0.3">
      <c r="A282" s="162" t="s">
        <v>956</v>
      </c>
      <c r="B282" s="41" t="s">
        <v>1319</v>
      </c>
      <c r="C282" s="41" t="s">
        <v>180</v>
      </c>
      <c r="D282" s="41" t="s">
        <v>1655</v>
      </c>
      <c r="E282" s="41" t="str">
        <f t="shared" si="7"/>
        <v>Finance durable et gestion d’actifs : stratégie d’investissements climatiques et décarbonisation des portefeuilles (First Finance) (Formation courte)</v>
      </c>
      <c r="F282" s="166" t="s">
        <v>1656</v>
      </c>
      <c r="G282" s="43" t="s">
        <v>1630</v>
      </c>
      <c r="H282" s="43" t="s">
        <v>112</v>
      </c>
      <c r="I282" s="43" t="s">
        <v>818</v>
      </c>
      <c r="J282" s="43" t="s">
        <v>112</v>
      </c>
      <c r="K282" s="41" t="s">
        <v>84</v>
      </c>
      <c r="L282" s="43">
        <v>1</v>
      </c>
      <c r="M282" s="36" t="s">
        <v>1663</v>
      </c>
      <c r="N282" s="37" t="s">
        <v>1664</v>
      </c>
      <c r="O282" s="36" t="s">
        <v>87</v>
      </c>
      <c r="P282" s="36" t="s">
        <v>86</v>
      </c>
      <c r="Q282" s="37" t="s">
        <v>112</v>
      </c>
      <c r="R282" s="41" t="s">
        <v>84</v>
      </c>
      <c r="S282" s="43" t="s">
        <v>116</v>
      </c>
    </row>
    <row r="283" spans="1:19" ht="230.4" x14ac:dyDescent="0.3">
      <c r="A283" s="162" t="s">
        <v>956</v>
      </c>
      <c r="B283" s="41" t="s">
        <v>1319</v>
      </c>
      <c r="C283" s="41" t="s">
        <v>180</v>
      </c>
      <c r="D283" s="41" t="s">
        <v>1655</v>
      </c>
      <c r="E283" s="41" t="str">
        <f t="shared" si="7"/>
        <v>Finance durable et gestion d’actifs : stratégie d’investissements climatiques et décarbonisation des portefeuilles (First Finance) (Formation courte)</v>
      </c>
      <c r="F283" s="166" t="s">
        <v>1656</v>
      </c>
      <c r="G283" s="43" t="s">
        <v>1630</v>
      </c>
      <c r="H283" s="43" t="s">
        <v>112</v>
      </c>
      <c r="I283" s="43" t="s">
        <v>818</v>
      </c>
      <c r="J283" s="43" t="s">
        <v>112</v>
      </c>
      <c r="K283" s="41" t="s">
        <v>84</v>
      </c>
      <c r="L283" s="43">
        <v>1</v>
      </c>
      <c r="M283" s="36" t="s">
        <v>1665</v>
      </c>
      <c r="N283" s="37" t="s">
        <v>86</v>
      </c>
      <c r="O283" s="36" t="s">
        <v>87</v>
      </c>
      <c r="P283" s="36" t="s">
        <v>86</v>
      </c>
      <c r="Q283" s="37" t="s">
        <v>112</v>
      </c>
      <c r="R283" s="41" t="s">
        <v>84</v>
      </c>
      <c r="S283" s="43" t="s">
        <v>116</v>
      </c>
    </row>
    <row r="284" spans="1:19" ht="230.4" x14ac:dyDescent="0.3">
      <c r="A284" s="162" t="s">
        <v>956</v>
      </c>
      <c r="B284" s="41" t="s">
        <v>1319</v>
      </c>
      <c r="C284" s="41" t="s">
        <v>180</v>
      </c>
      <c r="D284" s="41" t="s">
        <v>1655</v>
      </c>
      <c r="E284" s="41" t="str">
        <f t="shared" si="7"/>
        <v>Finance durable et gestion d’actifs : stratégie d’investissements climatiques et décarbonisation des portefeuilles (First Finance) (Formation courte)</v>
      </c>
      <c r="F284" s="166" t="s">
        <v>1656</v>
      </c>
      <c r="G284" s="43" t="s">
        <v>1630</v>
      </c>
      <c r="H284" s="43" t="s">
        <v>112</v>
      </c>
      <c r="I284" s="43" t="s">
        <v>818</v>
      </c>
      <c r="J284" s="43" t="s">
        <v>112</v>
      </c>
      <c r="K284" s="41" t="s">
        <v>84</v>
      </c>
      <c r="L284" s="43">
        <v>1</v>
      </c>
      <c r="M284" s="36" t="s">
        <v>1666</v>
      </c>
      <c r="N284" s="37" t="s">
        <v>86</v>
      </c>
      <c r="O284" s="36" t="s">
        <v>87</v>
      </c>
      <c r="P284" s="36" t="s">
        <v>86</v>
      </c>
      <c r="Q284" s="37" t="s">
        <v>112</v>
      </c>
      <c r="R284" s="41" t="s">
        <v>84</v>
      </c>
      <c r="S284" s="43" t="s">
        <v>116</v>
      </c>
    </row>
    <row r="285" spans="1:19" ht="230.4" x14ac:dyDescent="0.3">
      <c r="A285" s="162" t="s">
        <v>956</v>
      </c>
      <c r="B285" s="41" t="s">
        <v>1319</v>
      </c>
      <c r="C285" s="41" t="s">
        <v>180</v>
      </c>
      <c r="D285" s="41" t="s">
        <v>1655</v>
      </c>
      <c r="E285" s="41" t="str">
        <f t="shared" si="7"/>
        <v>Finance durable et gestion d’actifs : stratégie d’investissements climatiques et décarbonisation des portefeuilles (First Finance) (Formation courte)</v>
      </c>
      <c r="F285" s="166" t="s">
        <v>1656</v>
      </c>
      <c r="G285" s="43" t="s">
        <v>1630</v>
      </c>
      <c r="H285" s="43" t="s">
        <v>112</v>
      </c>
      <c r="I285" s="43" t="s">
        <v>818</v>
      </c>
      <c r="J285" s="43" t="s">
        <v>112</v>
      </c>
      <c r="K285" s="41" t="s">
        <v>84</v>
      </c>
      <c r="L285" s="43">
        <v>1</v>
      </c>
      <c r="M285" s="36" t="s">
        <v>1667</v>
      </c>
      <c r="N285" s="37" t="s">
        <v>86</v>
      </c>
      <c r="O285" s="36" t="s">
        <v>87</v>
      </c>
      <c r="P285" s="36" t="s">
        <v>86</v>
      </c>
      <c r="Q285" s="37" t="s">
        <v>112</v>
      </c>
      <c r="R285" s="41" t="s">
        <v>84</v>
      </c>
      <c r="S285" s="43" t="s">
        <v>116</v>
      </c>
    </row>
    <row r="286" spans="1:19" ht="230.4" x14ac:dyDescent="0.3">
      <c r="A286" s="162" t="s">
        <v>956</v>
      </c>
      <c r="B286" s="41" t="s">
        <v>1319</v>
      </c>
      <c r="C286" s="41" t="s">
        <v>180</v>
      </c>
      <c r="D286" s="41" t="s">
        <v>1655</v>
      </c>
      <c r="E286" s="41" t="str">
        <f t="shared" si="7"/>
        <v>Finance durable et gestion d’actifs : stratégie d’investissements climatiques et décarbonisation des portefeuilles (First Finance) (Formation courte)</v>
      </c>
      <c r="F286" s="166" t="s">
        <v>1656</v>
      </c>
      <c r="G286" s="43" t="s">
        <v>1630</v>
      </c>
      <c r="H286" s="43" t="s">
        <v>112</v>
      </c>
      <c r="I286" s="43" t="s">
        <v>818</v>
      </c>
      <c r="J286" s="43" t="s">
        <v>112</v>
      </c>
      <c r="K286" s="41" t="s">
        <v>84</v>
      </c>
      <c r="L286" s="43">
        <v>1</v>
      </c>
      <c r="M286" s="36" t="s">
        <v>1668</v>
      </c>
      <c r="N286" s="37" t="s">
        <v>1669</v>
      </c>
      <c r="O286" s="36" t="s">
        <v>87</v>
      </c>
      <c r="P286" s="36" t="s">
        <v>86</v>
      </c>
      <c r="Q286" s="37" t="s">
        <v>112</v>
      </c>
      <c r="R286" s="41" t="s">
        <v>84</v>
      </c>
      <c r="S286" s="43" t="s">
        <v>116</v>
      </c>
    </row>
    <row r="287" spans="1:19" ht="158.4" x14ac:dyDescent="0.3">
      <c r="A287" s="162" t="s">
        <v>956</v>
      </c>
      <c r="B287" s="36" t="s">
        <v>1319</v>
      </c>
      <c r="C287" s="36" t="s">
        <v>180</v>
      </c>
      <c r="D287" s="36" t="s">
        <v>1670</v>
      </c>
      <c r="E287" s="36" t="str">
        <f t="shared" si="7"/>
        <v>FRTB : Déploiement du nouveau modèle de risques de marché (First Finance) (Formation courte)</v>
      </c>
      <c r="F287" s="165" t="s">
        <v>1671</v>
      </c>
      <c r="G287" s="43" t="s">
        <v>1630</v>
      </c>
      <c r="H287" s="119" t="s">
        <v>112</v>
      </c>
      <c r="I287" s="37" t="s">
        <v>818</v>
      </c>
      <c r="J287" s="37" t="s">
        <v>112</v>
      </c>
      <c r="K287" s="36" t="s">
        <v>105</v>
      </c>
      <c r="L287" s="37">
        <v>0</v>
      </c>
      <c r="M287" s="37" t="s">
        <v>112</v>
      </c>
      <c r="N287" s="37" t="s">
        <v>112</v>
      </c>
      <c r="O287" s="37" t="s">
        <v>112</v>
      </c>
      <c r="P287" s="37" t="s">
        <v>112</v>
      </c>
      <c r="Q287" s="37" t="s">
        <v>112</v>
      </c>
      <c r="R287" s="36" t="s">
        <v>105</v>
      </c>
      <c r="S287" s="37" t="s">
        <v>116</v>
      </c>
    </row>
    <row r="288" spans="1:19" ht="72" x14ac:dyDescent="0.3">
      <c r="A288" s="162" t="s">
        <v>956</v>
      </c>
      <c r="B288" s="36" t="s">
        <v>1319</v>
      </c>
      <c r="C288" s="36" t="s">
        <v>180</v>
      </c>
      <c r="D288" s="36" t="s">
        <v>1672</v>
      </c>
      <c r="E288" s="36" t="str">
        <f t="shared" si="7"/>
        <v>High Yield (First Finance) (Formation courte)</v>
      </c>
      <c r="F288" s="165" t="s">
        <v>1673</v>
      </c>
      <c r="G288" s="43" t="s">
        <v>1630</v>
      </c>
      <c r="H288" s="119" t="s">
        <v>112</v>
      </c>
      <c r="I288" s="37" t="s">
        <v>818</v>
      </c>
      <c r="J288" s="37" t="s">
        <v>112</v>
      </c>
      <c r="K288" s="36" t="s">
        <v>105</v>
      </c>
      <c r="L288" s="37">
        <v>0</v>
      </c>
      <c r="M288" s="37" t="s">
        <v>112</v>
      </c>
      <c r="N288" s="37" t="s">
        <v>112</v>
      </c>
      <c r="O288" s="37" t="s">
        <v>112</v>
      </c>
      <c r="P288" s="37" t="s">
        <v>112</v>
      </c>
      <c r="Q288" s="37" t="s">
        <v>112</v>
      </c>
      <c r="R288" s="36" t="s">
        <v>105</v>
      </c>
      <c r="S288" s="37" t="s">
        <v>116</v>
      </c>
    </row>
    <row r="289" spans="1:19" ht="129.6" x14ac:dyDescent="0.3">
      <c r="A289" s="162" t="s">
        <v>956</v>
      </c>
      <c r="B289" s="36" t="s">
        <v>1319</v>
      </c>
      <c r="C289" s="36" t="s">
        <v>180</v>
      </c>
      <c r="D289" s="36" t="s">
        <v>1674</v>
      </c>
      <c r="E289" s="36" t="str">
        <f t="shared" si="7"/>
        <v>Impacts réglementaires sur l’activité bancaire (First Finance) (Formation courte)</v>
      </c>
      <c r="F289" s="165" t="s">
        <v>1675</v>
      </c>
      <c r="G289" s="43" t="s">
        <v>1630</v>
      </c>
      <c r="H289" s="119" t="s">
        <v>112</v>
      </c>
      <c r="I289" s="37" t="s">
        <v>818</v>
      </c>
      <c r="J289" s="37" t="s">
        <v>112</v>
      </c>
      <c r="K289" s="36" t="s">
        <v>105</v>
      </c>
      <c r="L289" s="37">
        <v>0</v>
      </c>
      <c r="M289" s="37" t="s">
        <v>112</v>
      </c>
      <c r="N289" s="37" t="s">
        <v>112</v>
      </c>
      <c r="O289" s="37" t="s">
        <v>112</v>
      </c>
      <c r="P289" s="37" t="s">
        <v>112</v>
      </c>
      <c r="Q289" s="37" t="s">
        <v>112</v>
      </c>
      <c r="R289" s="36" t="s">
        <v>105</v>
      </c>
      <c r="S289" s="37" t="s">
        <v>116</v>
      </c>
    </row>
    <row r="290" spans="1:19" ht="172.8" x14ac:dyDescent="0.3">
      <c r="A290" s="162" t="s">
        <v>956</v>
      </c>
      <c r="B290" s="36" t="s">
        <v>1319</v>
      </c>
      <c r="C290" s="36" t="s">
        <v>180</v>
      </c>
      <c r="D290" s="36" t="s">
        <v>1676</v>
      </c>
      <c r="E290" s="36" t="str">
        <f t="shared" si="7"/>
        <v>Les évolutions réglementaires liées aux métiers de la gestion d’actifs (First Finance) (Formation courte)</v>
      </c>
      <c r="F290" s="165" t="s">
        <v>1677</v>
      </c>
      <c r="G290" s="43" t="s">
        <v>1630</v>
      </c>
      <c r="H290" s="119" t="s">
        <v>112</v>
      </c>
      <c r="I290" s="37" t="s">
        <v>818</v>
      </c>
      <c r="J290" s="37" t="s">
        <v>112</v>
      </c>
      <c r="K290" s="36" t="s">
        <v>84</v>
      </c>
      <c r="L290" s="37">
        <v>1</v>
      </c>
      <c r="M290" s="36" t="s">
        <v>1678</v>
      </c>
      <c r="N290" s="36" t="s">
        <v>1679</v>
      </c>
      <c r="O290" s="37" t="s">
        <v>87</v>
      </c>
      <c r="P290" s="37" t="s">
        <v>86</v>
      </c>
      <c r="Q290" s="37" t="s">
        <v>112</v>
      </c>
      <c r="R290" s="36" t="s">
        <v>105</v>
      </c>
      <c r="S290" s="37" t="s">
        <v>116</v>
      </c>
    </row>
    <row r="291" spans="1:19" ht="86.4" x14ac:dyDescent="0.3">
      <c r="A291" s="162" t="s">
        <v>956</v>
      </c>
      <c r="B291" s="36" t="s">
        <v>1319</v>
      </c>
      <c r="C291" s="36" t="s">
        <v>180</v>
      </c>
      <c r="D291" s="36" t="s">
        <v>1680</v>
      </c>
      <c r="E291" s="36" t="str">
        <f t="shared" si="7"/>
        <v>Origination obligataire (First Finance) (Formation courte)</v>
      </c>
      <c r="F291" s="165" t="s">
        <v>1681</v>
      </c>
      <c r="G291" s="43" t="s">
        <v>1630</v>
      </c>
      <c r="H291" s="119" t="s">
        <v>112</v>
      </c>
      <c r="I291" s="37" t="s">
        <v>818</v>
      </c>
      <c r="J291" s="37" t="s">
        <v>112</v>
      </c>
      <c r="K291" s="36" t="s">
        <v>105</v>
      </c>
      <c r="L291" s="37">
        <v>0</v>
      </c>
      <c r="M291" s="37" t="s">
        <v>112</v>
      </c>
      <c r="N291" s="37" t="s">
        <v>112</v>
      </c>
      <c r="O291" s="37" t="s">
        <v>112</v>
      </c>
      <c r="P291" s="37" t="s">
        <v>112</v>
      </c>
      <c r="Q291" s="37" t="s">
        <v>112</v>
      </c>
      <c r="R291" s="36" t="s">
        <v>105</v>
      </c>
      <c r="S291" s="37" t="s">
        <v>116</v>
      </c>
    </row>
    <row r="292" spans="1:19" ht="172.8" x14ac:dyDescent="0.3">
      <c r="A292" s="162" t="s">
        <v>956</v>
      </c>
      <c r="B292" s="36" t="s">
        <v>1319</v>
      </c>
      <c r="C292" s="36" t="s">
        <v>180</v>
      </c>
      <c r="D292" s="36" t="s">
        <v>1682</v>
      </c>
      <c r="E292" s="36" t="str">
        <f t="shared" si="7"/>
        <v>P&amp;L : mesure et contrôle des résultats des activités de marché (First Finance) (Formation courte)</v>
      </c>
      <c r="F292" s="165" t="s">
        <v>1683</v>
      </c>
      <c r="G292" s="43" t="s">
        <v>1630</v>
      </c>
      <c r="H292" s="119" t="s">
        <v>112</v>
      </c>
      <c r="I292" s="37" t="s">
        <v>818</v>
      </c>
      <c r="J292" s="37" t="s">
        <v>112</v>
      </c>
      <c r="K292" s="36" t="s">
        <v>105</v>
      </c>
      <c r="L292" s="37">
        <v>0</v>
      </c>
      <c r="M292" s="37" t="s">
        <v>112</v>
      </c>
      <c r="N292" s="37" t="s">
        <v>112</v>
      </c>
      <c r="O292" s="37" t="s">
        <v>112</v>
      </c>
      <c r="P292" s="37" t="s">
        <v>112</v>
      </c>
      <c r="Q292" s="37" t="s">
        <v>112</v>
      </c>
      <c r="R292" s="36" t="s">
        <v>105</v>
      </c>
      <c r="S292" s="37" t="s">
        <v>116</v>
      </c>
    </row>
    <row r="293" spans="1:19" ht="100.8" x14ac:dyDescent="0.3">
      <c r="A293" s="162" t="s">
        <v>956</v>
      </c>
      <c r="B293" s="36" t="s">
        <v>1319</v>
      </c>
      <c r="C293" s="36" t="s">
        <v>180</v>
      </c>
      <c r="D293" s="36" t="s">
        <v>1684</v>
      </c>
      <c r="E293" s="36" t="str">
        <f t="shared" si="7"/>
        <v>Pratique du Risk management (First Finance) (Formation courte)</v>
      </c>
      <c r="F293" s="165" t="s">
        <v>1685</v>
      </c>
      <c r="G293" s="43" t="s">
        <v>1630</v>
      </c>
      <c r="H293" s="119" t="s">
        <v>112</v>
      </c>
      <c r="I293" s="37" t="s">
        <v>818</v>
      </c>
      <c r="J293" s="37" t="s">
        <v>112</v>
      </c>
      <c r="K293" s="36" t="s">
        <v>105</v>
      </c>
      <c r="L293" s="37">
        <v>0</v>
      </c>
      <c r="M293" s="37" t="s">
        <v>112</v>
      </c>
      <c r="N293" s="37" t="s">
        <v>112</v>
      </c>
      <c r="O293" s="37" t="s">
        <v>112</v>
      </c>
      <c r="P293" s="37" t="s">
        <v>112</v>
      </c>
      <c r="Q293" s="37" t="s">
        <v>112</v>
      </c>
      <c r="R293" s="36" t="s">
        <v>105</v>
      </c>
      <c r="S293" s="37" t="s">
        <v>116</v>
      </c>
    </row>
    <row r="294" spans="1:19" ht="158.4" x14ac:dyDescent="0.3">
      <c r="A294" s="162" t="s">
        <v>956</v>
      </c>
      <c r="B294" s="36" t="s">
        <v>1319</v>
      </c>
      <c r="C294" s="36" t="s">
        <v>180</v>
      </c>
      <c r="D294" s="36" t="s">
        <v>1686</v>
      </c>
      <c r="E294" s="36" t="str">
        <f t="shared" si="7"/>
        <v>Produits cash, dérivés et structurés de taux indexés sur inflation (First Finance) (Formation courte)</v>
      </c>
      <c r="F294" s="165" t="s">
        <v>1687</v>
      </c>
      <c r="G294" s="43" t="s">
        <v>1630</v>
      </c>
      <c r="H294" s="119" t="s">
        <v>112</v>
      </c>
      <c r="I294" s="37" t="s">
        <v>818</v>
      </c>
      <c r="J294" s="37" t="s">
        <v>112</v>
      </c>
      <c r="K294" s="36" t="s">
        <v>105</v>
      </c>
      <c r="L294" s="37">
        <v>0</v>
      </c>
      <c r="M294" s="37" t="s">
        <v>112</v>
      </c>
      <c r="N294" s="37" t="s">
        <v>112</v>
      </c>
      <c r="O294" s="37" t="s">
        <v>112</v>
      </c>
      <c r="P294" s="37" t="s">
        <v>112</v>
      </c>
      <c r="Q294" s="37" t="s">
        <v>112</v>
      </c>
      <c r="R294" s="36" t="s">
        <v>105</v>
      </c>
      <c r="S294" s="37" t="s">
        <v>116</v>
      </c>
    </row>
    <row r="295" spans="1:19" ht="216" x14ac:dyDescent="0.3">
      <c r="A295" s="162" t="s">
        <v>956</v>
      </c>
      <c r="B295" s="36" t="s">
        <v>1319</v>
      </c>
      <c r="C295" s="36" t="s">
        <v>180</v>
      </c>
      <c r="D295" s="36" t="s">
        <v>1688</v>
      </c>
      <c r="E295" s="36" t="str">
        <f t="shared" si="7"/>
        <v>Risk management sur opérations de marché 2 : techniques avancées d’évaluation des risques (First Finance) (Formation courte)</v>
      </c>
      <c r="F295" s="165" t="s">
        <v>1689</v>
      </c>
      <c r="G295" s="43" t="s">
        <v>1630</v>
      </c>
      <c r="H295" s="119" t="s">
        <v>112</v>
      </c>
      <c r="I295" s="37" t="s">
        <v>818</v>
      </c>
      <c r="J295" s="37" t="s">
        <v>112</v>
      </c>
      <c r="K295" s="36" t="s">
        <v>105</v>
      </c>
      <c r="L295" s="37">
        <v>0</v>
      </c>
      <c r="M295" s="37" t="s">
        <v>112</v>
      </c>
      <c r="N295" s="37" t="s">
        <v>112</v>
      </c>
      <c r="O295" s="37" t="s">
        <v>112</v>
      </c>
      <c r="P295" s="37" t="s">
        <v>112</v>
      </c>
      <c r="Q295" s="37" t="s">
        <v>112</v>
      </c>
      <c r="R295" s="36" t="s">
        <v>105</v>
      </c>
      <c r="S295" s="37" t="s">
        <v>116</v>
      </c>
    </row>
    <row r="296" spans="1:19" ht="129.6" x14ac:dyDescent="0.3">
      <c r="A296" s="162" t="s">
        <v>956</v>
      </c>
      <c r="B296" s="36" t="s">
        <v>1319</v>
      </c>
      <c r="C296" s="36" t="s">
        <v>180</v>
      </c>
      <c r="D296" s="36" t="s">
        <v>1690</v>
      </c>
      <c r="E296" s="36" t="str">
        <f t="shared" si="7"/>
        <v>Risque de contrepartie sur opérations de marché (First Finance) (Formation courte)</v>
      </c>
      <c r="F296" s="165" t="s">
        <v>1691</v>
      </c>
      <c r="G296" s="43" t="s">
        <v>1630</v>
      </c>
      <c r="H296" s="119" t="s">
        <v>112</v>
      </c>
      <c r="I296" s="37" t="s">
        <v>818</v>
      </c>
      <c r="J296" s="37" t="s">
        <v>112</v>
      </c>
      <c r="K296" s="36" t="s">
        <v>105</v>
      </c>
      <c r="L296" s="37">
        <v>0</v>
      </c>
      <c r="M296" s="37" t="s">
        <v>112</v>
      </c>
      <c r="N296" s="37" t="s">
        <v>112</v>
      </c>
      <c r="O296" s="37" t="s">
        <v>112</v>
      </c>
      <c r="P296" s="37" t="s">
        <v>112</v>
      </c>
      <c r="Q296" s="37" t="s">
        <v>112</v>
      </c>
      <c r="R296" s="36" t="s">
        <v>105</v>
      </c>
      <c r="S296" s="37" t="s">
        <v>116</v>
      </c>
    </row>
    <row r="297" spans="1:19" ht="144" x14ac:dyDescent="0.3">
      <c r="A297" s="162" t="s">
        <v>956</v>
      </c>
      <c r="B297" s="36" t="s">
        <v>1319</v>
      </c>
      <c r="C297" s="36" t="s">
        <v>180</v>
      </c>
      <c r="D297" s="36" t="s">
        <v>1692</v>
      </c>
      <c r="E297" s="36" t="str">
        <f t="shared" si="7"/>
        <v>Techniques avancées en financement de projet (First Finance) (Formation courte)</v>
      </c>
      <c r="F297" s="165" t="s">
        <v>1693</v>
      </c>
      <c r="G297" s="43" t="s">
        <v>1630</v>
      </c>
      <c r="H297" s="119" t="s">
        <v>112</v>
      </c>
      <c r="I297" s="37" t="s">
        <v>818</v>
      </c>
      <c r="J297" s="37" t="s">
        <v>112</v>
      </c>
      <c r="K297" s="36" t="s">
        <v>105</v>
      </c>
      <c r="L297" s="37">
        <v>0</v>
      </c>
      <c r="M297" s="37" t="s">
        <v>112</v>
      </c>
      <c r="N297" s="37" t="s">
        <v>112</v>
      </c>
      <c r="O297" s="37" t="s">
        <v>112</v>
      </c>
      <c r="P297" s="37" t="s">
        <v>112</v>
      </c>
      <c r="Q297" s="37" t="s">
        <v>112</v>
      </c>
      <c r="R297" s="36" t="s">
        <v>105</v>
      </c>
      <c r="S297" s="37" t="s">
        <v>116</v>
      </c>
    </row>
    <row r="298" spans="1:19" ht="144" x14ac:dyDescent="0.3">
      <c r="A298" s="162" t="s">
        <v>956</v>
      </c>
      <c r="B298" s="36" t="s">
        <v>1319</v>
      </c>
      <c r="C298" s="36" t="s">
        <v>180</v>
      </c>
      <c r="D298" s="36" t="s">
        <v>1694</v>
      </c>
      <c r="E298" s="36" t="str">
        <f t="shared" si="7"/>
        <v>CFA Préparation au CFA® (Chartered Financial Analyst) (First Finance) (Formation courte)</v>
      </c>
      <c r="F298" s="165" t="s">
        <v>1695</v>
      </c>
      <c r="G298" s="43" t="s">
        <v>86</v>
      </c>
      <c r="H298" s="119" t="s">
        <v>1696</v>
      </c>
      <c r="I298" s="37" t="s">
        <v>1697</v>
      </c>
      <c r="J298" s="37" t="s">
        <v>112</v>
      </c>
      <c r="K298" s="36" t="s">
        <v>84</v>
      </c>
      <c r="L298" s="37">
        <v>1</v>
      </c>
      <c r="M298" s="37" t="s">
        <v>86</v>
      </c>
      <c r="N298" s="37" t="s">
        <v>86</v>
      </c>
      <c r="O298" s="37" t="s">
        <v>86</v>
      </c>
      <c r="P298" s="37" t="s">
        <v>86</v>
      </c>
      <c r="Q298" s="37" t="s">
        <v>112</v>
      </c>
      <c r="R298" s="36" t="s">
        <v>105</v>
      </c>
      <c r="S298" s="37" t="s">
        <v>116</v>
      </c>
    </row>
    <row r="299" spans="1:19" ht="201.6" x14ac:dyDescent="0.3">
      <c r="A299" s="162" t="s">
        <v>956</v>
      </c>
      <c r="B299" s="36" t="s">
        <v>1319</v>
      </c>
      <c r="C299" s="36" t="s">
        <v>180</v>
      </c>
      <c r="D299" s="36" t="s">
        <v>1698</v>
      </c>
      <c r="E299" s="36" t="str">
        <f t="shared" si="7"/>
        <v>Actions 2 : mécanismes et utilisations des options et des produits structurés actions (First Finance) (Formation courte)</v>
      </c>
      <c r="F299" s="165" t="s">
        <v>1699</v>
      </c>
      <c r="G299" s="43" t="s">
        <v>1630</v>
      </c>
      <c r="H299" s="119" t="s">
        <v>112</v>
      </c>
      <c r="I299" s="37" t="s">
        <v>818</v>
      </c>
      <c r="J299" s="37" t="s">
        <v>112</v>
      </c>
      <c r="K299" s="36" t="s">
        <v>105</v>
      </c>
      <c r="L299" s="37">
        <v>0</v>
      </c>
      <c r="M299" s="37" t="s">
        <v>112</v>
      </c>
      <c r="N299" s="37" t="s">
        <v>112</v>
      </c>
      <c r="O299" s="37" t="s">
        <v>112</v>
      </c>
      <c r="P299" s="37" t="s">
        <v>112</v>
      </c>
      <c r="Q299" s="37" t="s">
        <v>112</v>
      </c>
      <c r="R299" s="36" t="s">
        <v>105</v>
      </c>
      <c r="S299" s="37" t="s">
        <v>116</v>
      </c>
    </row>
    <row r="300" spans="1:19" ht="172.8" x14ac:dyDescent="0.3">
      <c r="A300" s="162" t="s">
        <v>956</v>
      </c>
      <c r="B300" s="36" t="s">
        <v>1319</v>
      </c>
      <c r="C300" s="36" t="s">
        <v>180</v>
      </c>
      <c r="D300" s="36" t="s">
        <v>1700</v>
      </c>
      <c r="E300" s="36" t="str">
        <f t="shared" si="7"/>
        <v>ALM 2 : outils et pratiques avancés de la gestion actif / passif bancaire (First Finance) (Formation courte)</v>
      </c>
      <c r="F300" s="165" t="s">
        <v>1701</v>
      </c>
      <c r="G300" s="43" t="s">
        <v>1630</v>
      </c>
      <c r="H300" s="119" t="s">
        <v>112</v>
      </c>
      <c r="I300" s="37" t="s">
        <v>818</v>
      </c>
      <c r="J300" s="37" t="s">
        <v>112</v>
      </c>
      <c r="K300" s="36" t="s">
        <v>105</v>
      </c>
      <c r="L300" s="37">
        <v>0</v>
      </c>
      <c r="M300" s="37" t="s">
        <v>112</v>
      </c>
      <c r="N300" s="37" t="s">
        <v>112</v>
      </c>
      <c r="O300" s="37" t="s">
        <v>112</v>
      </c>
      <c r="P300" s="37" t="s">
        <v>112</v>
      </c>
      <c r="Q300" s="37" t="s">
        <v>112</v>
      </c>
      <c r="R300" s="36" t="s">
        <v>105</v>
      </c>
      <c r="S300" s="37" t="s">
        <v>116</v>
      </c>
    </row>
    <row r="301" spans="1:19" ht="259.2" x14ac:dyDescent="0.3">
      <c r="A301" s="162" t="s">
        <v>956</v>
      </c>
      <c r="B301" s="36" t="s">
        <v>1319</v>
      </c>
      <c r="C301" s="36" t="s">
        <v>180</v>
      </c>
      <c r="D301" s="36" t="s">
        <v>1702</v>
      </c>
      <c r="E301" s="36" t="str">
        <f t="shared" si="7"/>
        <v>Comptabilisation des opérations de crédit-bail et de location simple pour les loueurs, normes françaises et internationales (IFRS 16) (First Finance) (Formation courte)</v>
      </c>
      <c r="F301" s="165" t="s">
        <v>1703</v>
      </c>
      <c r="G301" s="43" t="s">
        <v>1630</v>
      </c>
      <c r="H301" s="119" t="s">
        <v>112</v>
      </c>
      <c r="I301" s="37" t="s">
        <v>818</v>
      </c>
      <c r="J301" s="37" t="s">
        <v>112</v>
      </c>
      <c r="K301" s="36" t="s">
        <v>105</v>
      </c>
      <c r="L301" s="37">
        <v>0</v>
      </c>
      <c r="M301" s="37" t="s">
        <v>112</v>
      </c>
      <c r="N301" s="37" t="s">
        <v>112</v>
      </c>
      <c r="O301" s="37" t="s">
        <v>112</v>
      </c>
      <c r="P301" s="37" t="s">
        <v>112</v>
      </c>
      <c r="Q301" s="37" t="s">
        <v>112</v>
      </c>
      <c r="R301" s="36" t="s">
        <v>105</v>
      </c>
      <c r="S301" s="37" t="s">
        <v>116</v>
      </c>
    </row>
    <row r="302" spans="1:19" ht="144" x14ac:dyDescent="0.3">
      <c r="A302" s="162" t="s">
        <v>956</v>
      </c>
      <c r="B302" s="36" t="s">
        <v>1319</v>
      </c>
      <c r="C302" s="36" t="s">
        <v>180</v>
      </c>
      <c r="D302" s="36" t="s">
        <v>1704</v>
      </c>
      <c r="E302" s="36" t="str">
        <f t="shared" si="7"/>
        <v>Crypto-actifs : les fondamentaux par la pratique – Niveau 2 (First Finance) (Formation courte)</v>
      </c>
      <c r="F302" s="165" t="s">
        <v>1705</v>
      </c>
      <c r="G302" s="43" t="s">
        <v>1630</v>
      </c>
      <c r="H302" s="119" t="s">
        <v>112</v>
      </c>
      <c r="I302" s="37" t="s">
        <v>818</v>
      </c>
      <c r="J302" s="37" t="s">
        <v>112</v>
      </c>
      <c r="K302" s="36" t="s">
        <v>105</v>
      </c>
      <c r="L302" s="37">
        <v>0</v>
      </c>
      <c r="M302" s="37" t="s">
        <v>112</v>
      </c>
      <c r="N302" s="37" t="s">
        <v>112</v>
      </c>
      <c r="O302" s="37" t="s">
        <v>112</v>
      </c>
      <c r="P302" s="37" t="s">
        <v>112</v>
      </c>
      <c r="Q302" s="37" t="s">
        <v>112</v>
      </c>
      <c r="R302" s="36" t="s">
        <v>105</v>
      </c>
      <c r="S302" s="37" t="s">
        <v>116</v>
      </c>
    </row>
    <row r="303" spans="1:19" ht="187.2" x14ac:dyDescent="0.3">
      <c r="A303" s="162" t="s">
        <v>956</v>
      </c>
      <c r="B303" s="36" t="s">
        <v>1319</v>
      </c>
      <c r="C303" s="36" t="s">
        <v>180</v>
      </c>
      <c r="D303" s="36" t="s">
        <v>1706</v>
      </c>
      <c r="E303" s="36" t="str">
        <f t="shared" si="7"/>
        <v>Développement d’applications financières en VBA pour EXCEL™ – Niveau 2 (First Finance) (Formation courte)</v>
      </c>
      <c r="F303" s="165" t="s">
        <v>1707</v>
      </c>
      <c r="G303" s="43" t="s">
        <v>1630</v>
      </c>
      <c r="H303" s="119" t="s">
        <v>112</v>
      </c>
      <c r="I303" s="37" t="s">
        <v>818</v>
      </c>
      <c r="J303" s="37" t="s">
        <v>112</v>
      </c>
      <c r="K303" s="36" t="s">
        <v>105</v>
      </c>
      <c r="L303" s="37">
        <v>0</v>
      </c>
      <c r="M303" s="37" t="s">
        <v>112</v>
      </c>
      <c r="N303" s="37" t="s">
        <v>112</v>
      </c>
      <c r="O303" s="37" t="s">
        <v>112</v>
      </c>
      <c r="P303" s="37" t="s">
        <v>112</v>
      </c>
      <c r="Q303" s="37" t="s">
        <v>112</v>
      </c>
      <c r="R303" s="36" t="s">
        <v>105</v>
      </c>
      <c r="S303" s="37" t="s">
        <v>116</v>
      </c>
    </row>
    <row r="304" spans="1:19" ht="201.6" x14ac:dyDescent="0.3">
      <c r="A304" s="162" t="s">
        <v>956</v>
      </c>
      <c r="B304" s="36" t="s">
        <v>1319</v>
      </c>
      <c r="C304" s="36" t="s">
        <v>180</v>
      </c>
      <c r="D304" s="36" t="s">
        <v>1708</v>
      </c>
      <c r="E304" s="36" t="str">
        <f t="shared" si="7"/>
        <v>Financements immobiliers structurés : choix du montage et optimisation de la structure (First Finance) (Formation courte)</v>
      </c>
      <c r="F304" s="165" t="s">
        <v>1709</v>
      </c>
      <c r="G304" s="43" t="s">
        <v>1630</v>
      </c>
      <c r="H304" s="119" t="s">
        <v>112</v>
      </c>
      <c r="I304" s="37" t="s">
        <v>818</v>
      </c>
      <c r="J304" s="37" t="s">
        <v>112</v>
      </c>
      <c r="K304" s="36" t="s">
        <v>105</v>
      </c>
      <c r="L304" s="37">
        <v>0</v>
      </c>
      <c r="M304" s="37" t="s">
        <v>112</v>
      </c>
      <c r="N304" s="37" t="s">
        <v>112</v>
      </c>
      <c r="O304" s="37" t="s">
        <v>112</v>
      </c>
      <c r="P304" s="37" t="s">
        <v>112</v>
      </c>
      <c r="Q304" s="37" t="s">
        <v>112</v>
      </c>
      <c r="R304" s="36" t="s">
        <v>105</v>
      </c>
      <c r="S304" s="37" t="s">
        <v>116</v>
      </c>
    </row>
    <row r="305" spans="1:19" ht="129.6" x14ac:dyDescent="0.3">
      <c r="A305" s="162" t="s">
        <v>956</v>
      </c>
      <c r="B305" s="36" t="s">
        <v>1319</v>
      </c>
      <c r="C305" s="36" t="s">
        <v>180</v>
      </c>
      <c r="D305" s="36" t="s">
        <v>1710</v>
      </c>
      <c r="E305" s="36" t="str">
        <f t="shared" si="7"/>
        <v>Gestion ALM des compagnies d’assurance (First Finance) (Formation courte)</v>
      </c>
      <c r="F305" s="165" t="s">
        <v>1711</v>
      </c>
      <c r="G305" s="43" t="s">
        <v>1630</v>
      </c>
      <c r="H305" s="119" t="s">
        <v>112</v>
      </c>
      <c r="I305" s="37" t="s">
        <v>818</v>
      </c>
      <c r="J305" s="37" t="s">
        <v>112</v>
      </c>
      <c r="K305" s="36" t="s">
        <v>105</v>
      </c>
      <c r="L305" s="37">
        <v>0</v>
      </c>
      <c r="M305" s="37" t="s">
        <v>112</v>
      </c>
      <c r="N305" s="37" t="s">
        <v>112</v>
      </c>
      <c r="O305" s="37" t="s">
        <v>112</v>
      </c>
      <c r="P305" s="37" t="s">
        <v>112</v>
      </c>
      <c r="Q305" s="37" t="s">
        <v>112</v>
      </c>
      <c r="R305" s="36" t="s">
        <v>105</v>
      </c>
      <c r="S305" s="37" t="s">
        <v>116</v>
      </c>
    </row>
    <row r="306" spans="1:19" ht="187.2" x14ac:dyDescent="0.3">
      <c r="A306" s="162" t="s">
        <v>956</v>
      </c>
      <c r="B306" s="36" t="s">
        <v>1319</v>
      </c>
      <c r="C306" s="36" t="s">
        <v>180</v>
      </c>
      <c r="D306" s="36" t="s">
        <v>1712</v>
      </c>
      <c r="E306" s="36" t="str">
        <f t="shared" si="7"/>
        <v>Investissements immobiliers : montages et techniques de valorisation (First Finance) (Formation courte)</v>
      </c>
      <c r="F306" s="165" t="s">
        <v>1713</v>
      </c>
      <c r="G306" s="43" t="s">
        <v>1630</v>
      </c>
      <c r="H306" s="119" t="s">
        <v>112</v>
      </c>
      <c r="I306" s="37" t="s">
        <v>818</v>
      </c>
      <c r="J306" s="37" t="s">
        <v>112</v>
      </c>
      <c r="K306" s="36" t="s">
        <v>105</v>
      </c>
      <c r="L306" s="37">
        <v>0</v>
      </c>
      <c r="M306" s="37" t="s">
        <v>112</v>
      </c>
      <c r="N306" s="37" t="s">
        <v>112</v>
      </c>
      <c r="O306" s="37" t="s">
        <v>112</v>
      </c>
      <c r="P306" s="37" t="s">
        <v>112</v>
      </c>
      <c r="Q306" s="37" t="s">
        <v>112</v>
      </c>
      <c r="R306" s="36" t="s">
        <v>105</v>
      </c>
      <c r="S306" s="37" t="s">
        <v>116</v>
      </c>
    </row>
    <row r="307" spans="1:19" ht="115.2" x14ac:dyDescent="0.3">
      <c r="A307" s="162" t="s">
        <v>956</v>
      </c>
      <c r="B307" s="36" t="s">
        <v>1319</v>
      </c>
      <c r="C307" s="36" t="s">
        <v>180</v>
      </c>
      <c r="D307" s="36" t="s">
        <v>1714</v>
      </c>
      <c r="E307" s="36" t="str">
        <f t="shared" si="7"/>
        <v>Machine learning pour la finance (First Finance) (Formation courte)</v>
      </c>
      <c r="F307" s="165" t="s">
        <v>1715</v>
      </c>
      <c r="G307" s="43" t="s">
        <v>1630</v>
      </c>
      <c r="H307" s="119" t="s">
        <v>112</v>
      </c>
      <c r="I307" s="37" t="s">
        <v>818</v>
      </c>
      <c r="J307" s="37" t="s">
        <v>112</v>
      </c>
      <c r="K307" s="36" t="s">
        <v>105</v>
      </c>
      <c r="L307" s="37">
        <v>0</v>
      </c>
      <c r="M307" s="37" t="s">
        <v>112</v>
      </c>
      <c r="N307" s="37" t="s">
        <v>112</v>
      </c>
      <c r="O307" s="37" t="s">
        <v>112</v>
      </c>
      <c r="P307" s="37" t="s">
        <v>112</v>
      </c>
      <c r="Q307" s="37" t="s">
        <v>112</v>
      </c>
      <c r="R307" s="36" t="s">
        <v>105</v>
      </c>
      <c r="S307" s="37" t="s">
        <v>116</v>
      </c>
    </row>
    <row r="308" spans="1:19" ht="129.6" x14ac:dyDescent="0.3">
      <c r="A308" s="162" t="s">
        <v>956</v>
      </c>
      <c r="B308" s="36" t="s">
        <v>1319</v>
      </c>
      <c r="C308" s="36" t="s">
        <v>180</v>
      </c>
      <c r="D308" s="36" t="s">
        <v>1716</v>
      </c>
      <c r="E308" s="36" t="str">
        <f t="shared" si="7"/>
        <v>Mesure de performance en gestion de portefeuille (First Finance) (Formation courte)</v>
      </c>
      <c r="F308" s="165" t="s">
        <v>1717</v>
      </c>
      <c r="G308" s="43" t="s">
        <v>1630</v>
      </c>
      <c r="H308" s="119" t="s">
        <v>112</v>
      </c>
      <c r="I308" s="37" t="s">
        <v>818</v>
      </c>
      <c r="J308" s="37" t="s">
        <v>112</v>
      </c>
      <c r="K308" s="36" t="s">
        <v>105</v>
      </c>
      <c r="L308" s="37">
        <v>0</v>
      </c>
      <c r="M308" s="37" t="s">
        <v>112</v>
      </c>
      <c r="N308" s="37" t="s">
        <v>112</v>
      </c>
      <c r="O308" s="37" t="s">
        <v>112</v>
      </c>
      <c r="P308" s="37" t="s">
        <v>112</v>
      </c>
      <c r="Q308" s="37" t="s">
        <v>112</v>
      </c>
      <c r="R308" s="36" t="s">
        <v>105</v>
      </c>
      <c r="S308" s="37" t="s">
        <v>116</v>
      </c>
    </row>
    <row r="309" spans="1:19" ht="158.4" x14ac:dyDescent="0.3">
      <c r="A309" s="162" t="s">
        <v>956</v>
      </c>
      <c r="B309" s="36" t="s">
        <v>1319</v>
      </c>
      <c r="C309" s="36" t="s">
        <v>180</v>
      </c>
      <c r="D309" s="36" t="s">
        <v>1718</v>
      </c>
      <c r="E309" s="36" t="str">
        <f t="shared" si="7"/>
        <v>Modélisation avancée en financement de projet (First Finance) (Formation courte)</v>
      </c>
      <c r="F309" s="165" t="s">
        <v>1719</v>
      </c>
      <c r="G309" s="43" t="s">
        <v>1630</v>
      </c>
      <c r="H309" s="119" t="s">
        <v>112</v>
      </c>
      <c r="I309" s="37" t="s">
        <v>818</v>
      </c>
      <c r="J309" s="37" t="s">
        <v>112</v>
      </c>
      <c r="K309" s="36" t="s">
        <v>105</v>
      </c>
      <c r="L309" s="37">
        <v>0</v>
      </c>
      <c r="M309" s="37" t="s">
        <v>112</v>
      </c>
      <c r="N309" s="37" t="s">
        <v>112</v>
      </c>
      <c r="O309" s="37" t="s">
        <v>112</v>
      </c>
      <c r="P309" s="37" t="s">
        <v>112</v>
      </c>
      <c r="Q309" s="37" t="s">
        <v>112</v>
      </c>
      <c r="R309" s="36" t="s">
        <v>105</v>
      </c>
      <c r="S309" s="37" t="s">
        <v>116</v>
      </c>
    </row>
    <row r="310" spans="1:19" ht="129.6" x14ac:dyDescent="0.3">
      <c r="A310" s="162" t="s">
        <v>956</v>
      </c>
      <c r="B310" s="36" t="s">
        <v>1319</v>
      </c>
      <c r="C310" s="36" t="s">
        <v>180</v>
      </c>
      <c r="D310" s="36" t="s">
        <v>1720</v>
      </c>
      <c r="E310" s="36" t="str">
        <f t="shared" si="7"/>
        <v>Modélisation financière – Dette et Capital (First Finance) (Formation courte)</v>
      </c>
      <c r="F310" s="165" t="s">
        <v>1721</v>
      </c>
      <c r="G310" s="43" t="s">
        <v>1630</v>
      </c>
      <c r="H310" s="119" t="s">
        <v>112</v>
      </c>
      <c r="I310" s="37" t="s">
        <v>818</v>
      </c>
      <c r="J310" s="37" t="s">
        <v>112</v>
      </c>
      <c r="K310" s="36" t="s">
        <v>105</v>
      </c>
      <c r="L310" s="37">
        <v>0</v>
      </c>
      <c r="M310" s="37" t="s">
        <v>112</v>
      </c>
      <c r="N310" s="37" t="s">
        <v>112</v>
      </c>
      <c r="O310" s="37" t="s">
        <v>112</v>
      </c>
      <c r="P310" s="37" t="s">
        <v>112</v>
      </c>
      <c r="Q310" s="37" t="s">
        <v>112</v>
      </c>
      <c r="R310" s="36" t="s">
        <v>105</v>
      </c>
      <c r="S310" s="37" t="s">
        <v>116</v>
      </c>
    </row>
    <row r="311" spans="1:19" ht="129.6" x14ac:dyDescent="0.3">
      <c r="A311" s="162" t="s">
        <v>956</v>
      </c>
      <c r="B311" s="36" t="s">
        <v>1319</v>
      </c>
      <c r="C311" s="36" t="s">
        <v>180</v>
      </c>
      <c r="D311" s="36" t="s">
        <v>1722</v>
      </c>
      <c r="E311" s="36" t="str">
        <f t="shared" si="7"/>
        <v>Modélisation financière – Valorisation (First Finance) (Formation courte)</v>
      </c>
      <c r="F311" s="165" t="s">
        <v>1723</v>
      </c>
      <c r="G311" s="43" t="s">
        <v>1630</v>
      </c>
      <c r="H311" s="119" t="s">
        <v>112</v>
      </c>
      <c r="I311" s="37" t="s">
        <v>818</v>
      </c>
      <c r="J311" s="37" t="s">
        <v>112</v>
      </c>
      <c r="K311" s="36" t="s">
        <v>105</v>
      </c>
      <c r="L311" s="37">
        <v>0</v>
      </c>
      <c r="M311" s="37" t="s">
        <v>112</v>
      </c>
      <c r="N311" s="37" t="s">
        <v>112</v>
      </c>
      <c r="O311" s="37" t="s">
        <v>112</v>
      </c>
      <c r="P311" s="37" t="s">
        <v>112</v>
      </c>
      <c r="Q311" s="37" t="s">
        <v>112</v>
      </c>
      <c r="R311" s="36" t="s">
        <v>105</v>
      </c>
      <c r="S311" s="37" t="s">
        <v>116</v>
      </c>
    </row>
    <row r="312" spans="1:19" ht="115.2" x14ac:dyDescent="0.3">
      <c r="A312" s="162" t="s">
        <v>956</v>
      </c>
      <c r="B312" s="36" t="s">
        <v>1319</v>
      </c>
      <c r="C312" s="36" t="s">
        <v>180</v>
      </c>
      <c r="D312" s="36" t="s">
        <v>1724</v>
      </c>
      <c r="E312" s="36" t="str">
        <f t="shared" si="7"/>
        <v>Modélisation financière des LBO (First Finance) (Formation courte)</v>
      </c>
      <c r="F312" s="165" t="s">
        <v>1725</v>
      </c>
      <c r="G312" s="43" t="s">
        <v>1630</v>
      </c>
      <c r="H312" s="119" t="s">
        <v>112</v>
      </c>
      <c r="I312" s="37" t="s">
        <v>818</v>
      </c>
      <c r="J312" s="37" t="s">
        <v>112</v>
      </c>
      <c r="K312" s="36" t="s">
        <v>105</v>
      </c>
      <c r="L312" s="37">
        <v>0</v>
      </c>
      <c r="M312" s="37" t="s">
        <v>112</v>
      </c>
      <c r="N312" s="37" t="s">
        <v>112</v>
      </c>
      <c r="O312" s="37" t="s">
        <v>112</v>
      </c>
      <c r="P312" s="37" t="s">
        <v>112</v>
      </c>
      <c r="Q312" s="37" t="s">
        <v>112</v>
      </c>
      <c r="R312" s="36" t="s">
        <v>105</v>
      </c>
      <c r="S312" s="37" t="s">
        <v>116</v>
      </c>
    </row>
    <row r="313" spans="1:19" ht="115.2" x14ac:dyDescent="0.3">
      <c r="A313" s="162" t="s">
        <v>956</v>
      </c>
      <c r="B313" s="36" t="s">
        <v>1319</v>
      </c>
      <c r="C313" s="36" t="s">
        <v>180</v>
      </c>
      <c r="D313" s="36" t="s">
        <v>1726</v>
      </c>
      <c r="E313" s="36" t="str">
        <f t="shared" si="7"/>
        <v>Modélisation financière des M&amp;A (First Finance) (Formation courte)</v>
      </c>
      <c r="F313" s="165" t="s">
        <v>1727</v>
      </c>
      <c r="G313" s="43" t="s">
        <v>1630</v>
      </c>
      <c r="H313" s="119" t="s">
        <v>112</v>
      </c>
      <c r="I313" s="37" t="s">
        <v>818</v>
      </c>
      <c r="J313" s="37" t="s">
        <v>112</v>
      </c>
      <c r="K313" s="36" t="s">
        <v>105</v>
      </c>
      <c r="L313" s="37">
        <v>0</v>
      </c>
      <c r="M313" s="37" t="s">
        <v>112</v>
      </c>
      <c r="N313" s="37" t="s">
        <v>112</v>
      </c>
      <c r="O313" s="37" t="s">
        <v>112</v>
      </c>
      <c r="P313" s="37" t="s">
        <v>112</v>
      </c>
      <c r="Q313" s="37" t="s">
        <v>112</v>
      </c>
      <c r="R313" s="36" t="s">
        <v>105</v>
      </c>
      <c r="S313" s="37" t="s">
        <v>116</v>
      </c>
    </row>
    <row r="314" spans="1:19" ht="144" x14ac:dyDescent="0.3">
      <c r="A314" s="162" t="s">
        <v>956</v>
      </c>
      <c r="B314" s="36" t="s">
        <v>1319</v>
      </c>
      <c r="C314" s="36" t="s">
        <v>180</v>
      </c>
      <c r="D314" s="36" t="s">
        <v>1728</v>
      </c>
      <c r="E314" s="36" t="str">
        <f t="shared" si="7"/>
        <v>Produits structurés de taux : montages et utilisations (First Finance) (Formation courte)</v>
      </c>
      <c r="F314" s="165" t="s">
        <v>1729</v>
      </c>
      <c r="G314" s="43" t="s">
        <v>1630</v>
      </c>
      <c r="H314" s="119" t="s">
        <v>112</v>
      </c>
      <c r="I314" s="37" t="s">
        <v>818</v>
      </c>
      <c r="J314" s="37" t="s">
        <v>112</v>
      </c>
      <c r="K314" s="36" t="s">
        <v>105</v>
      </c>
      <c r="L314" s="37">
        <v>0</v>
      </c>
      <c r="M314" s="37" t="s">
        <v>112</v>
      </c>
      <c r="N314" s="37" t="s">
        <v>112</v>
      </c>
      <c r="O314" s="37" t="s">
        <v>112</v>
      </c>
      <c r="P314" s="37" t="s">
        <v>112</v>
      </c>
      <c r="Q314" s="37" t="s">
        <v>112</v>
      </c>
      <c r="R314" s="36" t="s">
        <v>105</v>
      </c>
      <c r="S314" s="37" t="s">
        <v>116</v>
      </c>
    </row>
    <row r="315" spans="1:19" ht="129.6" x14ac:dyDescent="0.3">
      <c r="A315" s="162" t="s">
        <v>956</v>
      </c>
      <c r="B315" s="36" t="s">
        <v>1319</v>
      </c>
      <c r="C315" s="36" t="s">
        <v>180</v>
      </c>
      <c r="D315" s="36" t="s">
        <v>1730</v>
      </c>
      <c r="E315" s="36" t="str">
        <f t="shared" si="7"/>
        <v>Techniques avancées de gestion de portefeuille (First Finance) (Formation courte)</v>
      </c>
      <c r="F315" s="165" t="s">
        <v>1731</v>
      </c>
      <c r="G315" s="43" t="s">
        <v>1630</v>
      </c>
      <c r="H315" s="119" t="s">
        <v>112</v>
      </c>
      <c r="I315" s="37" t="s">
        <v>818</v>
      </c>
      <c r="J315" s="37" t="s">
        <v>112</v>
      </c>
      <c r="K315" s="36" t="s">
        <v>105</v>
      </c>
      <c r="L315" s="37">
        <v>0</v>
      </c>
      <c r="M315" s="37" t="s">
        <v>112</v>
      </c>
      <c r="N315" s="37" t="s">
        <v>112</v>
      </c>
      <c r="O315" s="37" t="s">
        <v>112</v>
      </c>
      <c r="P315" s="37" t="s">
        <v>112</v>
      </c>
      <c r="Q315" s="37" t="s">
        <v>112</v>
      </c>
      <c r="R315" s="36" t="s">
        <v>105</v>
      </c>
      <c r="S315" s="37" t="s">
        <v>116</v>
      </c>
    </row>
    <row r="316" spans="1:19" ht="216" x14ac:dyDescent="0.3">
      <c r="A316" s="162" t="s">
        <v>956</v>
      </c>
      <c r="B316" s="36" t="s">
        <v>1319</v>
      </c>
      <c r="C316" s="36" t="s">
        <v>180</v>
      </c>
      <c r="D316" s="36" t="s">
        <v>1732</v>
      </c>
      <c r="E316" s="36" t="str">
        <f t="shared" si="7"/>
        <v>Techniques avancées de modélisation financière d’actifs ou de portefeuilles d’actifs immobiliers (First Finance) (Formation courte)</v>
      </c>
      <c r="F316" s="165" t="s">
        <v>1733</v>
      </c>
      <c r="G316" s="43" t="s">
        <v>1630</v>
      </c>
      <c r="H316" s="119" t="s">
        <v>112</v>
      </c>
      <c r="I316" s="37" t="s">
        <v>818</v>
      </c>
      <c r="J316" s="37" t="s">
        <v>112</v>
      </c>
      <c r="K316" s="36" t="s">
        <v>105</v>
      </c>
      <c r="L316" s="37">
        <v>0</v>
      </c>
      <c r="M316" s="37" t="s">
        <v>112</v>
      </c>
      <c r="N316" s="37" t="s">
        <v>112</v>
      </c>
      <c r="O316" s="37" t="s">
        <v>112</v>
      </c>
      <c r="P316" s="37" t="s">
        <v>112</v>
      </c>
      <c r="Q316" s="37" t="s">
        <v>112</v>
      </c>
      <c r="R316" s="36" t="s">
        <v>105</v>
      </c>
      <c r="S316" s="37" t="s">
        <v>116</v>
      </c>
    </row>
    <row r="317" spans="1:19" ht="201.6" x14ac:dyDescent="0.3">
      <c r="A317" s="162" t="s">
        <v>956</v>
      </c>
      <c r="B317" s="36" t="s">
        <v>1319</v>
      </c>
      <c r="C317" s="36" t="s">
        <v>180</v>
      </c>
      <c r="D317" s="36" t="s">
        <v>1734</v>
      </c>
      <c r="E317" s="36" t="str">
        <f t="shared" si="7"/>
        <v>Actions 3 : valorisation et sensibilités des options et des produits structurés actions (First Finance) (Formation courte)</v>
      </c>
      <c r="F317" s="165" t="s">
        <v>1735</v>
      </c>
      <c r="G317" s="43" t="s">
        <v>1630</v>
      </c>
      <c r="H317" s="119" t="s">
        <v>112</v>
      </c>
      <c r="I317" s="37" t="s">
        <v>818</v>
      </c>
      <c r="J317" s="37" t="s">
        <v>112</v>
      </c>
      <c r="K317" s="36" t="s">
        <v>105</v>
      </c>
      <c r="L317" s="37">
        <v>0</v>
      </c>
      <c r="M317" s="37" t="s">
        <v>112</v>
      </c>
      <c r="N317" s="37" t="s">
        <v>112</v>
      </c>
      <c r="O317" s="37" t="s">
        <v>112</v>
      </c>
      <c r="P317" s="37" t="s">
        <v>112</v>
      </c>
      <c r="Q317" s="37" t="s">
        <v>112</v>
      </c>
      <c r="R317" s="36" t="s">
        <v>105</v>
      </c>
      <c r="S317" s="37" t="s">
        <v>116</v>
      </c>
    </row>
    <row r="318" spans="1:19" ht="115.2" x14ac:dyDescent="0.3">
      <c r="A318" s="162" t="s">
        <v>956</v>
      </c>
      <c r="B318" s="36" t="s">
        <v>1319</v>
      </c>
      <c r="C318" s="36" t="s">
        <v>180</v>
      </c>
      <c r="D318" s="36" t="s">
        <v>1736</v>
      </c>
      <c r="E318" s="36" t="str">
        <f t="shared" si="7"/>
        <v>Change 3 : produits structurés de change (First Finance) (Formation courte)</v>
      </c>
      <c r="F318" s="165" t="s">
        <v>1737</v>
      </c>
      <c r="G318" s="43" t="s">
        <v>1630</v>
      </c>
      <c r="H318" s="119" t="s">
        <v>112</v>
      </c>
      <c r="I318" s="37" t="s">
        <v>818</v>
      </c>
      <c r="J318" s="37" t="s">
        <v>112</v>
      </c>
      <c r="K318" s="36" t="s">
        <v>105</v>
      </c>
      <c r="L318" s="37">
        <v>0</v>
      </c>
      <c r="M318" s="37" t="s">
        <v>112</v>
      </c>
      <c r="N318" s="37" t="s">
        <v>112</v>
      </c>
      <c r="O318" s="37" t="s">
        <v>112</v>
      </c>
      <c r="P318" s="37" t="s">
        <v>112</v>
      </c>
      <c r="Q318" s="37" t="s">
        <v>112</v>
      </c>
      <c r="R318" s="36" t="s">
        <v>105</v>
      </c>
      <c r="S318" s="37" t="s">
        <v>116</v>
      </c>
    </row>
    <row r="319" spans="1:19" ht="100.8" x14ac:dyDescent="0.3">
      <c r="A319" s="162" t="s">
        <v>956</v>
      </c>
      <c r="B319" s="36" t="s">
        <v>1319</v>
      </c>
      <c r="C319" s="36" t="s">
        <v>180</v>
      </c>
      <c r="D319" s="36" t="s">
        <v>1738</v>
      </c>
      <c r="E319" s="36" t="str">
        <f t="shared" si="7"/>
        <v>Credit Value Adjustment (First Finance) (Formation courte)</v>
      </c>
      <c r="F319" s="165" t="s">
        <v>1739</v>
      </c>
      <c r="G319" s="43" t="s">
        <v>1630</v>
      </c>
      <c r="H319" s="119" t="s">
        <v>112</v>
      </c>
      <c r="I319" s="37" t="s">
        <v>818</v>
      </c>
      <c r="J319" s="37" t="s">
        <v>112</v>
      </c>
      <c r="K319" s="36" t="s">
        <v>105</v>
      </c>
      <c r="L319" s="37">
        <v>0</v>
      </c>
      <c r="M319" s="37" t="s">
        <v>112</v>
      </c>
      <c r="N319" s="37" t="s">
        <v>112</v>
      </c>
      <c r="O319" s="37" t="s">
        <v>112</v>
      </c>
      <c r="P319" s="37" t="s">
        <v>112</v>
      </c>
      <c r="Q319" s="37" t="s">
        <v>112</v>
      </c>
      <c r="R319" s="36" t="s">
        <v>105</v>
      </c>
      <c r="S319" s="37" t="s">
        <v>116</v>
      </c>
    </row>
    <row r="320" spans="1:19" ht="115.2" x14ac:dyDescent="0.3">
      <c r="A320" s="162" t="s">
        <v>956</v>
      </c>
      <c r="B320" s="36" t="s">
        <v>1319</v>
      </c>
      <c r="C320" s="36" t="s">
        <v>180</v>
      </c>
      <c r="D320" s="36" t="s">
        <v>1740</v>
      </c>
      <c r="E320" s="36" t="str">
        <f t="shared" si="7"/>
        <v>Financements structurés d’actifs (First Finance) (Formation courte)</v>
      </c>
      <c r="F320" s="165" t="s">
        <v>1741</v>
      </c>
      <c r="G320" s="43" t="s">
        <v>1630</v>
      </c>
      <c r="H320" s="119" t="s">
        <v>112</v>
      </c>
      <c r="I320" s="37" t="s">
        <v>818</v>
      </c>
      <c r="J320" s="37" t="s">
        <v>112</v>
      </c>
      <c r="K320" s="36" t="s">
        <v>105</v>
      </c>
      <c r="L320" s="37">
        <v>0</v>
      </c>
      <c r="M320" s="37" t="s">
        <v>112</v>
      </c>
      <c r="N320" s="37" t="s">
        <v>112</v>
      </c>
      <c r="O320" s="37" t="s">
        <v>112</v>
      </c>
      <c r="P320" s="37" t="s">
        <v>112</v>
      </c>
      <c r="Q320" s="37" t="s">
        <v>112</v>
      </c>
      <c r="R320" s="36" t="s">
        <v>105</v>
      </c>
      <c r="S320" s="37" t="s">
        <v>116</v>
      </c>
    </row>
    <row r="321" spans="1:19" ht="129.6" x14ac:dyDescent="0.3">
      <c r="A321" s="162" t="s">
        <v>956</v>
      </c>
      <c r="B321" s="36" t="s">
        <v>1319</v>
      </c>
      <c r="C321" s="36" t="s">
        <v>180</v>
      </c>
      <c r="D321" s="36" t="s">
        <v>1742</v>
      </c>
      <c r="E321" s="36" t="str">
        <f t="shared" si="7"/>
        <v>Obligations convertibles : pricing et gestion (First Finance) (Formation courte)</v>
      </c>
      <c r="F321" s="165" t="s">
        <v>1743</v>
      </c>
      <c r="G321" s="43" t="s">
        <v>1630</v>
      </c>
      <c r="H321" s="119" t="s">
        <v>112</v>
      </c>
      <c r="I321" s="37" t="s">
        <v>818</v>
      </c>
      <c r="J321" s="37" t="s">
        <v>112</v>
      </c>
      <c r="K321" s="36" t="s">
        <v>105</v>
      </c>
      <c r="L321" s="37">
        <v>0</v>
      </c>
      <c r="M321" s="37" t="s">
        <v>112</v>
      </c>
      <c r="N321" s="37" t="s">
        <v>112</v>
      </c>
      <c r="O321" s="37" t="s">
        <v>112</v>
      </c>
      <c r="P321" s="37" t="s">
        <v>112</v>
      </c>
      <c r="Q321" s="37" t="s">
        <v>112</v>
      </c>
      <c r="R321" s="36" t="s">
        <v>105</v>
      </c>
      <c r="S321" s="37" t="s">
        <v>116</v>
      </c>
    </row>
    <row r="322" spans="1:19" ht="187.2" x14ac:dyDescent="0.3">
      <c r="A322" s="162" t="s">
        <v>956</v>
      </c>
      <c r="B322" s="36" t="s">
        <v>1319</v>
      </c>
      <c r="C322" s="36" t="s">
        <v>180</v>
      </c>
      <c r="D322" s="36" t="s">
        <v>1744</v>
      </c>
      <c r="E322" s="36" t="str">
        <f t="shared" ref="E322:E385" si="8">CONCATENATE(D322&amp;" ("&amp;B322&amp;")"&amp;" ("&amp;C322&amp;")")</f>
        <v>Produits de volatilité et de corrélation : valorisation et sensibilités (First Finance) (Formation courte)</v>
      </c>
      <c r="F322" s="165" t="s">
        <v>1745</v>
      </c>
      <c r="G322" s="43" t="s">
        <v>1630</v>
      </c>
      <c r="H322" s="119" t="s">
        <v>112</v>
      </c>
      <c r="I322" s="37" t="s">
        <v>818</v>
      </c>
      <c r="J322" s="37" t="s">
        <v>112</v>
      </c>
      <c r="K322" s="36" t="s">
        <v>105</v>
      </c>
      <c r="L322" s="37">
        <v>0</v>
      </c>
      <c r="M322" s="37" t="s">
        <v>112</v>
      </c>
      <c r="N322" s="37" t="s">
        <v>112</v>
      </c>
      <c r="O322" s="37" t="s">
        <v>112</v>
      </c>
      <c r="P322" s="37" t="s">
        <v>112</v>
      </c>
      <c r="Q322" s="37" t="s">
        <v>112</v>
      </c>
      <c r="R322" s="36" t="s">
        <v>105</v>
      </c>
      <c r="S322" s="37" t="s">
        <v>116</v>
      </c>
    </row>
    <row r="323" spans="1:19" ht="144" x14ac:dyDescent="0.3">
      <c r="A323" s="162" t="s">
        <v>956</v>
      </c>
      <c r="B323" s="36" t="s">
        <v>1319</v>
      </c>
      <c r="C323" s="36" t="s">
        <v>180</v>
      </c>
      <c r="D323" s="36" t="s">
        <v>1746</v>
      </c>
      <c r="E323" s="36" t="str">
        <f t="shared" si="8"/>
        <v>Produits dérivés et structurés de crédit : pricing et gestion (First Finance) (Formation courte)</v>
      </c>
      <c r="F323" s="165" t="s">
        <v>1747</v>
      </c>
      <c r="G323" s="43" t="s">
        <v>1630</v>
      </c>
      <c r="H323" s="119" t="s">
        <v>112</v>
      </c>
      <c r="I323" s="37" t="s">
        <v>818</v>
      </c>
      <c r="J323" s="37" t="s">
        <v>112</v>
      </c>
      <c r="K323" s="36" t="s">
        <v>105</v>
      </c>
      <c r="L323" s="37">
        <v>0</v>
      </c>
      <c r="M323" s="37" t="s">
        <v>112</v>
      </c>
      <c r="N323" s="37" t="s">
        <v>112</v>
      </c>
      <c r="O323" s="37" t="s">
        <v>112</v>
      </c>
      <c r="P323" s="37" t="s">
        <v>112</v>
      </c>
      <c r="Q323" s="37" t="s">
        <v>112</v>
      </c>
      <c r="R323" s="36" t="s">
        <v>105</v>
      </c>
      <c r="S323" s="37" t="s">
        <v>116</v>
      </c>
    </row>
    <row r="324" spans="1:19" ht="144" x14ac:dyDescent="0.3">
      <c r="A324" s="162" t="s">
        <v>956</v>
      </c>
      <c r="B324" s="36" t="s">
        <v>1319</v>
      </c>
      <c r="C324" s="36" t="s">
        <v>180</v>
      </c>
      <c r="D324" s="36" t="s">
        <v>1748</v>
      </c>
      <c r="E324" s="36" t="str">
        <f t="shared" si="8"/>
        <v>Produits structurés hybrides : montages et utilisations (First Finance) (Formation courte)</v>
      </c>
      <c r="F324" s="165" t="s">
        <v>1749</v>
      </c>
      <c r="G324" s="43" t="s">
        <v>1630</v>
      </c>
      <c r="H324" s="119" t="s">
        <v>112</v>
      </c>
      <c r="I324" s="37" t="s">
        <v>818</v>
      </c>
      <c r="J324" s="37" t="s">
        <v>112</v>
      </c>
      <c r="K324" s="36" t="s">
        <v>105</v>
      </c>
      <c r="L324" s="37">
        <v>0</v>
      </c>
      <c r="M324" s="37" t="s">
        <v>112</v>
      </c>
      <c r="N324" s="37" t="s">
        <v>112</v>
      </c>
      <c r="O324" s="37" t="s">
        <v>112</v>
      </c>
      <c r="P324" s="37" t="s">
        <v>112</v>
      </c>
      <c r="Q324" s="37" t="s">
        <v>112</v>
      </c>
      <c r="R324" s="36" t="s">
        <v>105</v>
      </c>
      <c r="S324" s="37" t="s">
        <v>116</v>
      </c>
    </row>
    <row r="325" spans="1:19" ht="158.4" x14ac:dyDescent="0.3">
      <c r="A325" s="162" t="s">
        <v>956</v>
      </c>
      <c r="B325" s="36" t="s">
        <v>1319</v>
      </c>
      <c r="C325" s="36" t="s">
        <v>180</v>
      </c>
      <c r="D325" s="36" t="s">
        <v>1750</v>
      </c>
      <c r="E325" s="36" t="str">
        <f t="shared" si="8"/>
        <v>Project Bonds : financement de projet et marchés obligataires (First Finance) (Formation courte)</v>
      </c>
      <c r="F325" s="165" t="s">
        <v>1751</v>
      </c>
      <c r="G325" s="43" t="s">
        <v>1630</v>
      </c>
      <c r="H325" s="119" t="s">
        <v>112</v>
      </c>
      <c r="I325" s="37" t="s">
        <v>818</v>
      </c>
      <c r="J325" s="37" t="s">
        <v>112</v>
      </c>
      <c r="K325" s="36" t="s">
        <v>105</v>
      </c>
      <c r="L325" s="37">
        <v>0</v>
      </c>
      <c r="M325" s="37" t="s">
        <v>112</v>
      </c>
      <c r="N325" s="37" t="s">
        <v>112</v>
      </c>
      <c r="O325" s="37" t="s">
        <v>112</v>
      </c>
      <c r="P325" s="37" t="s">
        <v>112</v>
      </c>
      <c r="Q325" s="37" t="s">
        <v>112</v>
      </c>
      <c r="R325" s="36" t="s">
        <v>105</v>
      </c>
      <c r="S325" s="37" t="s">
        <v>116</v>
      </c>
    </row>
    <row r="326" spans="1:19" ht="158.4" x14ac:dyDescent="0.3">
      <c r="A326" s="162" t="s">
        <v>956</v>
      </c>
      <c r="B326" s="36" t="s">
        <v>1319</v>
      </c>
      <c r="C326" s="36" t="s">
        <v>180</v>
      </c>
      <c r="D326" s="36" t="s">
        <v>1752</v>
      </c>
      <c r="E326" s="36" t="str">
        <f t="shared" si="8"/>
        <v>Swaps non génériques et swaps exotiques : valorisation et sensibilités (First Finance) (Formation courte)</v>
      </c>
      <c r="F326" s="165" t="s">
        <v>1753</v>
      </c>
      <c r="G326" s="43" t="s">
        <v>1630</v>
      </c>
      <c r="H326" s="119" t="s">
        <v>112</v>
      </c>
      <c r="I326" s="37" t="s">
        <v>818</v>
      </c>
      <c r="J326" s="37" t="s">
        <v>112</v>
      </c>
      <c r="K326" s="36" t="s">
        <v>105</v>
      </c>
      <c r="L326" s="37">
        <v>0</v>
      </c>
      <c r="M326" s="37" t="s">
        <v>112</v>
      </c>
      <c r="N326" s="37" t="s">
        <v>112</v>
      </c>
      <c r="O326" s="37" t="s">
        <v>112</v>
      </c>
      <c r="P326" s="37" t="s">
        <v>112</v>
      </c>
      <c r="Q326" s="37" t="s">
        <v>112</v>
      </c>
      <c r="R326" s="36" t="s">
        <v>105</v>
      </c>
      <c r="S326" s="37" t="s">
        <v>116</v>
      </c>
    </row>
    <row r="327" spans="1:19" ht="230.4" x14ac:dyDescent="0.3">
      <c r="A327" s="162" t="s">
        <v>956</v>
      </c>
      <c r="B327" s="36" t="s">
        <v>1319</v>
      </c>
      <c r="C327" s="36" t="s">
        <v>180</v>
      </c>
      <c r="D327" s="36" t="s">
        <v>1754</v>
      </c>
      <c r="E327" s="36" t="str">
        <f t="shared" si="8"/>
        <v>Options de taux classiques et exotiques : techniques avancées de valorisation et de calcul de sensibilités (First Finance) (Formation courte)</v>
      </c>
      <c r="F327" s="165" t="s">
        <v>1755</v>
      </c>
      <c r="G327" s="43" t="s">
        <v>1630</v>
      </c>
      <c r="H327" s="119" t="s">
        <v>112</v>
      </c>
      <c r="I327" s="37" t="s">
        <v>818</v>
      </c>
      <c r="J327" s="37" t="s">
        <v>112</v>
      </c>
      <c r="K327" s="36" t="s">
        <v>105</v>
      </c>
      <c r="L327" s="37">
        <v>0</v>
      </c>
      <c r="M327" s="37" t="s">
        <v>112</v>
      </c>
      <c r="N327" s="37" t="s">
        <v>112</v>
      </c>
      <c r="O327" s="37" t="s">
        <v>112</v>
      </c>
      <c r="P327" s="37" t="s">
        <v>112</v>
      </c>
      <c r="Q327" s="37" t="s">
        <v>112</v>
      </c>
      <c r="R327" s="36" t="s">
        <v>105</v>
      </c>
      <c r="S327" s="37" t="s">
        <v>116</v>
      </c>
    </row>
    <row r="328" spans="1:19" ht="100.8" x14ac:dyDescent="0.3">
      <c r="A328" s="162" t="s">
        <v>956</v>
      </c>
      <c r="B328" s="36" t="s">
        <v>1319</v>
      </c>
      <c r="C328" s="36" t="s">
        <v>180</v>
      </c>
      <c r="D328" s="36" t="s">
        <v>1756</v>
      </c>
      <c r="E328" s="36" t="str">
        <f t="shared" si="8"/>
        <v>Fondamentaux de l’immobilier (First Finance) (Formation courte)</v>
      </c>
      <c r="F328" s="165" t="s">
        <v>1757</v>
      </c>
      <c r="G328" s="43" t="s">
        <v>1630</v>
      </c>
      <c r="H328" s="119" t="s">
        <v>112</v>
      </c>
      <c r="I328" s="37" t="s">
        <v>828</v>
      </c>
      <c r="J328" s="37" t="s">
        <v>112</v>
      </c>
      <c r="K328" s="36" t="s">
        <v>84</v>
      </c>
      <c r="L328" s="37">
        <v>1</v>
      </c>
      <c r="M328" s="36" t="s">
        <v>1758</v>
      </c>
      <c r="N328" s="36" t="s">
        <v>1759</v>
      </c>
      <c r="O328" s="37" t="s">
        <v>87</v>
      </c>
      <c r="P328" s="37" t="s">
        <v>86</v>
      </c>
      <c r="Q328" s="37" t="s">
        <v>112</v>
      </c>
      <c r="R328" s="36" t="s">
        <v>105</v>
      </c>
      <c r="S328" s="37" t="s">
        <v>116</v>
      </c>
    </row>
    <row r="329" spans="1:19" ht="144" x14ac:dyDescent="0.3">
      <c r="A329" s="162" t="s">
        <v>956</v>
      </c>
      <c r="B329" s="36" t="s">
        <v>1319</v>
      </c>
      <c r="C329" s="36" t="s">
        <v>180</v>
      </c>
      <c r="D329" s="36" t="s">
        <v>1760</v>
      </c>
      <c r="E329" s="36" t="str">
        <f t="shared" si="8"/>
        <v>Fondamentaux de la comptabilité et de l’analyse financière (First Finance) (Formation courte)</v>
      </c>
      <c r="F329" s="165" t="s">
        <v>1761</v>
      </c>
      <c r="G329" s="43" t="s">
        <v>1630</v>
      </c>
      <c r="H329" s="119" t="s">
        <v>112</v>
      </c>
      <c r="I329" s="37" t="s">
        <v>828</v>
      </c>
      <c r="J329" s="37" t="s">
        <v>112</v>
      </c>
      <c r="K329" s="36" t="s">
        <v>105</v>
      </c>
      <c r="L329" s="37">
        <v>0</v>
      </c>
      <c r="M329" s="37" t="s">
        <v>112</v>
      </c>
      <c r="N329" s="37" t="s">
        <v>112</v>
      </c>
      <c r="O329" s="37" t="s">
        <v>112</v>
      </c>
      <c r="P329" s="37" t="s">
        <v>112</v>
      </c>
      <c r="Q329" s="37" t="s">
        <v>112</v>
      </c>
      <c r="R329" s="36" t="s">
        <v>105</v>
      </c>
      <c r="S329" s="37" t="s">
        <v>116</v>
      </c>
    </row>
    <row r="330" spans="1:19" ht="230.4" x14ac:dyDescent="0.3">
      <c r="A330" s="162" t="s">
        <v>956</v>
      </c>
      <c r="B330" s="36" t="s">
        <v>1319</v>
      </c>
      <c r="C330" s="36" t="s">
        <v>180</v>
      </c>
      <c r="D330" s="36" t="s">
        <v>1762</v>
      </c>
      <c r="E330" s="36" t="str">
        <f t="shared" si="8"/>
        <v>Fondamentaux des marchés financiers – Préparation au certificat Finance de marché@First Finance Institute (First Finance) (Formation courte)</v>
      </c>
      <c r="F330" s="165" t="s">
        <v>1763</v>
      </c>
      <c r="G330" s="43" t="s">
        <v>1630</v>
      </c>
      <c r="H330" s="119" t="s">
        <v>112</v>
      </c>
      <c r="I330" s="37" t="s">
        <v>828</v>
      </c>
      <c r="J330" s="37" t="s">
        <v>112</v>
      </c>
      <c r="K330" s="36" t="s">
        <v>105</v>
      </c>
      <c r="L330" s="37">
        <v>0</v>
      </c>
      <c r="M330" s="37" t="s">
        <v>112</v>
      </c>
      <c r="N330" s="37" t="s">
        <v>112</v>
      </c>
      <c r="O330" s="37" t="s">
        <v>112</v>
      </c>
      <c r="P330" s="37" t="s">
        <v>112</v>
      </c>
      <c r="Q330" s="37" t="s">
        <v>112</v>
      </c>
      <c r="R330" s="36" t="s">
        <v>105</v>
      </c>
      <c r="S330" s="37" t="s">
        <v>116</v>
      </c>
    </row>
    <row r="331" spans="1:19" ht="115.2" x14ac:dyDescent="0.3">
      <c r="A331" s="162" t="s">
        <v>956</v>
      </c>
      <c r="B331" s="36" t="s">
        <v>1319</v>
      </c>
      <c r="C331" s="36" t="s">
        <v>180</v>
      </c>
      <c r="D331" s="36" t="s">
        <v>1764</v>
      </c>
      <c r="E331" s="36" t="str">
        <f t="shared" si="8"/>
        <v>Fondamentaux du corporate finance (First Finance) (Formation courte)</v>
      </c>
      <c r="F331" s="165" t="s">
        <v>1765</v>
      </c>
      <c r="G331" s="43" t="s">
        <v>1630</v>
      </c>
      <c r="H331" s="119" t="s">
        <v>112</v>
      </c>
      <c r="I331" s="37" t="s">
        <v>828</v>
      </c>
      <c r="J331" s="37" t="s">
        <v>112</v>
      </c>
      <c r="K331" s="36" t="s">
        <v>105</v>
      </c>
      <c r="L331" s="37">
        <v>0</v>
      </c>
      <c r="M331" s="37" t="s">
        <v>112</v>
      </c>
      <c r="N331" s="37" t="s">
        <v>112</v>
      </c>
      <c r="O331" s="37" t="s">
        <v>112</v>
      </c>
      <c r="P331" s="37" t="s">
        <v>112</v>
      </c>
      <c r="Q331" s="37" t="s">
        <v>112</v>
      </c>
      <c r="R331" s="36" t="s">
        <v>105</v>
      </c>
      <c r="S331" s="37" t="s">
        <v>116</v>
      </c>
    </row>
    <row r="332" spans="1:19" ht="129.6" x14ac:dyDescent="0.3">
      <c r="A332" s="162" t="s">
        <v>956</v>
      </c>
      <c r="B332" s="36" t="s">
        <v>1319</v>
      </c>
      <c r="C332" s="36" t="s">
        <v>180</v>
      </c>
      <c r="D332" s="36" t="s">
        <v>1766</v>
      </c>
      <c r="E332" s="36" t="str">
        <f t="shared" si="8"/>
        <v>Gestion Back office des opérations de marché (First Finance) (Formation courte)</v>
      </c>
      <c r="F332" s="165" t="s">
        <v>1767</v>
      </c>
      <c r="G332" s="43" t="s">
        <v>1630</v>
      </c>
      <c r="H332" s="119" t="s">
        <v>112</v>
      </c>
      <c r="I332" s="37" t="s">
        <v>828</v>
      </c>
      <c r="J332" s="37" t="s">
        <v>112</v>
      </c>
      <c r="K332" s="36" t="s">
        <v>105</v>
      </c>
      <c r="L332" s="37">
        <v>0</v>
      </c>
      <c r="M332" s="37" t="s">
        <v>112</v>
      </c>
      <c r="N332" s="37" t="s">
        <v>112</v>
      </c>
      <c r="O332" s="37" t="s">
        <v>112</v>
      </c>
      <c r="P332" s="37" t="s">
        <v>112</v>
      </c>
      <c r="Q332" s="37" t="s">
        <v>112</v>
      </c>
      <c r="R332" s="36" t="s">
        <v>105</v>
      </c>
      <c r="S332" s="37" t="s">
        <v>116</v>
      </c>
    </row>
    <row r="333" spans="1:19" ht="144" x14ac:dyDescent="0.3">
      <c r="A333" s="162" t="s">
        <v>956</v>
      </c>
      <c r="B333" s="36" t="s">
        <v>1319</v>
      </c>
      <c r="C333" s="36" t="s">
        <v>180</v>
      </c>
      <c r="D333" s="36" t="s">
        <v>1768</v>
      </c>
      <c r="E333" s="36" t="str">
        <f t="shared" si="8"/>
        <v>Les produits dérivés : futures, swaps et options (First Finance) (Formation courte)</v>
      </c>
      <c r="F333" s="165" t="s">
        <v>1769</v>
      </c>
      <c r="G333" s="43" t="s">
        <v>1630</v>
      </c>
      <c r="H333" s="119" t="s">
        <v>112</v>
      </c>
      <c r="I333" s="37" t="s">
        <v>828</v>
      </c>
      <c r="J333" s="37" t="s">
        <v>112</v>
      </c>
      <c r="K333" s="36" t="s">
        <v>105</v>
      </c>
      <c r="L333" s="37">
        <v>0</v>
      </c>
      <c r="M333" s="37" t="s">
        <v>112</v>
      </c>
      <c r="N333" s="37" t="s">
        <v>112</v>
      </c>
      <c r="O333" s="37" t="s">
        <v>112</v>
      </c>
      <c r="P333" s="37" t="s">
        <v>112</v>
      </c>
      <c r="Q333" s="37" t="s">
        <v>112</v>
      </c>
      <c r="R333" s="36" t="s">
        <v>105</v>
      </c>
      <c r="S333" s="37" t="s">
        <v>116</v>
      </c>
    </row>
    <row r="334" spans="1:19" ht="144" x14ac:dyDescent="0.3">
      <c r="A334" s="162" t="s">
        <v>956</v>
      </c>
      <c r="B334" s="36" t="s">
        <v>1319</v>
      </c>
      <c r="C334" s="36" t="s">
        <v>180</v>
      </c>
      <c r="D334" s="36" t="s">
        <v>1770</v>
      </c>
      <c r="E334" s="36" t="str">
        <f t="shared" si="8"/>
        <v>Produits dérivés de taux : mécanismes et utilisations (First Finance) (Formation courte)</v>
      </c>
      <c r="F334" s="165" t="s">
        <v>1771</v>
      </c>
      <c r="G334" s="43" t="s">
        <v>1630</v>
      </c>
      <c r="H334" s="119" t="s">
        <v>112</v>
      </c>
      <c r="I334" s="37" t="s">
        <v>828</v>
      </c>
      <c r="J334" s="37" t="s">
        <v>112</v>
      </c>
      <c r="K334" s="36" t="s">
        <v>105</v>
      </c>
      <c r="L334" s="37">
        <v>0</v>
      </c>
      <c r="M334" s="37" t="s">
        <v>112</v>
      </c>
      <c r="N334" s="37" t="s">
        <v>112</v>
      </c>
      <c r="O334" s="37" t="s">
        <v>112</v>
      </c>
      <c r="P334" s="37" t="s">
        <v>112</v>
      </c>
      <c r="Q334" s="37" t="s">
        <v>112</v>
      </c>
      <c r="R334" s="36" t="s">
        <v>105</v>
      </c>
      <c r="S334" s="37" t="s">
        <v>116</v>
      </c>
    </row>
    <row r="335" spans="1:19" ht="129.6" x14ac:dyDescent="0.3">
      <c r="A335" s="162" t="s">
        <v>956</v>
      </c>
      <c r="B335" s="36" t="s">
        <v>1319</v>
      </c>
      <c r="C335" s="36" t="s">
        <v>180</v>
      </c>
      <c r="D335" s="36" t="s">
        <v>1772</v>
      </c>
      <c r="E335" s="36" t="str">
        <f t="shared" si="8"/>
        <v>Fondamentaux de la gestion alternative – hedge funds (First Finance) (Formation courte)</v>
      </c>
      <c r="F335" s="165" t="s">
        <v>1773</v>
      </c>
      <c r="G335" s="43" t="s">
        <v>1630</v>
      </c>
      <c r="H335" s="119" t="s">
        <v>112</v>
      </c>
      <c r="I335" s="37" t="s">
        <v>828</v>
      </c>
      <c r="J335" s="37" t="s">
        <v>112</v>
      </c>
      <c r="K335" s="36" t="s">
        <v>105</v>
      </c>
      <c r="L335" s="37">
        <v>0</v>
      </c>
      <c r="M335" s="37" t="s">
        <v>112</v>
      </c>
      <c r="N335" s="37" t="s">
        <v>112</v>
      </c>
      <c r="O335" s="37" t="s">
        <v>112</v>
      </c>
      <c r="P335" s="37" t="s">
        <v>112</v>
      </c>
      <c r="Q335" s="37" t="s">
        <v>112</v>
      </c>
      <c r="R335" s="36" t="s">
        <v>105</v>
      </c>
      <c r="S335" s="37" t="s">
        <v>116</v>
      </c>
    </row>
    <row r="336" spans="1:19" ht="115.2" x14ac:dyDescent="0.3">
      <c r="A336" s="162" t="s">
        <v>956</v>
      </c>
      <c r="B336" s="36" t="s">
        <v>1319</v>
      </c>
      <c r="C336" s="36" t="s">
        <v>180</v>
      </c>
      <c r="D336" s="36" t="s">
        <v>1774</v>
      </c>
      <c r="E336" s="36" t="str">
        <f t="shared" si="8"/>
        <v>Fondamentaux de la gestion de portefeuille (First Finance) (Formation courte)</v>
      </c>
      <c r="F336" s="165" t="s">
        <v>1775</v>
      </c>
      <c r="G336" s="43" t="s">
        <v>1630</v>
      </c>
      <c r="H336" s="119" t="s">
        <v>112</v>
      </c>
      <c r="I336" s="37" t="s">
        <v>828</v>
      </c>
      <c r="J336" s="37" t="s">
        <v>112</v>
      </c>
      <c r="K336" s="36" t="s">
        <v>105</v>
      </c>
      <c r="L336" s="37">
        <v>0</v>
      </c>
      <c r="M336" s="37" t="s">
        <v>112</v>
      </c>
      <c r="N336" s="37" t="s">
        <v>112</v>
      </c>
      <c r="O336" s="37" t="s">
        <v>112</v>
      </c>
      <c r="P336" s="37" t="s">
        <v>112</v>
      </c>
      <c r="Q336" s="37" t="s">
        <v>112</v>
      </c>
      <c r="R336" s="36" t="s">
        <v>105</v>
      </c>
      <c r="S336" s="37" t="s">
        <v>116</v>
      </c>
    </row>
    <row r="337" spans="1:19" ht="115.2" x14ac:dyDescent="0.3">
      <c r="A337" s="162" t="s">
        <v>956</v>
      </c>
      <c r="B337" s="36" t="s">
        <v>1319</v>
      </c>
      <c r="C337" s="36" t="s">
        <v>180</v>
      </c>
      <c r="D337" s="36" t="s">
        <v>1776</v>
      </c>
      <c r="E337" s="36" t="str">
        <f t="shared" si="8"/>
        <v>Comptabilisation des opérations de marché (First Finance) (Formation courte)</v>
      </c>
      <c r="F337" s="165" t="s">
        <v>1777</v>
      </c>
      <c r="G337" s="43" t="s">
        <v>1630</v>
      </c>
      <c r="H337" s="119" t="s">
        <v>112</v>
      </c>
      <c r="I337" s="37" t="s">
        <v>828</v>
      </c>
      <c r="J337" s="37" t="s">
        <v>112</v>
      </c>
      <c r="K337" s="36" t="s">
        <v>105</v>
      </c>
      <c r="L337" s="37">
        <v>0</v>
      </c>
      <c r="M337" s="37" t="s">
        <v>112</v>
      </c>
      <c r="N337" s="37" t="s">
        <v>112</v>
      </c>
      <c r="O337" s="37" t="s">
        <v>112</v>
      </c>
      <c r="P337" s="37" t="s">
        <v>112</v>
      </c>
      <c r="Q337" s="37" t="s">
        <v>112</v>
      </c>
      <c r="R337" s="36" t="s">
        <v>105</v>
      </c>
      <c r="S337" s="37" t="s">
        <v>116</v>
      </c>
    </row>
    <row r="338" spans="1:19" ht="187.2" x14ac:dyDescent="0.3">
      <c r="A338" s="162" t="s">
        <v>956</v>
      </c>
      <c r="B338" s="36" t="s">
        <v>1319</v>
      </c>
      <c r="C338" s="36" t="s">
        <v>180</v>
      </c>
      <c r="D338" s="36" t="s">
        <v>1778</v>
      </c>
      <c r="E338" s="36" t="str">
        <f t="shared" si="8"/>
        <v>Développement d’applications financières en VBA pour EXCEL™ – Niveau 1 (First Finance) (Formation courte)</v>
      </c>
      <c r="F338" s="165" t="s">
        <v>1779</v>
      </c>
      <c r="G338" s="43" t="s">
        <v>1630</v>
      </c>
      <c r="H338" s="119" t="s">
        <v>112</v>
      </c>
      <c r="I338" s="37" t="s">
        <v>828</v>
      </c>
      <c r="J338" s="37" t="s">
        <v>112</v>
      </c>
      <c r="K338" s="36" t="s">
        <v>105</v>
      </c>
      <c r="L338" s="37">
        <v>0</v>
      </c>
      <c r="M338" s="37" t="s">
        <v>112</v>
      </c>
      <c r="N338" s="37" t="s">
        <v>112</v>
      </c>
      <c r="O338" s="37" t="s">
        <v>112</v>
      </c>
      <c r="P338" s="37" t="s">
        <v>112</v>
      </c>
      <c r="Q338" s="37" t="s">
        <v>112</v>
      </c>
      <c r="R338" s="36" t="s">
        <v>105</v>
      </c>
      <c r="S338" s="37" t="s">
        <v>116</v>
      </c>
    </row>
    <row r="339" spans="1:19" ht="172.8" x14ac:dyDescent="0.3">
      <c r="A339" s="162" t="s">
        <v>956</v>
      </c>
      <c r="B339" s="36" t="s">
        <v>1319</v>
      </c>
      <c r="C339" s="36" t="s">
        <v>180</v>
      </c>
      <c r="D339" s="36" t="s">
        <v>1780</v>
      </c>
      <c r="E339" s="36" t="str">
        <f t="shared" si="8"/>
        <v>Risk management sur opérations de marché 1 : évaluation des risques (First Finance) (Formation courte)</v>
      </c>
      <c r="F339" s="165" t="s">
        <v>1781</v>
      </c>
      <c r="G339" s="43" t="s">
        <v>1630</v>
      </c>
      <c r="H339" s="119" t="s">
        <v>112</v>
      </c>
      <c r="I339" s="37" t="s">
        <v>828</v>
      </c>
      <c r="J339" s="37" t="s">
        <v>112</v>
      </c>
      <c r="K339" s="36" t="s">
        <v>105</v>
      </c>
      <c r="L339" s="37">
        <v>0</v>
      </c>
      <c r="M339" s="37" t="s">
        <v>112</v>
      </c>
      <c r="N339" s="37" t="s">
        <v>112</v>
      </c>
      <c r="O339" s="37" t="s">
        <v>112</v>
      </c>
      <c r="P339" s="37" t="s">
        <v>112</v>
      </c>
      <c r="Q339" s="37" t="s">
        <v>112</v>
      </c>
      <c r="R339" s="36" t="s">
        <v>105</v>
      </c>
      <c r="S339" s="37" t="s">
        <v>116</v>
      </c>
    </row>
    <row r="340" spans="1:19" ht="144" x14ac:dyDescent="0.3">
      <c r="A340" s="162" t="s">
        <v>956</v>
      </c>
      <c r="B340" s="36" t="s">
        <v>1319</v>
      </c>
      <c r="C340" s="36" t="s">
        <v>180</v>
      </c>
      <c r="D340" s="36" t="s">
        <v>1782</v>
      </c>
      <c r="E340" s="36" t="str">
        <f t="shared" si="8"/>
        <v>Suivi et contrôle des risques pour l’asset management (First Finance) (Formation courte)</v>
      </c>
      <c r="F340" s="165" t="s">
        <v>1783</v>
      </c>
      <c r="G340" s="43" t="s">
        <v>1630</v>
      </c>
      <c r="H340" s="119" t="s">
        <v>112</v>
      </c>
      <c r="I340" s="37" t="s">
        <v>828</v>
      </c>
      <c r="J340" s="37" t="s">
        <v>112</v>
      </c>
      <c r="K340" s="36" t="s">
        <v>105</v>
      </c>
      <c r="L340" s="37">
        <v>0</v>
      </c>
      <c r="M340" s="37" t="s">
        <v>112</v>
      </c>
      <c r="N340" s="37" t="s">
        <v>112</v>
      </c>
      <c r="O340" s="37" t="s">
        <v>112</v>
      </c>
      <c r="P340" s="37" t="s">
        <v>112</v>
      </c>
      <c r="Q340" s="37" t="s">
        <v>112</v>
      </c>
      <c r="R340" s="36" t="s">
        <v>105</v>
      </c>
      <c r="S340" s="37" t="s">
        <v>116</v>
      </c>
    </row>
    <row r="341" spans="1:19" ht="187.2" x14ac:dyDescent="0.3">
      <c r="A341" s="162" t="s">
        <v>956</v>
      </c>
      <c r="B341" s="36" t="s">
        <v>1319</v>
      </c>
      <c r="C341" s="36" t="s">
        <v>180</v>
      </c>
      <c r="D341" s="36" t="s">
        <v>1784</v>
      </c>
      <c r="E341" s="36" t="str">
        <f t="shared" si="8"/>
        <v>Analyse financière : outil d’évaluation des risques de crédit et de financement (First Finance) (Formation courte)</v>
      </c>
      <c r="F341" s="165" t="s">
        <v>1785</v>
      </c>
      <c r="G341" s="43" t="s">
        <v>1630</v>
      </c>
      <c r="H341" s="119" t="s">
        <v>112</v>
      </c>
      <c r="I341" s="37" t="s">
        <v>828</v>
      </c>
      <c r="J341" s="37" t="s">
        <v>112</v>
      </c>
      <c r="K341" s="36" t="s">
        <v>105</v>
      </c>
      <c r="L341" s="37">
        <v>0</v>
      </c>
      <c r="M341" s="37" t="s">
        <v>112</v>
      </c>
      <c r="N341" s="37" t="s">
        <v>112</v>
      </c>
      <c r="O341" s="37" t="s">
        <v>112</v>
      </c>
      <c r="P341" s="37" t="s">
        <v>112</v>
      </c>
      <c r="Q341" s="37" t="s">
        <v>112</v>
      </c>
      <c r="R341" s="36" t="s">
        <v>105</v>
      </c>
      <c r="S341" s="37" t="s">
        <v>116</v>
      </c>
    </row>
    <row r="342" spans="1:19" ht="158.4" x14ac:dyDescent="0.3">
      <c r="A342" s="162" t="s">
        <v>956</v>
      </c>
      <c r="B342" s="36" t="s">
        <v>1319</v>
      </c>
      <c r="C342" s="36" t="s">
        <v>180</v>
      </c>
      <c r="D342" s="36" t="s">
        <v>1786</v>
      </c>
      <c r="E342" s="36" t="str">
        <f t="shared" si="8"/>
        <v>Analyse crédit corporate : méthodes et pratiques (First Finance) (Formation courte)</v>
      </c>
      <c r="F342" s="165" t="s">
        <v>1787</v>
      </c>
      <c r="G342" s="43" t="s">
        <v>1630</v>
      </c>
      <c r="H342" s="119" t="s">
        <v>112</v>
      </c>
      <c r="I342" s="37" t="s">
        <v>828</v>
      </c>
      <c r="J342" s="37" t="s">
        <v>112</v>
      </c>
      <c r="K342" s="36" t="s">
        <v>105</v>
      </c>
      <c r="L342" s="37">
        <v>0</v>
      </c>
      <c r="M342" s="37" t="s">
        <v>112</v>
      </c>
      <c r="N342" s="37" t="s">
        <v>112</v>
      </c>
      <c r="O342" s="37" t="s">
        <v>112</v>
      </c>
      <c r="P342" s="37" t="s">
        <v>112</v>
      </c>
      <c r="Q342" s="37" t="s">
        <v>112</v>
      </c>
      <c r="R342" s="36" t="s">
        <v>105</v>
      </c>
      <c r="S342" s="37" t="s">
        <v>116</v>
      </c>
    </row>
    <row r="343" spans="1:19" ht="115.2" x14ac:dyDescent="0.3">
      <c r="A343" s="162" t="s">
        <v>956</v>
      </c>
      <c r="B343" s="36" t="s">
        <v>1319</v>
      </c>
      <c r="C343" s="36" t="s">
        <v>180</v>
      </c>
      <c r="D343" s="36" t="s">
        <v>1788</v>
      </c>
      <c r="E343" s="36" t="str">
        <f t="shared" si="8"/>
        <v>Fondamentaux du risque de crédit (First Finance) (Formation courte)</v>
      </c>
      <c r="F343" s="165" t="s">
        <v>1789</v>
      </c>
      <c r="G343" s="43" t="s">
        <v>1630</v>
      </c>
      <c r="H343" s="119" t="s">
        <v>112</v>
      </c>
      <c r="I343" s="37" t="s">
        <v>828</v>
      </c>
      <c r="J343" s="37" t="s">
        <v>112</v>
      </c>
      <c r="K343" s="36" t="s">
        <v>105</v>
      </c>
      <c r="L343" s="37">
        <v>0</v>
      </c>
      <c r="M343" s="37" t="s">
        <v>112</v>
      </c>
      <c r="N343" s="37" t="s">
        <v>112</v>
      </c>
      <c r="O343" s="37" t="s">
        <v>112</v>
      </c>
      <c r="P343" s="37" t="s">
        <v>112</v>
      </c>
      <c r="Q343" s="37" t="s">
        <v>112</v>
      </c>
      <c r="R343" s="36" t="s">
        <v>105</v>
      </c>
      <c r="S343" s="37" t="s">
        <v>116</v>
      </c>
    </row>
    <row r="344" spans="1:19" ht="100.8" x14ac:dyDescent="0.3">
      <c r="A344" s="162" t="s">
        <v>956</v>
      </c>
      <c r="B344" s="36" t="s">
        <v>1319</v>
      </c>
      <c r="C344" s="36" t="s">
        <v>180</v>
      </c>
      <c r="D344" s="36" t="s">
        <v>1790</v>
      </c>
      <c r="E344" s="36" t="str">
        <f t="shared" si="8"/>
        <v>LBO et private equity (First Finance) (Formation courte)</v>
      </c>
      <c r="F344" s="165" t="s">
        <v>1791</v>
      </c>
      <c r="G344" s="43" t="s">
        <v>1630</v>
      </c>
      <c r="H344" s="119" t="s">
        <v>112</v>
      </c>
      <c r="I344" s="37" t="s">
        <v>828</v>
      </c>
      <c r="J344" s="37" t="s">
        <v>112</v>
      </c>
      <c r="K344" s="36" t="s">
        <v>105</v>
      </c>
      <c r="L344" s="37">
        <v>0</v>
      </c>
      <c r="M344" s="37" t="s">
        <v>112</v>
      </c>
      <c r="N344" s="37" t="s">
        <v>112</v>
      </c>
      <c r="O344" s="37" t="s">
        <v>112</v>
      </c>
      <c r="P344" s="37" t="s">
        <v>112</v>
      </c>
      <c r="Q344" s="37" t="s">
        <v>112</v>
      </c>
      <c r="R344" s="36" t="s">
        <v>105</v>
      </c>
      <c r="S344" s="37" t="s">
        <v>116</v>
      </c>
    </row>
    <row r="345" spans="1:19" ht="216" x14ac:dyDescent="0.3">
      <c r="A345" s="162" t="s">
        <v>956</v>
      </c>
      <c r="B345" s="36" t="s">
        <v>1319</v>
      </c>
      <c r="C345" s="36" t="s">
        <v>180</v>
      </c>
      <c r="D345" s="36" t="s">
        <v>1792</v>
      </c>
      <c r="E345" s="36" t="str">
        <f t="shared" si="8"/>
        <v>Mathématiques Financières 1 : valorisation et sensibilités des obligations et des swaps (First Finance) (Formation courte)</v>
      </c>
      <c r="F345" s="165" t="s">
        <v>1793</v>
      </c>
      <c r="G345" s="43" t="s">
        <v>1630</v>
      </c>
      <c r="H345" s="119" t="s">
        <v>112</v>
      </c>
      <c r="I345" s="37" t="s">
        <v>828</v>
      </c>
      <c r="J345" s="37" t="s">
        <v>112</v>
      </c>
      <c r="K345" s="36" t="s">
        <v>105</v>
      </c>
      <c r="L345" s="37">
        <v>0</v>
      </c>
      <c r="M345" s="37" t="s">
        <v>112</v>
      </c>
      <c r="N345" s="37" t="s">
        <v>112</v>
      </c>
      <c r="O345" s="37" t="s">
        <v>112</v>
      </c>
      <c r="P345" s="37" t="s">
        <v>112</v>
      </c>
      <c r="Q345" s="37" t="s">
        <v>112</v>
      </c>
      <c r="R345" s="36" t="s">
        <v>105</v>
      </c>
      <c r="S345" s="37" t="s">
        <v>116</v>
      </c>
    </row>
    <row r="346" spans="1:19" ht="129.6" x14ac:dyDescent="0.3">
      <c r="A346" s="162" t="s">
        <v>956</v>
      </c>
      <c r="B346" s="36" t="s">
        <v>1319</v>
      </c>
      <c r="C346" s="36" t="s">
        <v>180</v>
      </c>
      <c r="D346" s="36" t="s">
        <v>1794</v>
      </c>
      <c r="E346" s="36" t="str">
        <f t="shared" si="8"/>
        <v>Swaps de taux : valorisation et sensibilités (First Finance) (Formation courte)</v>
      </c>
      <c r="F346" s="165" t="s">
        <v>1795</v>
      </c>
      <c r="G346" s="43" t="s">
        <v>1630</v>
      </c>
      <c r="H346" s="119" t="s">
        <v>112</v>
      </c>
      <c r="I346" s="37" t="s">
        <v>828</v>
      </c>
      <c r="J346" s="37" t="s">
        <v>112</v>
      </c>
      <c r="K346" s="36" t="s">
        <v>105</v>
      </c>
      <c r="L346" s="37">
        <v>0</v>
      </c>
      <c r="M346" s="37" t="s">
        <v>112</v>
      </c>
      <c r="N346" s="37" t="s">
        <v>112</v>
      </c>
      <c r="O346" s="37" t="s">
        <v>112</v>
      </c>
      <c r="P346" s="37" t="s">
        <v>112</v>
      </c>
      <c r="Q346" s="37" t="s">
        <v>112</v>
      </c>
      <c r="R346" s="36" t="s">
        <v>105</v>
      </c>
      <c r="S346" s="37" t="s">
        <v>116</v>
      </c>
    </row>
    <row r="347" spans="1:19" ht="115.2" x14ac:dyDescent="0.3">
      <c r="A347" s="162" t="s">
        <v>956</v>
      </c>
      <c r="B347" s="36" t="s">
        <v>1319</v>
      </c>
      <c r="C347" s="36" t="s">
        <v>180</v>
      </c>
      <c r="D347" s="36" t="s">
        <v>1796</v>
      </c>
      <c r="E347" s="36" t="str">
        <f t="shared" si="8"/>
        <v>Titrisation : ABS, ABCP, MBS et CDO (First Finance) (Formation courte)</v>
      </c>
      <c r="F347" s="165" t="s">
        <v>1797</v>
      </c>
      <c r="G347" s="43" t="s">
        <v>1630</v>
      </c>
      <c r="H347" s="119" t="s">
        <v>112</v>
      </c>
      <c r="I347" s="37" t="s">
        <v>828</v>
      </c>
      <c r="J347" s="37" t="s">
        <v>112</v>
      </c>
      <c r="K347" s="36" t="s">
        <v>105</v>
      </c>
      <c r="L347" s="37">
        <v>0</v>
      </c>
      <c r="M347" s="37" t="s">
        <v>112</v>
      </c>
      <c r="N347" s="37" t="s">
        <v>112</v>
      </c>
      <c r="O347" s="37" t="s">
        <v>112</v>
      </c>
      <c r="P347" s="37" t="s">
        <v>112</v>
      </c>
      <c r="Q347" s="37" t="s">
        <v>112</v>
      </c>
      <c r="R347" s="36" t="s">
        <v>105</v>
      </c>
      <c r="S347" s="37" t="s">
        <v>116</v>
      </c>
    </row>
    <row r="348" spans="1:19" ht="100.8" x14ac:dyDescent="0.3">
      <c r="A348" s="162" t="s">
        <v>956</v>
      </c>
      <c r="B348" s="36" t="s">
        <v>1319</v>
      </c>
      <c r="C348" s="36" t="s">
        <v>180</v>
      </c>
      <c r="D348" s="36" t="s">
        <v>1798</v>
      </c>
      <c r="E348" s="36" t="str">
        <f t="shared" si="8"/>
        <v>Fondamentaux du Risk Management (First Finance) (Formation courte)</v>
      </c>
      <c r="F348" s="165" t="s">
        <v>1799</v>
      </c>
      <c r="G348" s="43" t="s">
        <v>1630</v>
      </c>
      <c r="H348" s="119" t="s">
        <v>112</v>
      </c>
      <c r="I348" s="37" t="s">
        <v>1607</v>
      </c>
      <c r="J348" s="37" t="s">
        <v>112</v>
      </c>
      <c r="K348" s="36" t="s">
        <v>105</v>
      </c>
      <c r="L348" s="37">
        <v>0</v>
      </c>
      <c r="M348" s="37" t="s">
        <v>112</v>
      </c>
      <c r="N348" s="37" t="s">
        <v>112</v>
      </c>
      <c r="O348" s="37" t="s">
        <v>112</v>
      </c>
      <c r="P348" s="37" t="s">
        <v>112</v>
      </c>
      <c r="Q348" s="37" t="s">
        <v>112</v>
      </c>
      <c r="R348" s="36" t="s">
        <v>105</v>
      </c>
      <c r="S348" s="37" t="s">
        <v>116</v>
      </c>
    </row>
    <row r="349" spans="1:19" ht="144" x14ac:dyDescent="0.3">
      <c r="A349" s="162" t="s">
        <v>956</v>
      </c>
      <c r="B349" s="36" t="s">
        <v>1319</v>
      </c>
      <c r="C349" s="36" t="s">
        <v>180</v>
      </c>
      <c r="D349" s="36" t="s">
        <v>1800</v>
      </c>
      <c r="E349" s="36" t="str">
        <f t="shared" si="8"/>
        <v>Obligations classiques (État et corporates) : pricing et gestion (First Finance) (Formation courte)</v>
      </c>
      <c r="F349" s="165" t="s">
        <v>1801</v>
      </c>
      <c r="G349" s="43" t="s">
        <v>1630</v>
      </c>
      <c r="H349" s="119" t="s">
        <v>112</v>
      </c>
      <c r="I349" s="37" t="s">
        <v>828</v>
      </c>
      <c r="J349" s="37" t="s">
        <v>112</v>
      </c>
      <c r="K349" s="36" t="s">
        <v>105</v>
      </c>
      <c r="L349" s="37">
        <v>0</v>
      </c>
      <c r="M349" s="37" t="s">
        <v>112</v>
      </c>
      <c r="N349" s="37" t="s">
        <v>112</v>
      </c>
      <c r="O349" s="37" t="s">
        <v>112</v>
      </c>
      <c r="P349" s="37" t="s">
        <v>112</v>
      </c>
      <c r="Q349" s="37" t="s">
        <v>112</v>
      </c>
      <c r="R349" s="36" t="s">
        <v>105</v>
      </c>
      <c r="S349" s="37" t="s">
        <v>116</v>
      </c>
    </row>
    <row r="350" spans="1:19" ht="86.4" x14ac:dyDescent="0.3">
      <c r="A350" s="162" t="s">
        <v>956</v>
      </c>
      <c r="B350" s="36" t="s">
        <v>1319</v>
      </c>
      <c r="C350" s="36" t="s">
        <v>180</v>
      </c>
      <c r="D350" s="36" t="s">
        <v>1802</v>
      </c>
      <c r="E350" s="36" t="str">
        <f t="shared" si="8"/>
        <v>Gestion obligataire (First Finance) (Formation courte)</v>
      </c>
      <c r="F350" s="165" t="s">
        <v>1803</v>
      </c>
      <c r="G350" s="43" t="s">
        <v>1630</v>
      </c>
      <c r="H350" s="119" t="s">
        <v>112</v>
      </c>
      <c r="I350" s="37" t="s">
        <v>828</v>
      </c>
      <c r="J350" s="37" t="s">
        <v>112</v>
      </c>
      <c r="K350" s="36" t="s">
        <v>105</v>
      </c>
      <c r="L350" s="37">
        <v>0</v>
      </c>
      <c r="M350" s="37" t="s">
        <v>112</v>
      </c>
      <c r="N350" s="37" t="s">
        <v>112</v>
      </c>
      <c r="O350" s="37" t="s">
        <v>112</v>
      </c>
      <c r="P350" s="37" t="s">
        <v>112</v>
      </c>
      <c r="Q350" s="37" t="s">
        <v>112</v>
      </c>
      <c r="R350" s="36" t="s">
        <v>105</v>
      </c>
      <c r="S350" s="37" t="s">
        <v>116</v>
      </c>
    </row>
    <row r="351" spans="1:19" ht="201.6" x14ac:dyDescent="0.3">
      <c r="A351" s="162" t="s">
        <v>956</v>
      </c>
      <c r="B351" s="36" t="s">
        <v>1319</v>
      </c>
      <c r="C351" s="36" t="s">
        <v>180</v>
      </c>
      <c r="D351" s="36" t="s">
        <v>1804</v>
      </c>
      <c r="E351" s="36" t="str">
        <f t="shared" si="8"/>
        <v>Mesure et gestion du risque de modèle associé aux produits exotiques et structurés (First Finance) (Formation courte)</v>
      </c>
      <c r="F351" s="165" t="s">
        <v>1805</v>
      </c>
      <c r="G351" s="43" t="s">
        <v>1630</v>
      </c>
      <c r="H351" s="119" t="s">
        <v>112</v>
      </c>
      <c r="I351" s="37" t="s">
        <v>828</v>
      </c>
      <c r="J351" s="37" t="s">
        <v>112</v>
      </c>
      <c r="K351" s="36" t="s">
        <v>105</v>
      </c>
      <c r="L351" s="37">
        <v>0</v>
      </c>
      <c r="M351" s="37" t="s">
        <v>112</v>
      </c>
      <c r="N351" s="37" t="s">
        <v>112</v>
      </c>
      <c r="O351" s="37" t="s">
        <v>112</v>
      </c>
      <c r="P351" s="37" t="s">
        <v>112</v>
      </c>
      <c r="Q351" s="37" t="s">
        <v>112</v>
      </c>
      <c r="R351" s="36" t="s">
        <v>105</v>
      </c>
      <c r="S351" s="37" t="s">
        <v>116</v>
      </c>
    </row>
    <row r="352" spans="1:19" ht="115.2" x14ac:dyDescent="0.3">
      <c r="A352" s="162" t="s">
        <v>956</v>
      </c>
      <c r="B352" s="36" t="s">
        <v>1319</v>
      </c>
      <c r="C352" s="36" t="s">
        <v>180</v>
      </c>
      <c r="D352" s="36" t="s">
        <v>1806</v>
      </c>
      <c r="E352" s="36" t="str">
        <f t="shared" si="8"/>
        <v>Capacité Professionnelle en Assurance (First Finance) (Formation courte)</v>
      </c>
      <c r="F352" s="165" t="s">
        <v>1807</v>
      </c>
      <c r="G352" s="43" t="s">
        <v>112</v>
      </c>
      <c r="H352" s="119" t="s">
        <v>112</v>
      </c>
      <c r="I352" s="37" t="s">
        <v>1808</v>
      </c>
      <c r="J352" s="37" t="s">
        <v>112</v>
      </c>
      <c r="K352" s="36" t="s">
        <v>105</v>
      </c>
      <c r="L352" s="37">
        <v>0</v>
      </c>
      <c r="M352" s="37" t="s">
        <v>112</v>
      </c>
      <c r="N352" s="37" t="s">
        <v>112</v>
      </c>
      <c r="O352" s="37" t="s">
        <v>112</v>
      </c>
      <c r="P352" s="37" t="s">
        <v>112</v>
      </c>
      <c r="Q352" s="37" t="s">
        <v>112</v>
      </c>
      <c r="R352" s="36" t="s">
        <v>105</v>
      </c>
      <c r="S352" s="37" t="s">
        <v>116</v>
      </c>
    </row>
    <row r="353" spans="1:19" ht="172.8" x14ac:dyDescent="0.3">
      <c r="A353" s="162" t="s">
        <v>956</v>
      </c>
      <c r="B353" s="36" t="s">
        <v>1319</v>
      </c>
      <c r="C353" s="36" t="s">
        <v>180</v>
      </c>
      <c r="D353" s="36" t="s">
        <v>1809</v>
      </c>
      <c r="E353" s="36" t="str">
        <f t="shared" si="8"/>
        <v>Conseiller l’entreprise et son dirigeant dans un environnement bancaire (First Finance) (Formation courte)</v>
      </c>
      <c r="F353" s="165" t="s">
        <v>1810</v>
      </c>
      <c r="G353" s="43" t="s">
        <v>1811</v>
      </c>
      <c r="H353" s="119" t="s">
        <v>112</v>
      </c>
      <c r="I353" s="37" t="s">
        <v>1812</v>
      </c>
      <c r="J353" s="37" t="s">
        <v>112</v>
      </c>
      <c r="K353" s="36" t="s">
        <v>105</v>
      </c>
      <c r="L353" s="37">
        <v>0</v>
      </c>
      <c r="M353" s="37" t="s">
        <v>112</v>
      </c>
      <c r="N353" s="37" t="s">
        <v>112</v>
      </c>
      <c r="O353" s="37" t="s">
        <v>112</v>
      </c>
      <c r="P353" s="37" t="s">
        <v>112</v>
      </c>
      <c r="Q353" s="37" t="s">
        <v>112</v>
      </c>
      <c r="R353" s="36" t="s">
        <v>105</v>
      </c>
      <c r="S353" s="37" t="s">
        <v>116</v>
      </c>
    </row>
    <row r="354" spans="1:19" ht="129.6" x14ac:dyDescent="0.3">
      <c r="A354" s="162" t="s">
        <v>956</v>
      </c>
      <c r="B354" s="36" t="s">
        <v>1319</v>
      </c>
      <c r="C354" s="36" t="s">
        <v>180</v>
      </c>
      <c r="D354" s="36" t="s">
        <v>1813</v>
      </c>
      <c r="E354" s="36" t="str">
        <f t="shared" si="8"/>
        <v>Actualité fiscale des entreprises et rebond commercial (First Finance) (Formation courte)</v>
      </c>
      <c r="F354" s="165" t="s">
        <v>1814</v>
      </c>
      <c r="G354" s="43" t="s">
        <v>1630</v>
      </c>
      <c r="H354" s="119" t="s">
        <v>112</v>
      </c>
      <c r="I354" s="37" t="s">
        <v>1815</v>
      </c>
      <c r="J354" s="37" t="s">
        <v>112</v>
      </c>
      <c r="K354" s="36" t="s">
        <v>105</v>
      </c>
      <c r="L354" s="37">
        <v>0</v>
      </c>
      <c r="M354" s="37" t="s">
        <v>112</v>
      </c>
      <c r="N354" s="37" t="s">
        <v>112</v>
      </c>
      <c r="O354" s="37" t="s">
        <v>112</v>
      </c>
      <c r="P354" s="37" t="s">
        <v>112</v>
      </c>
      <c r="Q354" s="37" t="s">
        <v>112</v>
      </c>
      <c r="R354" s="36" t="s">
        <v>105</v>
      </c>
      <c r="S354" s="37" t="s">
        <v>116</v>
      </c>
    </row>
    <row r="355" spans="1:19" ht="100.8" x14ac:dyDescent="0.3">
      <c r="A355" s="162" t="s">
        <v>956</v>
      </c>
      <c r="B355" s="36" t="s">
        <v>1319</v>
      </c>
      <c r="C355" s="36" t="s">
        <v>180</v>
      </c>
      <c r="D355" s="36" t="s">
        <v>1816</v>
      </c>
      <c r="E355" s="36" t="str">
        <f t="shared" si="8"/>
        <v>Directive Crédit Immobilier (First Finance) (Formation courte)</v>
      </c>
      <c r="F355" s="165" t="s">
        <v>1817</v>
      </c>
      <c r="G355" s="43" t="s">
        <v>1630</v>
      </c>
      <c r="H355" s="119" t="s">
        <v>112</v>
      </c>
      <c r="I355" s="37" t="s">
        <v>224</v>
      </c>
      <c r="J355" s="37" t="s">
        <v>112</v>
      </c>
      <c r="K355" s="36" t="s">
        <v>105</v>
      </c>
      <c r="L355" s="37">
        <v>0</v>
      </c>
      <c r="M355" s="37" t="s">
        <v>112</v>
      </c>
      <c r="N355" s="37" t="s">
        <v>112</v>
      </c>
      <c r="O355" s="37" t="s">
        <v>112</v>
      </c>
      <c r="P355" s="37" t="s">
        <v>112</v>
      </c>
      <c r="Q355" s="37" t="s">
        <v>112</v>
      </c>
      <c r="R355" s="36" t="s">
        <v>105</v>
      </c>
      <c r="S355" s="37" t="s">
        <v>116</v>
      </c>
    </row>
    <row r="356" spans="1:19" ht="129.6" x14ac:dyDescent="0.3">
      <c r="A356" s="162" t="s">
        <v>956</v>
      </c>
      <c r="B356" s="36" t="s">
        <v>1319</v>
      </c>
      <c r="C356" s="36" t="s">
        <v>180</v>
      </c>
      <c r="D356" s="36" t="s">
        <v>1818</v>
      </c>
      <c r="E356" s="36" t="str">
        <f t="shared" si="8"/>
        <v>Directive sur la Distribution d’Assurances (First Finance) (Formation courte)</v>
      </c>
      <c r="F356" s="165" t="s">
        <v>1819</v>
      </c>
      <c r="G356" s="43" t="s">
        <v>1630</v>
      </c>
      <c r="H356" s="119" t="s">
        <v>112</v>
      </c>
      <c r="I356" s="37" t="s">
        <v>1820</v>
      </c>
      <c r="J356" s="37" t="s">
        <v>112</v>
      </c>
      <c r="K356" s="36" t="s">
        <v>105</v>
      </c>
      <c r="L356" s="37">
        <v>0</v>
      </c>
      <c r="M356" s="37" t="s">
        <v>112</v>
      </c>
      <c r="N356" s="37" t="s">
        <v>112</v>
      </c>
      <c r="O356" s="37" t="s">
        <v>112</v>
      </c>
      <c r="P356" s="37" t="s">
        <v>112</v>
      </c>
      <c r="Q356" s="37" t="s">
        <v>112</v>
      </c>
      <c r="R356" s="36" t="s">
        <v>105</v>
      </c>
      <c r="S356" s="37" t="s">
        <v>116</v>
      </c>
    </row>
    <row r="357" spans="1:19" ht="129.6" x14ac:dyDescent="0.3">
      <c r="A357" s="162" t="s">
        <v>956</v>
      </c>
      <c r="B357" s="36" t="s">
        <v>1319</v>
      </c>
      <c r="C357" s="36" t="s">
        <v>180</v>
      </c>
      <c r="D357" s="36" t="s">
        <v>1821</v>
      </c>
      <c r="E357" s="36" t="str">
        <f t="shared" si="8"/>
        <v>Directive Crédit Immobilier – DCI 14h ou 40h (First Finance) (Formation courte)</v>
      </c>
      <c r="F357" s="165" t="s">
        <v>1822</v>
      </c>
      <c r="G357" s="43" t="s">
        <v>86</v>
      </c>
      <c r="H357" s="119" t="s">
        <v>112</v>
      </c>
      <c r="I357" s="37" t="s">
        <v>1823</v>
      </c>
      <c r="J357" s="37" t="s">
        <v>112</v>
      </c>
      <c r="K357" s="36" t="s">
        <v>105</v>
      </c>
      <c r="L357" s="37">
        <v>0</v>
      </c>
      <c r="M357" s="37" t="s">
        <v>112</v>
      </c>
      <c r="N357" s="37" t="s">
        <v>112</v>
      </c>
      <c r="O357" s="37" t="s">
        <v>112</v>
      </c>
      <c r="P357" s="37" t="s">
        <v>112</v>
      </c>
      <c r="Q357" s="37" t="s">
        <v>112</v>
      </c>
      <c r="R357" s="36" t="s">
        <v>105</v>
      </c>
      <c r="S357" s="37" t="s">
        <v>116</v>
      </c>
    </row>
    <row r="358" spans="1:19" ht="158.4" x14ac:dyDescent="0.3">
      <c r="A358" s="162" t="s">
        <v>956</v>
      </c>
      <c r="B358" s="36" t="s">
        <v>1319</v>
      </c>
      <c r="C358" s="36" t="s">
        <v>180</v>
      </c>
      <c r="D358" s="36" t="s">
        <v>1824</v>
      </c>
      <c r="E358" s="36" t="str">
        <f t="shared" si="8"/>
        <v>Connaître et comprendre l’assurance de biens (IARD) (First Finance) (Formation courte)</v>
      </c>
      <c r="F358" s="165" t="s">
        <v>1825</v>
      </c>
      <c r="G358" s="43" t="s">
        <v>1630</v>
      </c>
      <c r="H358" s="119" t="s">
        <v>112</v>
      </c>
      <c r="I358" s="37" t="s">
        <v>818</v>
      </c>
      <c r="J358" s="37" t="s">
        <v>112</v>
      </c>
      <c r="K358" s="36" t="s">
        <v>105</v>
      </c>
      <c r="L358" s="37">
        <v>0</v>
      </c>
      <c r="M358" s="37" t="s">
        <v>112</v>
      </c>
      <c r="N358" s="37" t="s">
        <v>112</v>
      </c>
      <c r="O358" s="37" t="s">
        <v>112</v>
      </c>
      <c r="P358" s="37" t="s">
        <v>112</v>
      </c>
      <c r="Q358" s="37" t="s">
        <v>112</v>
      </c>
      <c r="R358" s="36" t="s">
        <v>105</v>
      </c>
      <c r="S358" s="37" t="s">
        <v>116</v>
      </c>
    </row>
    <row r="359" spans="1:19" ht="158.4" x14ac:dyDescent="0.3">
      <c r="A359" s="162" t="s">
        <v>956</v>
      </c>
      <c r="B359" s="36" t="s">
        <v>1319</v>
      </c>
      <c r="C359" s="36" t="s">
        <v>180</v>
      </c>
      <c r="D359" s="36" t="s">
        <v>1826</v>
      </c>
      <c r="E359" s="36" t="str">
        <f t="shared" si="8"/>
        <v>Connaître et comprendre l’assurance de personnes (First Finance) (Formation courte)</v>
      </c>
      <c r="F359" s="165" t="s">
        <v>1827</v>
      </c>
      <c r="G359" s="43" t="s">
        <v>1630</v>
      </c>
      <c r="H359" s="119" t="s">
        <v>112</v>
      </c>
      <c r="I359" s="37" t="s">
        <v>818</v>
      </c>
      <c r="J359" s="37" t="s">
        <v>112</v>
      </c>
      <c r="K359" s="36" t="s">
        <v>105</v>
      </c>
      <c r="L359" s="37">
        <v>0</v>
      </c>
      <c r="M359" s="37" t="s">
        <v>112</v>
      </c>
      <c r="N359" s="37" t="s">
        <v>112</v>
      </c>
      <c r="O359" s="37" t="s">
        <v>112</v>
      </c>
      <c r="P359" s="37" t="s">
        <v>112</v>
      </c>
      <c r="Q359" s="37" t="s">
        <v>112</v>
      </c>
      <c r="R359" s="36" t="s">
        <v>105</v>
      </c>
      <c r="S359" s="37" t="s">
        <v>116</v>
      </c>
    </row>
    <row r="360" spans="1:19" ht="129.6" x14ac:dyDescent="0.3">
      <c r="A360" s="162" t="s">
        <v>956</v>
      </c>
      <c r="B360" s="36" t="s">
        <v>1319</v>
      </c>
      <c r="C360" s="36" t="s">
        <v>180</v>
      </c>
      <c r="D360" s="36" t="s">
        <v>1828</v>
      </c>
      <c r="E360" s="36" t="str">
        <f t="shared" si="8"/>
        <v>Les fondamentaux des mécanismes retraites (First Finance) (Formation courte)</v>
      </c>
      <c r="F360" s="165" t="s">
        <v>1829</v>
      </c>
      <c r="G360" s="43" t="s">
        <v>1630</v>
      </c>
      <c r="H360" s="119" t="s">
        <v>112</v>
      </c>
      <c r="I360" s="37" t="s">
        <v>818</v>
      </c>
      <c r="J360" s="37" t="s">
        <v>112</v>
      </c>
      <c r="K360" s="36" t="s">
        <v>105</v>
      </c>
      <c r="L360" s="37">
        <v>0</v>
      </c>
      <c r="M360" s="37" t="s">
        <v>112</v>
      </c>
      <c r="N360" s="37" t="s">
        <v>112</v>
      </c>
      <c r="O360" s="37" t="s">
        <v>112</v>
      </c>
      <c r="P360" s="37" t="s">
        <v>112</v>
      </c>
      <c r="Q360" s="37" t="s">
        <v>112</v>
      </c>
      <c r="R360" s="36" t="s">
        <v>105</v>
      </c>
      <c r="S360" s="37" t="s">
        <v>116</v>
      </c>
    </row>
    <row r="361" spans="1:19" ht="72" x14ac:dyDescent="0.3">
      <c r="A361" s="162" t="s">
        <v>956</v>
      </c>
      <c r="B361" s="36" t="s">
        <v>1319</v>
      </c>
      <c r="C361" s="36" t="s">
        <v>180</v>
      </c>
      <c r="D361" s="36" t="s">
        <v>1830</v>
      </c>
      <c r="E361" s="36" t="str">
        <f t="shared" si="8"/>
        <v>IFRS 17 (First Finance) (Formation courte)</v>
      </c>
      <c r="F361" s="165" t="s">
        <v>1831</v>
      </c>
      <c r="G361" s="43" t="s">
        <v>1630</v>
      </c>
      <c r="H361" s="119" t="s">
        <v>112</v>
      </c>
      <c r="I361" s="37" t="s">
        <v>915</v>
      </c>
      <c r="J361" s="37" t="s">
        <v>112</v>
      </c>
      <c r="K361" s="36" t="s">
        <v>105</v>
      </c>
      <c r="L361" s="37">
        <v>0</v>
      </c>
      <c r="M361" s="37" t="s">
        <v>112</v>
      </c>
      <c r="N361" s="37" t="s">
        <v>112</v>
      </c>
      <c r="O361" s="37" t="s">
        <v>112</v>
      </c>
      <c r="P361" s="37" t="s">
        <v>112</v>
      </c>
      <c r="Q361" s="37" t="s">
        <v>112</v>
      </c>
      <c r="R361" s="36" t="s">
        <v>105</v>
      </c>
      <c r="S361" s="37" t="s">
        <v>116</v>
      </c>
    </row>
    <row r="362" spans="1:19" ht="144" x14ac:dyDescent="0.3">
      <c r="A362" s="162" t="s">
        <v>956</v>
      </c>
      <c r="B362" s="36" t="s">
        <v>1319</v>
      </c>
      <c r="C362" s="36" t="s">
        <v>180</v>
      </c>
      <c r="D362" s="36" t="s">
        <v>1832</v>
      </c>
      <c r="E362" s="36" t="str">
        <f t="shared" si="8"/>
        <v>Analyse financière de comptes consolidés d’entreprise (First Finance) (Formation courte)</v>
      </c>
      <c r="F362" s="165" t="s">
        <v>1833</v>
      </c>
      <c r="G362" s="43" t="s">
        <v>1630</v>
      </c>
      <c r="H362" s="119" t="s">
        <v>112</v>
      </c>
      <c r="I362" s="37" t="s">
        <v>818</v>
      </c>
      <c r="J362" s="37" t="s">
        <v>112</v>
      </c>
      <c r="K362" s="36" t="s">
        <v>105</v>
      </c>
      <c r="L362" s="37">
        <v>0</v>
      </c>
      <c r="M362" s="37" t="s">
        <v>112</v>
      </c>
      <c r="N362" s="37" t="s">
        <v>112</v>
      </c>
      <c r="O362" s="37" t="s">
        <v>112</v>
      </c>
      <c r="P362" s="37" t="s">
        <v>112</v>
      </c>
      <c r="Q362" s="37" t="s">
        <v>112</v>
      </c>
      <c r="R362" s="36" t="s">
        <v>105</v>
      </c>
      <c r="S362" s="37" t="s">
        <v>116</v>
      </c>
    </row>
    <row r="363" spans="1:19" ht="129.6" x14ac:dyDescent="0.3">
      <c r="A363" s="162" t="s">
        <v>956</v>
      </c>
      <c r="B363" s="36" t="s">
        <v>1319</v>
      </c>
      <c r="C363" s="36" t="s">
        <v>180</v>
      </c>
      <c r="D363" s="36" t="s">
        <v>1834</v>
      </c>
      <c r="E363" s="36" t="str">
        <f t="shared" si="8"/>
        <v>Analyse financière de comptes d’entreprises (First Finance) (Formation courte)</v>
      </c>
      <c r="F363" s="165" t="s">
        <v>1835</v>
      </c>
      <c r="G363" s="43" t="s">
        <v>1630</v>
      </c>
      <c r="H363" s="119" t="s">
        <v>112</v>
      </c>
      <c r="I363" s="37" t="s">
        <v>818</v>
      </c>
      <c r="J363" s="37" t="s">
        <v>112</v>
      </c>
      <c r="K363" s="36" t="s">
        <v>105</v>
      </c>
      <c r="L363" s="37">
        <v>0</v>
      </c>
      <c r="M363" s="37" t="s">
        <v>112</v>
      </c>
      <c r="N363" s="37" t="s">
        <v>112</v>
      </c>
      <c r="O363" s="37" t="s">
        <v>112</v>
      </c>
      <c r="P363" s="37" t="s">
        <v>112</v>
      </c>
      <c r="Q363" s="37" t="s">
        <v>112</v>
      </c>
      <c r="R363" s="36" t="s">
        <v>105</v>
      </c>
      <c r="S363" s="37" t="s">
        <v>116</v>
      </c>
    </row>
    <row r="364" spans="1:19" ht="100.8" x14ac:dyDescent="0.3">
      <c r="A364" s="162" t="s">
        <v>956</v>
      </c>
      <c r="B364" s="36" t="s">
        <v>1319</v>
      </c>
      <c r="C364" s="36" t="s">
        <v>180</v>
      </c>
      <c r="D364" s="36" t="s">
        <v>1836</v>
      </c>
      <c r="E364" s="36" t="str">
        <f t="shared" si="8"/>
        <v>Analyse financière des TNS (First Finance) (Formation courte)</v>
      </c>
      <c r="F364" s="165" t="s">
        <v>1837</v>
      </c>
      <c r="G364" s="43" t="s">
        <v>1630</v>
      </c>
      <c r="H364" s="119" t="s">
        <v>112</v>
      </c>
      <c r="I364" s="37" t="s">
        <v>818</v>
      </c>
      <c r="J364" s="37" t="s">
        <v>112</v>
      </c>
      <c r="K364" s="36" t="s">
        <v>105</v>
      </c>
      <c r="L364" s="37">
        <v>0</v>
      </c>
      <c r="M364" s="37" t="s">
        <v>112</v>
      </c>
      <c r="N364" s="37" t="s">
        <v>112</v>
      </c>
      <c r="O364" s="37" t="s">
        <v>112</v>
      </c>
      <c r="P364" s="37" t="s">
        <v>112</v>
      </c>
      <c r="Q364" s="37" t="s">
        <v>112</v>
      </c>
      <c r="R364" s="36" t="s">
        <v>105</v>
      </c>
      <c r="S364" s="37" t="s">
        <v>116</v>
      </c>
    </row>
    <row r="365" spans="1:19" ht="115.2" x14ac:dyDescent="0.3">
      <c r="A365" s="162" t="s">
        <v>956</v>
      </c>
      <c r="B365" s="36" t="s">
        <v>1319</v>
      </c>
      <c r="C365" s="36" t="s">
        <v>180</v>
      </c>
      <c r="D365" s="36" t="s">
        <v>1838</v>
      </c>
      <c r="E365" s="36" t="str">
        <f t="shared" si="8"/>
        <v>Détection avancée du risque entreprise (First Finance) (Formation courte)</v>
      </c>
      <c r="F365" s="165" t="s">
        <v>1839</v>
      </c>
      <c r="G365" s="43" t="s">
        <v>1630</v>
      </c>
      <c r="H365" s="119" t="s">
        <v>112</v>
      </c>
      <c r="I365" s="37" t="s">
        <v>915</v>
      </c>
      <c r="J365" s="37" t="s">
        <v>112</v>
      </c>
      <c r="K365" s="36" t="s">
        <v>105</v>
      </c>
      <c r="L365" s="37">
        <v>0</v>
      </c>
      <c r="M365" s="37" t="s">
        <v>112</v>
      </c>
      <c r="N365" s="37" t="s">
        <v>112</v>
      </c>
      <c r="O365" s="37" t="s">
        <v>112</v>
      </c>
      <c r="P365" s="37" t="s">
        <v>112</v>
      </c>
      <c r="Q365" s="37" t="s">
        <v>112</v>
      </c>
      <c r="R365" s="36" t="s">
        <v>105</v>
      </c>
      <c r="S365" s="37" t="s">
        <v>116</v>
      </c>
    </row>
    <row r="366" spans="1:19" ht="144" x14ac:dyDescent="0.3">
      <c r="A366" s="162" t="s">
        <v>956</v>
      </c>
      <c r="B366" s="36" t="s">
        <v>1319</v>
      </c>
      <c r="C366" s="36" t="s">
        <v>180</v>
      </c>
      <c r="D366" s="36" t="s">
        <v>1840</v>
      </c>
      <c r="E366" s="36" t="str">
        <f t="shared" si="8"/>
        <v>L’analyse financière des comptes des professionnels (First Finance) (Formation courte)</v>
      </c>
      <c r="F366" s="165" t="s">
        <v>1841</v>
      </c>
      <c r="G366" s="43" t="s">
        <v>1630</v>
      </c>
      <c r="H366" s="119" t="s">
        <v>112</v>
      </c>
      <c r="I366" s="37" t="s">
        <v>818</v>
      </c>
      <c r="J366" s="37" t="s">
        <v>112</v>
      </c>
      <c r="K366" s="36" t="s">
        <v>105</v>
      </c>
      <c r="L366" s="37">
        <v>0</v>
      </c>
      <c r="M366" s="37" t="s">
        <v>112</v>
      </c>
      <c r="N366" s="37" t="s">
        <v>112</v>
      </c>
      <c r="O366" s="37" t="s">
        <v>112</v>
      </c>
      <c r="P366" s="37" t="s">
        <v>112</v>
      </c>
      <c r="Q366" s="37" t="s">
        <v>112</v>
      </c>
      <c r="R366" s="36" t="s">
        <v>105</v>
      </c>
      <c r="S366" s="37" t="s">
        <v>116</v>
      </c>
    </row>
    <row r="367" spans="1:19" ht="158.4" x14ac:dyDescent="0.3">
      <c r="A367" s="162" t="s">
        <v>956</v>
      </c>
      <c r="B367" s="36" t="s">
        <v>1319</v>
      </c>
      <c r="C367" s="36" t="s">
        <v>180</v>
      </c>
      <c r="D367" s="36" t="s">
        <v>1842</v>
      </c>
      <c r="E367" s="36" t="str">
        <f t="shared" si="8"/>
        <v>L’assurance-vie, une réponse aux problématiques patrimoniales (First Finance) (Formation courte)</v>
      </c>
      <c r="F367" s="165" t="s">
        <v>1843</v>
      </c>
      <c r="G367" s="43" t="s">
        <v>1630</v>
      </c>
      <c r="H367" s="119" t="s">
        <v>112</v>
      </c>
      <c r="I367" s="37" t="s">
        <v>818</v>
      </c>
      <c r="J367" s="37" t="s">
        <v>112</v>
      </c>
      <c r="K367" s="36" t="s">
        <v>105</v>
      </c>
      <c r="L367" s="37">
        <v>0</v>
      </c>
      <c r="M367" s="37" t="s">
        <v>112</v>
      </c>
      <c r="N367" s="37" t="s">
        <v>112</v>
      </c>
      <c r="O367" s="37" t="s">
        <v>112</v>
      </c>
      <c r="P367" s="37" t="s">
        <v>112</v>
      </c>
      <c r="Q367" s="37" t="s">
        <v>112</v>
      </c>
      <c r="R367" s="36" t="s">
        <v>105</v>
      </c>
      <c r="S367" s="37" t="s">
        <v>116</v>
      </c>
    </row>
    <row r="368" spans="1:19" ht="216" x14ac:dyDescent="0.3">
      <c r="A368" s="162" t="s">
        <v>956</v>
      </c>
      <c r="B368" s="36" t="s">
        <v>1319</v>
      </c>
      <c r="C368" s="36" t="s">
        <v>180</v>
      </c>
      <c r="D368" s="36" t="s">
        <v>1844</v>
      </c>
      <c r="E368" s="36" t="str">
        <f t="shared" si="8"/>
        <v>L’environnement juridique, fiscal et social du professionnel, un outil de conquête et de fidélisation (First Finance) (Formation courte)</v>
      </c>
      <c r="F368" s="165" t="s">
        <v>1845</v>
      </c>
      <c r="G368" s="43" t="s">
        <v>1630</v>
      </c>
      <c r="H368" s="119" t="s">
        <v>112</v>
      </c>
      <c r="I368" s="37" t="s">
        <v>818</v>
      </c>
      <c r="J368" s="37" t="s">
        <v>112</v>
      </c>
      <c r="K368" s="36" t="s">
        <v>105</v>
      </c>
      <c r="L368" s="37">
        <v>0</v>
      </c>
      <c r="M368" s="37" t="s">
        <v>112</v>
      </c>
      <c r="N368" s="37" t="s">
        <v>112</v>
      </c>
      <c r="O368" s="37" t="s">
        <v>112</v>
      </c>
      <c r="P368" s="37" t="s">
        <v>112</v>
      </c>
      <c r="Q368" s="37" t="s">
        <v>112</v>
      </c>
      <c r="R368" s="36" t="s">
        <v>105</v>
      </c>
      <c r="S368" s="37" t="s">
        <v>116</v>
      </c>
    </row>
    <row r="369" spans="1:19" ht="158.4" x14ac:dyDescent="0.3">
      <c r="A369" s="162" t="s">
        <v>956</v>
      </c>
      <c r="B369" s="36" t="s">
        <v>1319</v>
      </c>
      <c r="C369" s="36" t="s">
        <v>180</v>
      </c>
      <c r="D369" s="36" t="s">
        <v>1846</v>
      </c>
      <c r="E369" s="36" t="str">
        <f t="shared" si="8"/>
        <v>LBO : analyse des principaux risques pour la banque (First Finance) (Formation courte)</v>
      </c>
      <c r="F369" s="165" t="s">
        <v>1847</v>
      </c>
      <c r="G369" s="43" t="s">
        <v>1630</v>
      </c>
      <c r="H369" s="119" t="s">
        <v>112</v>
      </c>
      <c r="I369" s="37" t="s">
        <v>818</v>
      </c>
      <c r="J369" s="37" t="s">
        <v>112</v>
      </c>
      <c r="K369" s="36" t="s">
        <v>105</v>
      </c>
      <c r="L369" s="37">
        <v>0</v>
      </c>
      <c r="M369" s="37" t="s">
        <v>112</v>
      </c>
      <c r="N369" s="37" t="s">
        <v>112</v>
      </c>
      <c r="O369" s="37" t="s">
        <v>112</v>
      </c>
      <c r="P369" s="37" t="s">
        <v>112</v>
      </c>
      <c r="Q369" s="37" t="s">
        <v>112</v>
      </c>
      <c r="R369" s="36" t="s">
        <v>105</v>
      </c>
      <c r="S369" s="37" t="s">
        <v>116</v>
      </c>
    </row>
    <row r="370" spans="1:19" ht="129.6" x14ac:dyDescent="0.3">
      <c r="A370" s="162" t="s">
        <v>956</v>
      </c>
      <c r="B370" s="36" t="s">
        <v>1319</v>
      </c>
      <c r="C370" s="36" t="s">
        <v>180</v>
      </c>
      <c r="D370" s="36" t="s">
        <v>1848</v>
      </c>
      <c r="E370" s="36" t="str">
        <f t="shared" si="8"/>
        <v>Les garanties : étendues et effets juridiques (First Finance) (Formation courte)</v>
      </c>
      <c r="F370" s="165" t="s">
        <v>1849</v>
      </c>
      <c r="G370" s="43" t="s">
        <v>1630</v>
      </c>
      <c r="H370" s="119" t="s">
        <v>112</v>
      </c>
      <c r="I370" s="37" t="s">
        <v>818</v>
      </c>
      <c r="J370" s="37" t="s">
        <v>112</v>
      </c>
      <c r="K370" s="36" t="s">
        <v>105</v>
      </c>
      <c r="L370" s="37">
        <v>0</v>
      </c>
      <c r="M370" s="37" t="s">
        <v>112</v>
      </c>
      <c r="N370" s="37" t="s">
        <v>112</v>
      </c>
      <c r="O370" s="37" t="s">
        <v>112</v>
      </c>
      <c r="P370" s="37" t="s">
        <v>112</v>
      </c>
      <c r="Q370" s="37" t="s">
        <v>112</v>
      </c>
      <c r="R370" s="36" t="s">
        <v>105</v>
      </c>
      <c r="S370" s="37" t="s">
        <v>116</v>
      </c>
    </row>
    <row r="371" spans="1:19" ht="144" x14ac:dyDescent="0.3">
      <c r="A371" s="162" t="s">
        <v>956</v>
      </c>
      <c r="B371" s="36" t="s">
        <v>1319</v>
      </c>
      <c r="C371" s="36" t="s">
        <v>180</v>
      </c>
      <c r="D371" s="36" t="s">
        <v>1850</v>
      </c>
      <c r="E371" s="36" t="str">
        <f t="shared" si="8"/>
        <v>Transmission d’entreprise et gestion de patrimoine (First Finance) (Formation courte)</v>
      </c>
      <c r="F371" s="165" t="s">
        <v>1851</v>
      </c>
      <c r="G371" s="43" t="s">
        <v>1630</v>
      </c>
      <c r="H371" s="119" t="s">
        <v>112</v>
      </c>
      <c r="I371" s="37" t="s">
        <v>818</v>
      </c>
      <c r="J371" s="37" t="s">
        <v>112</v>
      </c>
      <c r="K371" s="36" t="s">
        <v>105</v>
      </c>
      <c r="L371" s="37">
        <v>0</v>
      </c>
      <c r="M371" s="37" t="s">
        <v>112</v>
      </c>
      <c r="N371" s="37" t="s">
        <v>112</v>
      </c>
      <c r="O371" s="37" t="s">
        <v>112</v>
      </c>
      <c r="P371" s="37" t="s">
        <v>112</v>
      </c>
      <c r="Q371" s="37" t="s">
        <v>112</v>
      </c>
      <c r="R371" s="36" t="s">
        <v>105</v>
      </c>
      <c r="S371" s="37" t="s">
        <v>116</v>
      </c>
    </row>
    <row r="372" spans="1:19" ht="172.8" x14ac:dyDescent="0.3">
      <c r="A372" s="162" t="s">
        <v>956</v>
      </c>
      <c r="B372" s="36" t="s">
        <v>1319</v>
      </c>
      <c r="C372" s="36" t="s">
        <v>180</v>
      </c>
      <c r="D372" s="36" t="s">
        <v>1852</v>
      </c>
      <c r="E372" s="36" t="str">
        <f t="shared" si="8"/>
        <v>Exploiter l’actualité fiscale dans la construction des stratégies patrimoniales (First Finance) (Formation courte)</v>
      </c>
      <c r="F372" s="165" t="s">
        <v>1853</v>
      </c>
      <c r="G372" s="43" t="s">
        <v>1630</v>
      </c>
      <c r="H372" s="119" t="s">
        <v>112</v>
      </c>
      <c r="I372" s="37" t="s">
        <v>818</v>
      </c>
      <c r="J372" s="37" t="s">
        <v>112</v>
      </c>
      <c r="K372" s="36" t="s">
        <v>105</v>
      </c>
      <c r="L372" s="37">
        <v>0</v>
      </c>
      <c r="M372" s="37" t="s">
        <v>112</v>
      </c>
      <c r="N372" s="37" t="s">
        <v>112</v>
      </c>
      <c r="O372" s="37" t="s">
        <v>112</v>
      </c>
      <c r="P372" s="37" t="s">
        <v>112</v>
      </c>
      <c r="Q372" s="37" t="s">
        <v>112</v>
      </c>
      <c r="R372" s="36" t="s">
        <v>105</v>
      </c>
      <c r="S372" s="37" t="s">
        <v>116</v>
      </c>
    </row>
    <row r="373" spans="1:19" ht="144" x14ac:dyDescent="0.3">
      <c r="A373" s="162" t="s">
        <v>956</v>
      </c>
      <c r="B373" s="36" t="s">
        <v>1319</v>
      </c>
      <c r="C373" s="36" t="s">
        <v>180</v>
      </c>
      <c r="D373" s="36" t="s">
        <v>1854</v>
      </c>
      <c r="E373" s="36" t="str">
        <f t="shared" si="8"/>
        <v>Aborder l’international avec un dirigeant d’entreprise (First Finance) (Formation courte)</v>
      </c>
      <c r="F373" s="165" t="s">
        <v>1855</v>
      </c>
      <c r="G373" s="43" t="s">
        <v>1630</v>
      </c>
      <c r="H373" s="119" t="s">
        <v>112</v>
      </c>
      <c r="I373" s="37" t="s">
        <v>915</v>
      </c>
      <c r="J373" s="37" t="s">
        <v>112</v>
      </c>
      <c r="K373" s="36" t="s">
        <v>105</v>
      </c>
      <c r="L373" s="37">
        <v>0</v>
      </c>
      <c r="M373" s="37" t="s">
        <v>112</v>
      </c>
      <c r="N373" s="37" t="s">
        <v>112</v>
      </c>
      <c r="O373" s="37" t="s">
        <v>112</v>
      </c>
      <c r="P373" s="37" t="s">
        <v>112</v>
      </c>
      <c r="Q373" s="37" t="s">
        <v>112</v>
      </c>
      <c r="R373" s="36" t="s">
        <v>105</v>
      </c>
      <c r="S373" s="37" t="s">
        <v>116</v>
      </c>
    </row>
    <row r="374" spans="1:19" ht="172.8" x14ac:dyDescent="0.3">
      <c r="A374" s="162" t="s">
        <v>956</v>
      </c>
      <c r="B374" s="36" t="s">
        <v>1319</v>
      </c>
      <c r="C374" s="36" t="s">
        <v>180</v>
      </c>
      <c r="D374" s="36" t="s">
        <v>1856</v>
      </c>
      <c r="E374" s="36" t="str">
        <f t="shared" si="8"/>
        <v>Orienter l’épargne financière des clients dans le respect du devoir de conseil (First Finance) (Formation courte)</v>
      </c>
      <c r="F374" s="165" t="s">
        <v>1857</v>
      </c>
      <c r="G374" s="43" t="s">
        <v>1630</v>
      </c>
      <c r="H374" s="119" t="s">
        <v>112</v>
      </c>
      <c r="I374" s="37" t="s">
        <v>818</v>
      </c>
      <c r="J374" s="37" t="s">
        <v>112</v>
      </c>
      <c r="K374" s="36" t="s">
        <v>105</v>
      </c>
      <c r="L374" s="37">
        <v>0</v>
      </c>
      <c r="M374" s="37" t="s">
        <v>112</v>
      </c>
      <c r="N374" s="37" t="s">
        <v>112</v>
      </c>
      <c r="O374" s="37" t="s">
        <v>112</v>
      </c>
      <c r="P374" s="37" t="s">
        <v>112</v>
      </c>
      <c r="Q374" s="37" t="s">
        <v>112</v>
      </c>
      <c r="R374" s="36" t="s">
        <v>105</v>
      </c>
      <c r="S374" s="37" t="s">
        <v>116</v>
      </c>
    </row>
    <row r="375" spans="1:19" ht="187.2" x14ac:dyDescent="0.3">
      <c r="A375" s="162" t="s">
        <v>956</v>
      </c>
      <c r="B375" s="36" t="s">
        <v>1319</v>
      </c>
      <c r="C375" s="36" t="s">
        <v>180</v>
      </c>
      <c r="D375" s="36" t="s">
        <v>1858</v>
      </c>
      <c r="E375" s="36" t="str">
        <f t="shared" si="8"/>
        <v>Les successions, régimes patrimoniaux, filiation, donations et assurance-vie (First Finance) (Formation courte)</v>
      </c>
      <c r="F375" s="165" t="s">
        <v>1859</v>
      </c>
      <c r="G375" s="43" t="s">
        <v>1630</v>
      </c>
      <c r="H375" s="119" t="s">
        <v>112</v>
      </c>
      <c r="I375" s="37" t="s">
        <v>828</v>
      </c>
      <c r="J375" s="37" t="s">
        <v>112</v>
      </c>
      <c r="K375" s="36" t="s">
        <v>105</v>
      </c>
      <c r="L375" s="37">
        <v>0</v>
      </c>
      <c r="M375" s="37" t="s">
        <v>112</v>
      </c>
      <c r="N375" s="37" t="s">
        <v>112</v>
      </c>
      <c r="O375" s="37" t="s">
        <v>112</v>
      </c>
      <c r="P375" s="37" t="s">
        <v>112</v>
      </c>
      <c r="Q375" s="37" t="s">
        <v>112</v>
      </c>
      <c r="R375" s="36" t="s">
        <v>105</v>
      </c>
      <c r="S375" s="37" t="s">
        <v>116</v>
      </c>
    </row>
    <row r="376" spans="1:19" ht="144" x14ac:dyDescent="0.3">
      <c r="A376" s="162" t="s">
        <v>956</v>
      </c>
      <c r="B376" s="36" t="s">
        <v>1319</v>
      </c>
      <c r="C376" s="36" t="s">
        <v>180</v>
      </c>
      <c r="D376" s="36" t="s">
        <v>1860</v>
      </c>
      <c r="E376" s="36" t="str">
        <f t="shared" si="8"/>
        <v>Family Business : enjeux, pérennisation, transmission (First Finance) (Formation courte)</v>
      </c>
      <c r="F376" s="165" t="s">
        <v>1861</v>
      </c>
      <c r="G376" s="43" t="s">
        <v>1630</v>
      </c>
      <c r="H376" s="119" t="s">
        <v>112</v>
      </c>
      <c r="I376" s="37" t="s">
        <v>818</v>
      </c>
      <c r="J376" s="37" t="s">
        <v>112</v>
      </c>
      <c r="K376" s="36" t="s">
        <v>105</v>
      </c>
      <c r="L376" s="37">
        <v>0</v>
      </c>
      <c r="M376" s="37" t="s">
        <v>112</v>
      </c>
      <c r="N376" s="37" t="s">
        <v>112</v>
      </c>
      <c r="O376" s="37" t="s">
        <v>112</v>
      </c>
      <c r="P376" s="37" t="s">
        <v>112</v>
      </c>
      <c r="Q376" s="37" t="s">
        <v>112</v>
      </c>
      <c r="R376" s="36" t="s">
        <v>105</v>
      </c>
      <c r="S376" s="37" t="s">
        <v>116</v>
      </c>
    </row>
    <row r="377" spans="1:19" ht="115.2" x14ac:dyDescent="0.3">
      <c r="A377" s="162" t="s">
        <v>956</v>
      </c>
      <c r="B377" s="36" t="s">
        <v>1319</v>
      </c>
      <c r="C377" s="36" t="s">
        <v>180</v>
      </c>
      <c r="D377" s="36" t="s">
        <v>1862</v>
      </c>
      <c r="E377" s="36" t="str">
        <f t="shared" si="8"/>
        <v>Financement du commerce international (First Finance) (Formation courte)</v>
      </c>
      <c r="F377" s="165" t="s">
        <v>1863</v>
      </c>
      <c r="G377" s="43" t="s">
        <v>1630</v>
      </c>
      <c r="H377" s="119" t="s">
        <v>112</v>
      </c>
      <c r="I377" s="37" t="s">
        <v>818</v>
      </c>
      <c r="J377" s="37" t="s">
        <v>112</v>
      </c>
      <c r="K377" s="36" t="s">
        <v>105</v>
      </c>
      <c r="L377" s="37">
        <v>0</v>
      </c>
      <c r="M377" s="37" t="s">
        <v>112</v>
      </c>
      <c r="N377" s="37" t="s">
        <v>112</v>
      </c>
      <c r="O377" s="37" t="s">
        <v>112</v>
      </c>
      <c r="P377" s="37" t="s">
        <v>112</v>
      </c>
      <c r="Q377" s="37" t="s">
        <v>112</v>
      </c>
      <c r="R377" s="36" t="s">
        <v>105</v>
      </c>
      <c r="S377" s="37" t="s">
        <v>116</v>
      </c>
    </row>
    <row r="378" spans="1:19" ht="158.4" x14ac:dyDescent="0.3">
      <c r="A378" s="162" t="s">
        <v>956</v>
      </c>
      <c r="B378" s="36" t="s">
        <v>1319</v>
      </c>
      <c r="C378" s="36" t="s">
        <v>180</v>
      </c>
      <c r="D378" s="36" t="s">
        <v>1864</v>
      </c>
      <c r="E378" s="36" t="str">
        <f t="shared" si="8"/>
        <v>Gestion de patrimoine : de la détention à la transmission de biens (First Finance) (Formation courte)</v>
      </c>
      <c r="F378" s="165" t="s">
        <v>1865</v>
      </c>
      <c r="G378" s="43" t="s">
        <v>1630</v>
      </c>
      <c r="H378" s="119" t="s">
        <v>112</v>
      </c>
      <c r="I378" s="37" t="s">
        <v>818</v>
      </c>
      <c r="J378" s="37" t="s">
        <v>112</v>
      </c>
      <c r="K378" s="36" t="s">
        <v>105</v>
      </c>
      <c r="L378" s="37">
        <v>0</v>
      </c>
      <c r="M378" s="37" t="s">
        <v>112</v>
      </c>
      <c r="N378" s="37" t="s">
        <v>112</v>
      </c>
      <c r="O378" s="37" t="s">
        <v>112</v>
      </c>
      <c r="P378" s="37" t="s">
        <v>112</v>
      </c>
      <c r="Q378" s="37" t="s">
        <v>112</v>
      </c>
      <c r="R378" s="36" t="s">
        <v>105</v>
      </c>
      <c r="S378" s="37" t="s">
        <v>116</v>
      </c>
    </row>
    <row r="379" spans="1:19" ht="115.2" x14ac:dyDescent="0.3">
      <c r="A379" s="162" t="s">
        <v>956</v>
      </c>
      <c r="B379" s="36" t="s">
        <v>1319</v>
      </c>
      <c r="C379" s="36" t="s">
        <v>180</v>
      </c>
      <c r="D379" s="36" t="s">
        <v>1866</v>
      </c>
      <c r="E379" s="36" t="str">
        <f t="shared" si="8"/>
        <v>Responsabilité civile : droit et assurance (First Finance) (Formation courte)</v>
      </c>
      <c r="F379" s="165" t="s">
        <v>1867</v>
      </c>
      <c r="G379" s="43" t="s">
        <v>1630</v>
      </c>
      <c r="H379" s="119" t="s">
        <v>112</v>
      </c>
      <c r="I379" s="37" t="s">
        <v>828</v>
      </c>
      <c r="J379" s="37" t="s">
        <v>112</v>
      </c>
      <c r="K379" s="36" t="s">
        <v>105</v>
      </c>
      <c r="L379" s="37">
        <v>0</v>
      </c>
      <c r="M379" s="37" t="s">
        <v>112</v>
      </c>
      <c r="N379" s="37" t="s">
        <v>112</v>
      </c>
      <c r="O379" s="37" t="s">
        <v>112</v>
      </c>
      <c r="P379" s="37" t="s">
        <v>112</v>
      </c>
      <c r="Q379" s="37" t="s">
        <v>112</v>
      </c>
      <c r="R379" s="36" t="s">
        <v>105</v>
      </c>
      <c r="S379" s="37" t="s">
        <v>116</v>
      </c>
    </row>
    <row r="380" spans="1:19" ht="172.8" x14ac:dyDescent="0.3">
      <c r="A380" s="162" t="s">
        <v>956</v>
      </c>
      <c r="B380" s="36" t="s">
        <v>1319</v>
      </c>
      <c r="C380" s="36" t="s">
        <v>180</v>
      </c>
      <c r="D380" s="36" t="s">
        <v>1868</v>
      </c>
      <c r="E380" s="36" t="str">
        <f t="shared" si="8"/>
        <v>Améliorer sa posture commerciale en environnement banque privée (First Finance) (Formation courte)</v>
      </c>
      <c r="F380" s="165" t="s">
        <v>1869</v>
      </c>
      <c r="G380" s="43" t="s">
        <v>1630</v>
      </c>
      <c r="H380" s="119" t="s">
        <v>112</v>
      </c>
      <c r="I380" s="37" t="s">
        <v>828</v>
      </c>
      <c r="J380" s="37" t="s">
        <v>112</v>
      </c>
      <c r="K380" s="36" t="s">
        <v>105</v>
      </c>
      <c r="L380" s="37">
        <v>0</v>
      </c>
      <c r="M380" s="37" t="s">
        <v>112</v>
      </c>
      <c r="N380" s="37" t="s">
        <v>112</v>
      </c>
      <c r="O380" s="37" t="s">
        <v>112</v>
      </c>
      <c r="P380" s="37" t="s">
        <v>112</v>
      </c>
      <c r="Q380" s="37" t="s">
        <v>112</v>
      </c>
      <c r="R380" s="36" t="s">
        <v>105</v>
      </c>
      <c r="S380" s="37" t="s">
        <v>116</v>
      </c>
    </row>
    <row r="381" spans="1:19" ht="144" x14ac:dyDescent="0.3">
      <c r="A381" s="162" t="s">
        <v>956</v>
      </c>
      <c r="B381" s="36" t="s">
        <v>1319</v>
      </c>
      <c r="C381" s="36" t="s">
        <v>180</v>
      </c>
      <c r="D381" s="36" t="s">
        <v>1870</v>
      </c>
      <c r="E381" s="36" t="str">
        <f t="shared" si="8"/>
        <v>Perfectionnement à l’approche financement et risques (First Finance) (Formation courte)</v>
      </c>
      <c r="F381" s="165" t="s">
        <v>1871</v>
      </c>
      <c r="G381" s="43" t="s">
        <v>1630</v>
      </c>
      <c r="H381" s="119" t="s">
        <v>112</v>
      </c>
      <c r="I381" s="37" t="s">
        <v>818</v>
      </c>
      <c r="J381" s="37" t="s">
        <v>112</v>
      </c>
      <c r="K381" s="36" t="s">
        <v>105</v>
      </c>
      <c r="L381" s="37">
        <v>0</v>
      </c>
      <c r="M381" s="37" t="s">
        <v>112</v>
      </c>
      <c r="N381" s="37" t="s">
        <v>112</v>
      </c>
      <c r="O381" s="37" t="s">
        <v>112</v>
      </c>
      <c r="P381" s="37" t="s">
        <v>112</v>
      </c>
      <c r="Q381" s="37" t="s">
        <v>112</v>
      </c>
      <c r="R381" s="36" t="s">
        <v>105</v>
      </c>
      <c r="S381" s="37" t="s">
        <v>116</v>
      </c>
    </row>
    <row r="382" spans="1:19" ht="115.2" x14ac:dyDescent="0.3">
      <c r="A382" s="162" t="s">
        <v>956</v>
      </c>
      <c r="B382" s="36" t="s">
        <v>1319</v>
      </c>
      <c r="C382" s="36" t="s">
        <v>180</v>
      </c>
      <c r="D382" s="36" t="s">
        <v>1872</v>
      </c>
      <c r="E382" s="36" t="str">
        <f t="shared" si="8"/>
        <v>Cash management pour les entreprises (First Finance) (Formation courte)</v>
      </c>
      <c r="F382" s="165" t="s">
        <v>1873</v>
      </c>
      <c r="G382" s="43" t="s">
        <v>1630</v>
      </c>
      <c r="H382" s="119" t="s">
        <v>112</v>
      </c>
      <c r="I382" s="37" t="s">
        <v>818</v>
      </c>
      <c r="J382" s="37" t="s">
        <v>112</v>
      </c>
      <c r="K382" s="36" t="s">
        <v>105</v>
      </c>
      <c r="L382" s="37">
        <v>0</v>
      </c>
      <c r="M382" s="37" t="s">
        <v>112</v>
      </c>
      <c r="N382" s="37" t="s">
        <v>112</v>
      </c>
      <c r="O382" s="37" t="s">
        <v>112</v>
      </c>
      <c r="P382" s="37" t="s">
        <v>112</v>
      </c>
      <c r="Q382" s="37" t="s">
        <v>112</v>
      </c>
      <c r="R382" s="36" t="s">
        <v>105</v>
      </c>
      <c r="S382" s="37" t="s">
        <v>116</v>
      </c>
    </row>
    <row r="383" spans="1:19" ht="158.4" x14ac:dyDescent="0.3">
      <c r="A383" s="162" t="s">
        <v>956</v>
      </c>
      <c r="B383" s="36" t="s">
        <v>1319</v>
      </c>
      <c r="C383" s="36" t="s">
        <v>180</v>
      </c>
      <c r="D383" s="36" t="s">
        <v>1874</v>
      </c>
      <c r="E383" s="36" t="str">
        <f t="shared" si="8"/>
        <v>Construire une allocation d’actifs – Fondamentaux des marchés (First Finance) (Formation courte)</v>
      </c>
      <c r="F383" s="165" t="s">
        <v>1875</v>
      </c>
      <c r="G383" s="43" t="s">
        <v>1630</v>
      </c>
      <c r="H383" s="119" t="s">
        <v>112</v>
      </c>
      <c r="I383" s="37" t="s">
        <v>818</v>
      </c>
      <c r="J383" s="37" t="s">
        <v>112</v>
      </c>
      <c r="K383" s="36" t="s">
        <v>105</v>
      </c>
      <c r="L383" s="37">
        <v>0</v>
      </c>
      <c r="M383" s="37" t="s">
        <v>112</v>
      </c>
      <c r="N383" s="37" t="s">
        <v>112</v>
      </c>
      <c r="O383" s="37" t="s">
        <v>112</v>
      </c>
      <c r="P383" s="37" t="s">
        <v>112</v>
      </c>
      <c r="Q383" s="37" t="s">
        <v>112</v>
      </c>
      <c r="R383" s="36" t="s">
        <v>105</v>
      </c>
      <c r="S383" s="37" t="s">
        <v>116</v>
      </c>
    </row>
    <row r="384" spans="1:19" ht="201.6" x14ac:dyDescent="0.3">
      <c r="A384" s="162" t="s">
        <v>956</v>
      </c>
      <c r="B384" s="36" t="s">
        <v>1319</v>
      </c>
      <c r="C384" s="36" t="s">
        <v>180</v>
      </c>
      <c r="D384" s="36" t="s">
        <v>1876</v>
      </c>
      <c r="E384" s="36" t="str">
        <f t="shared" si="8"/>
        <v>Mécanismes techniques, financiers et comptables des compagnies d’assurance-vie (First Finance) (Formation courte)</v>
      </c>
      <c r="F384" s="165" t="s">
        <v>1877</v>
      </c>
      <c r="G384" s="43" t="s">
        <v>1630</v>
      </c>
      <c r="H384" s="119" t="s">
        <v>112</v>
      </c>
      <c r="I384" s="37" t="s">
        <v>818</v>
      </c>
      <c r="J384" s="37" t="s">
        <v>112</v>
      </c>
      <c r="K384" s="36" t="s">
        <v>105</v>
      </c>
      <c r="L384" s="37">
        <v>0</v>
      </c>
      <c r="M384" s="37" t="s">
        <v>112</v>
      </c>
      <c r="N384" s="37" t="s">
        <v>112</v>
      </c>
      <c r="O384" s="37" t="s">
        <v>112</v>
      </c>
      <c r="P384" s="37" t="s">
        <v>112</v>
      </c>
      <c r="Q384" s="37" t="s">
        <v>112</v>
      </c>
      <c r="R384" s="36" t="s">
        <v>105</v>
      </c>
      <c r="S384" s="37" t="s">
        <v>116</v>
      </c>
    </row>
    <row r="385" spans="1:19" ht="129.6" x14ac:dyDescent="0.3">
      <c r="A385" s="162" t="s">
        <v>956</v>
      </c>
      <c r="B385" s="36" t="s">
        <v>1319</v>
      </c>
      <c r="C385" s="36" t="s">
        <v>180</v>
      </c>
      <c r="D385" s="36" t="s">
        <v>1878</v>
      </c>
      <c r="E385" s="36" t="str">
        <f t="shared" si="8"/>
        <v>Gagner la préférence client en banque privée (First Finance) (Formation courte)</v>
      </c>
      <c r="F385" s="165" t="s">
        <v>1879</v>
      </c>
      <c r="G385" s="43" t="s">
        <v>1630</v>
      </c>
      <c r="H385" s="119" t="s">
        <v>112</v>
      </c>
      <c r="I385" s="37" t="s">
        <v>828</v>
      </c>
      <c r="J385" s="37" t="s">
        <v>112</v>
      </c>
      <c r="K385" s="36" t="s">
        <v>105</v>
      </c>
      <c r="L385" s="37">
        <v>0</v>
      </c>
      <c r="M385" s="37" t="s">
        <v>112</v>
      </c>
      <c r="N385" s="37" t="s">
        <v>112</v>
      </c>
      <c r="O385" s="37" t="s">
        <v>112</v>
      </c>
      <c r="P385" s="37" t="s">
        <v>112</v>
      </c>
      <c r="Q385" s="37" t="s">
        <v>112</v>
      </c>
      <c r="R385" s="36" t="s">
        <v>105</v>
      </c>
      <c r="S385" s="37" t="s">
        <v>116</v>
      </c>
    </row>
    <row r="386" spans="1:19" ht="115.2" x14ac:dyDescent="0.3">
      <c r="A386" s="162" t="s">
        <v>956</v>
      </c>
      <c r="B386" s="36" t="s">
        <v>1319</v>
      </c>
      <c r="C386" s="36" t="s">
        <v>180</v>
      </c>
      <c r="D386" s="36" t="s">
        <v>1880</v>
      </c>
      <c r="E386" s="36" t="str">
        <f t="shared" ref="E386:E449" si="9">CONCATENATE(D386&amp;" ("&amp;B386&amp;")"&amp;" ("&amp;C386&amp;")")</f>
        <v>Analyse des cash-flows – Niveau 2 (First Finance) (Formation courte)</v>
      </c>
      <c r="F386" s="165" t="s">
        <v>1881</v>
      </c>
      <c r="G386" s="43" t="s">
        <v>1630</v>
      </c>
      <c r="H386" s="119" t="s">
        <v>112</v>
      </c>
      <c r="I386" s="37" t="s">
        <v>818</v>
      </c>
      <c r="J386" s="37" t="s">
        <v>112</v>
      </c>
      <c r="K386" s="36" t="s">
        <v>105</v>
      </c>
      <c r="L386" s="37">
        <v>0</v>
      </c>
      <c r="M386" s="37" t="s">
        <v>112</v>
      </c>
      <c r="N386" s="37" t="s">
        <v>112</v>
      </c>
      <c r="O386" s="37" t="s">
        <v>112</v>
      </c>
      <c r="P386" s="37" t="s">
        <v>112</v>
      </c>
      <c r="Q386" s="37" t="s">
        <v>112</v>
      </c>
      <c r="R386" s="36" t="s">
        <v>105</v>
      </c>
      <c r="S386" s="37" t="s">
        <v>116</v>
      </c>
    </row>
    <row r="387" spans="1:19" ht="129.6" x14ac:dyDescent="0.3">
      <c r="A387" s="162" t="s">
        <v>956</v>
      </c>
      <c r="B387" s="36" t="s">
        <v>1319</v>
      </c>
      <c r="C387" s="36" t="s">
        <v>180</v>
      </c>
      <c r="D387" s="36" t="s">
        <v>1882</v>
      </c>
      <c r="E387" s="36" t="str">
        <f t="shared" si="9"/>
        <v>Conformité et déontologie financière (First Finance) (Formation courte)</v>
      </c>
      <c r="F387" s="165" t="s">
        <v>1883</v>
      </c>
      <c r="G387" s="43" t="s">
        <v>1630</v>
      </c>
      <c r="H387" s="119" t="s">
        <v>112</v>
      </c>
      <c r="I387" s="37" t="s">
        <v>818</v>
      </c>
      <c r="J387" s="37" t="s">
        <v>112</v>
      </c>
      <c r="K387" s="36" t="s">
        <v>105</v>
      </c>
      <c r="L387" s="37">
        <v>0</v>
      </c>
      <c r="M387" s="37" t="s">
        <v>112</v>
      </c>
      <c r="N387" s="37" t="s">
        <v>112</v>
      </c>
      <c r="O387" s="37" t="s">
        <v>112</v>
      </c>
      <c r="P387" s="37" t="s">
        <v>112</v>
      </c>
      <c r="Q387" s="37" t="s">
        <v>112</v>
      </c>
      <c r="R387" s="36" t="s">
        <v>105</v>
      </c>
      <c r="S387" s="37" t="s">
        <v>116</v>
      </c>
    </row>
    <row r="388" spans="1:19" ht="187.2" x14ac:dyDescent="0.3">
      <c r="A388" s="162" t="s">
        <v>956</v>
      </c>
      <c r="B388" s="36" t="s">
        <v>1319</v>
      </c>
      <c r="C388" s="36" t="s">
        <v>180</v>
      </c>
      <c r="D388" s="36" t="s">
        <v>1884</v>
      </c>
      <c r="E388" s="36" t="str">
        <f t="shared" si="9"/>
        <v>Gestion et restructuration des prêts immobiliers commerciaux non-performants (First Finance) (Formation courte)</v>
      </c>
      <c r="F388" s="165" t="s">
        <v>1885</v>
      </c>
      <c r="G388" s="43" t="s">
        <v>1630</v>
      </c>
      <c r="H388" s="119" t="s">
        <v>112</v>
      </c>
      <c r="I388" s="37" t="s">
        <v>818</v>
      </c>
      <c r="J388" s="37" t="s">
        <v>112</v>
      </c>
      <c r="K388" s="36" t="s">
        <v>105</v>
      </c>
      <c r="L388" s="37">
        <v>0</v>
      </c>
      <c r="M388" s="37" t="s">
        <v>112</v>
      </c>
      <c r="N388" s="37" t="s">
        <v>112</v>
      </c>
      <c r="O388" s="37" t="s">
        <v>112</v>
      </c>
      <c r="P388" s="37" t="s">
        <v>112</v>
      </c>
      <c r="Q388" s="37" t="s">
        <v>112</v>
      </c>
      <c r="R388" s="36" t="s">
        <v>105</v>
      </c>
      <c r="S388" s="37" t="s">
        <v>116</v>
      </c>
    </row>
    <row r="389" spans="1:19" ht="100.8" x14ac:dyDescent="0.3">
      <c r="A389" s="162" t="s">
        <v>956</v>
      </c>
      <c r="B389" s="36" t="s">
        <v>1319</v>
      </c>
      <c r="C389" s="36" t="s">
        <v>180</v>
      </c>
      <c r="D389" s="36" t="s">
        <v>1886</v>
      </c>
      <c r="E389" s="36" t="str">
        <f t="shared" si="9"/>
        <v>Comptes consolidés et normes IFRS (First Finance) (Formation courte)</v>
      </c>
      <c r="F389" s="165" t="s">
        <v>1887</v>
      </c>
      <c r="G389" s="43" t="s">
        <v>1630</v>
      </c>
      <c r="H389" s="119" t="s">
        <v>112</v>
      </c>
      <c r="I389" s="37" t="s">
        <v>818</v>
      </c>
      <c r="J389" s="37" t="s">
        <v>112</v>
      </c>
      <c r="K389" s="36" t="s">
        <v>105</v>
      </c>
      <c r="L389" s="37">
        <v>0</v>
      </c>
      <c r="M389" s="37" t="s">
        <v>112</v>
      </c>
      <c r="N389" s="37" t="s">
        <v>112</v>
      </c>
      <c r="O389" s="37" t="s">
        <v>112</v>
      </c>
      <c r="P389" s="37" t="s">
        <v>112</v>
      </c>
      <c r="Q389" s="37" t="s">
        <v>112</v>
      </c>
      <c r="R389" s="36" t="s">
        <v>105</v>
      </c>
      <c r="S389" s="37" t="s">
        <v>116</v>
      </c>
    </row>
    <row r="390" spans="1:19" ht="187.2" x14ac:dyDescent="0.3">
      <c r="A390" s="162" t="s">
        <v>956</v>
      </c>
      <c r="B390" s="36" t="s">
        <v>1319</v>
      </c>
      <c r="C390" s="36" t="s">
        <v>180</v>
      </c>
      <c r="D390" s="36" t="s">
        <v>1888</v>
      </c>
      <c r="E390" s="36" t="str">
        <f t="shared" si="9"/>
        <v>Solvabilité II : dernières évolutions et mise en œuvre pratique de la Directive (First Finance) (Formation courte)</v>
      </c>
      <c r="F390" s="165" t="s">
        <v>1889</v>
      </c>
      <c r="G390" s="43" t="s">
        <v>1630</v>
      </c>
      <c r="H390" s="119" t="s">
        <v>112</v>
      </c>
      <c r="I390" s="37" t="s">
        <v>818</v>
      </c>
      <c r="J390" s="37" t="s">
        <v>112</v>
      </c>
      <c r="K390" s="36" t="s">
        <v>105</v>
      </c>
      <c r="L390" s="37">
        <v>0</v>
      </c>
      <c r="M390" s="37" t="s">
        <v>112</v>
      </c>
      <c r="N390" s="37" t="s">
        <v>112</v>
      </c>
      <c r="O390" s="37" t="s">
        <v>112</v>
      </c>
      <c r="P390" s="37" t="s">
        <v>112</v>
      </c>
      <c r="Q390" s="37" t="s">
        <v>112</v>
      </c>
      <c r="R390" s="36" t="s">
        <v>105</v>
      </c>
      <c r="S390" s="37" t="s">
        <v>116</v>
      </c>
    </row>
    <row r="391" spans="1:19" ht="129.6" x14ac:dyDescent="0.3">
      <c r="A391" s="162" t="s">
        <v>956</v>
      </c>
      <c r="B391" s="36" t="s">
        <v>1890</v>
      </c>
      <c r="C391" s="36" t="s">
        <v>180</v>
      </c>
      <c r="D391" s="36" t="s">
        <v>1891</v>
      </c>
      <c r="E391" s="36" t="str">
        <f t="shared" si="9"/>
        <v>Marché de capitaux actions et dettes (ECM/DCM) (WeFigure) (Formation courte)</v>
      </c>
      <c r="F391" s="165" t="s">
        <v>1892</v>
      </c>
      <c r="G391" s="37" t="s">
        <v>112</v>
      </c>
      <c r="H391" s="37" t="s">
        <v>112</v>
      </c>
      <c r="I391" s="37" t="s">
        <v>915</v>
      </c>
      <c r="J391" s="37" t="s">
        <v>112</v>
      </c>
      <c r="K391" s="36" t="s">
        <v>105</v>
      </c>
      <c r="L391" s="37">
        <v>0</v>
      </c>
      <c r="M391" s="37" t="s">
        <v>112</v>
      </c>
      <c r="N391" s="37" t="s">
        <v>112</v>
      </c>
      <c r="O391" s="37" t="s">
        <v>112</v>
      </c>
      <c r="P391" s="37" t="s">
        <v>112</v>
      </c>
      <c r="Q391" s="37" t="s">
        <v>112</v>
      </c>
      <c r="R391" s="36" t="s">
        <v>105</v>
      </c>
      <c r="S391" s="37" t="s">
        <v>116</v>
      </c>
    </row>
    <row r="392" spans="1:19" ht="43.2" x14ac:dyDescent="0.3">
      <c r="A392" s="162" t="s">
        <v>956</v>
      </c>
      <c r="B392" s="36" t="s">
        <v>1890</v>
      </c>
      <c r="C392" s="36" t="s">
        <v>180</v>
      </c>
      <c r="D392" s="37" t="s">
        <v>1893</v>
      </c>
      <c r="E392" s="37" t="str">
        <f t="shared" si="9"/>
        <v>Financement d'acquisition &amp; LBO (WeFigure) (Formation courte)</v>
      </c>
      <c r="F392" s="165" t="s">
        <v>1894</v>
      </c>
      <c r="G392" s="37" t="s">
        <v>112</v>
      </c>
      <c r="H392" s="37" t="s">
        <v>112</v>
      </c>
      <c r="I392" s="37" t="s">
        <v>915</v>
      </c>
      <c r="J392" s="37" t="s">
        <v>112</v>
      </c>
      <c r="K392" s="36" t="s">
        <v>105</v>
      </c>
      <c r="L392" s="37">
        <v>0</v>
      </c>
      <c r="M392" s="37" t="s">
        <v>112</v>
      </c>
      <c r="N392" s="37" t="s">
        <v>112</v>
      </c>
      <c r="O392" s="37" t="s">
        <v>112</v>
      </c>
      <c r="P392" s="37" t="s">
        <v>112</v>
      </c>
      <c r="Q392" s="37" t="s">
        <v>112</v>
      </c>
      <c r="R392" s="36" t="s">
        <v>105</v>
      </c>
      <c r="S392" s="37" t="s">
        <v>116</v>
      </c>
    </row>
    <row r="393" spans="1:19" ht="43.2" x14ac:dyDescent="0.3">
      <c r="A393" s="162" t="s">
        <v>956</v>
      </c>
      <c r="B393" s="36" t="s">
        <v>1890</v>
      </c>
      <c r="C393" s="36" t="s">
        <v>180</v>
      </c>
      <c r="D393" s="37" t="s">
        <v>1895</v>
      </c>
      <c r="E393" s="37" t="str">
        <f t="shared" si="9"/>
        <v>Fusions &amp; acquisitions (WeFigure) (Formation courte)</v>
      </c>
      <c r="F393" s="165" t="s">
        <v>1896</v>
      </c>
      <c r="G393" s="37" t="s">
        <v>112</v>
      </c>
      <c r="H393" s="37" t="s">
        <v>112</v>
      </c>
      <c r="I393" s="37" t="s">
        <v>915</v>
      </c>
      <c r="J393" s="37" t="s">
        <v>112</v>
      </c>
      <c r="K393" s="36" t="s">
        <v>105</v>
      </c>
      <c r="L393" s="37">
        <v>0</v>
      </c>
      <c r="M393" s="37" t="s">
        <v>112</v>
      </c>
      <c r="N393" s="37" t="s">
        <v>112</v>
      </c>
      <c r="O393" s="37" t="s">
        <v>112</v>
      </c>
      <c r="P393" s="37" t="s">
        <v>112</v>
      </c>
      <c r="Q393" s="37" t="s">
        <v>112</v>
      </c>
      <c r="R393" s="36" t="s">
        <v>105</v>
      </c>
      <c r="S393" s="37" t="s">
        <v>116</v>
      </c>
    </row>
    <row r="394" spans="1:19" ht="43.2" x14ac:dyDescent="0.3">
      <c r="A394" s="162" t="s">
        <v>956</v>
      </c>
      <c r="B394" s="36" t="s">
        <v>1890</v>
      </c>
      <c r="C394" s="36" t="s">
        <v>180</v>
      </c>
      <c r="D394" s="37" t="s">
        <v>1897</v>
      </c>
      <c r="E394" s="37" t="str">
        <f t="shared" si="9"/>
        <v>Le marché des actions (WeFigure) (Formation courte)</v>
      </c>
      <c r="F394" s="165" t="s">
        <v>1898</v>
      </c>
      <c r="G394" s="37" t="s">
        <v>112</v>
      </c>
      <c r="H394" s="37" t="s">
        <v>112</v>
      </c>
      <c r="I394" s="37" t="s">
        <v>915</v>
      </c>
      <c r="J394" s="37" t="s">
        <v>112</v>
      </c>
      <c r="K394" s="36" t="s">
        <v>105</v>
      </c>
      <c r="L394" s="37">
        <v>0</v>
      </c>
      <c r="M394" s="37" t="s">
        <v>112</v>
      </c>
      <c r="N394" s="37" t="s">
        <v>112</v>
      </c>
      <c r="O394" s="37" t="s">
        <v>112</v>
      </c>
      <c r="P394" s="37" t="s">
        <v>112</v>
      </c>
      <c r="Q394" s="37" t="s">
        <v>112</v>
      </c>
      <c r="R394" s="36" t="s">
        <v>105</v>
      </c>
      <c r="S394" s="37" t="s">
        <v>116</v>
      </c>
    </row>
    <row r="395" spans="1:19" ht="43.2" x14ac:dyDescent="0.3">
      <c r="A395" s="162" t="s">
        <v>956</v>
      </c>
      <c r="B395" s="36" t="s">
        <v>1890</v>
      </c>
      <c r="C395" s="36" t="s">
        <v>180</v>
      </c>
      <c r="D395" s="37" t="s">
        <v>1608</v>
      </c>
      <c r="E395" s="37" t="str">
        <f t="shared" si="9"/>
        <v>Financement de projet (WeFigure) (Formation courte)</v>
      </c>
      <c r="F395" s="165" t="s">
        <v>1899</v>
      </c>
      <c r="G395" s="37" t="s">
        <v>112</v>
      </c>
      <c r="H395" s="37" t="s">
        <v>112</v>
      </c>
      <c r="I395" s="37" t="s">
        <v>915</v>
      </c>
      <c r="J395" s="37" t="s">
        <v>112</v>
      </c>
      <c r="K395" s="36" t="s">
        <v>105</v>
      </c>
      <c r="L395" s="37">
        <v>0</v>
      </c>
      <c r="M395" s="37" t="s">
        <v>112</v>
      </c>
      <c r="N395" s="37" t="s">
        <v>112</v>
      </c>
      <c r="O395" s="37" t="s">
        <v>112</v>
      </c>
      <c r="P395" s="37" t="s">
        <v>112</v>
      </c>
      <c r="Q395" s="37" t="s">
        <v>112</v>
      </c>
      <c r="R395" s="36" t="s">
        <v>105</v>
      </c>
      <c r="S395" s="37" t="s">
        <v>116</v>
      </c>
    </row>
    <row r="396" spans="1:19" ht="158.4" x14ac:dyDescent="0.3">
      <c r="A396" s="162" t="s">
        <v>956</v>
      </c>
      <c r="B396" s="36" t="s">
        <v>1890</v>
      </c>
      <c r="C396" s="36" t="s">
        <v>180</v>
      </c>
      <c r="D396" s="36" t="s">
        <v>1900</v>
      </c>
      <c r="E396" s="36" t="str">
        <f t="shared" si="9"/>
        <v>Comprendre, identifier, savoir mesurer et gérer un risque de change (WeFigure) (Formation courte)</v>
      </c>
      <c r="F396" s="165" t="s">
        <v>1901</v>
      </c>
      <c r="G396" s="37" t="s">
        <v>112</v>
      </c>
      <c r="H396" s="37" t="s">
        <v>112</v>
      </c>
      <c r="I396" s="37" t="s">
        <v>818</v>
      </c>
      <c r="J396" s="37" t="s">
        <v>112</v>
      </c>
      <c r="K396" s="36" t="s">
        <v>105</v>
      </c>
      <c r="L396" s="37">
        <v>0</v>
      </c>
      <c r="M396" s="37" t="s">
        <v>112</v>
      </c>
      <c r="N396" s="37" t="s">
        <v>112</v>
      </c>
      <c r="O396" s="37" t="s">
        <v>112</v>
      </c>
      <c r="P396" s="37" t="s">
        <v>112</v>
      </c>
      <c r="Q396" s="37" t="s">
        <v>112</v>
      </c>
      <c r="R396" s="36" t="s">
        <v>105</v>
      </c>
      <c r="S396" s="37" t="s">
        <v>116</v>
      </c>
    </row>
    <row r="397" spans="1:19" ht="158.4" x14ac:dyDescent="0.3">
      <c r="A397" s="162" t="s">
        <v>956</v>
      </c>
      <c r="B397" s="36" t="s">
        <v>1890</v>
      </c>
      <c r="C397" s="36" t="s">
        <v>180</v>
      </c>
      <c r="D397" s="36" t="s">
        <v>1902</v>
      </c>
      <c r="E397" s="36" t="str">
        <f t="shared" si="9"/>
        <v>Comprendre, identifier, savoir mesurer et gérer un risque de taux (WeFigure) (Formation courte)</v>
      </c>
      <c r="F397" s="165" t="s">
        <v>1903</v>
      </c>
      <c r="G397" s="37" t="s">
        <v>112</v>
      </c>
      <c r="H397" s="37" t="s">
        <v>112</v>
      </c>
      <c r="I397" s="37" t="s">
        <v>818</v>
      </c>
      <c r="J397" s="37" t="s">
        <v>112</v>
      </c>
      <c r="K397" s="36" t="s">
        <v>105</v>
      </c>
      <c r="L397" s="37">
        <v>0</v>
      </c>
      <c r="M397" s="37" t="s">
        <v>112</v>
      </c>
      <c r="N397" s="37" t="s">
        <v>112</v>
      </c>
      <c r="O397" s="37" t="s">
        <v>112</v>
      </c>
      <c r="P397" s="37" t="s">
        <v>112</v>
      </c>
      <c r="Q397" s="37" t="s">
        <v>112</v>
      </c>
      <c r="R397" s="36" t="s">
        <v>105</v>
      </c>
      <c r="S397" s="37" t="s">
        <v>116</v>
      </c>
    </row>
    <row r="398" spans="1:19" ht="244.8" x14ac:dyDescent="0.3">
      <c r="A398" s="162" t="s">
        <v>956</v>
      </c>
      <c r="B398" s="36" t="s">
        <v>1890</v>
      </c>
      <c r="C398" s="36" t="s">
        <v>180</v>
      </c>
      <c r="D398" s="36" t="s">
        <v>1904</v>
      </c>
      <c r="E398" s="36" t="str">
        <f t="shared" si="9"/>
        <v>Les produits dérivés complexes et les structurés ou comment s'exposer à une performance non directionnelle (WeFigure) (Formation courte)</v>
      </c>
      <c r="F398" s="165" t="s">
        <v>1905</v>
      </c>
      <c r="G398" s="37" t="s">
        <v>112</v>
      </c>
      <c r="H398" s="37" t="s">
        <v>112</v>
      </c>
      <c r="I398" s="37" t="s">
        <v>818</v>
      </c>
      <c r="J398" s="37" t="s">
        <v>112</v>
      </c>
      <c r="K398" s="36" t="s">
        <v>105</v>
      </c>
      <c r="L398" s="37">
        <v>0</v>
      </c>
      <c r="M398" s="37" t="s">
        <v>112</v>
      </c>
      <c r="N398" s="37" t="s">
        <v>112</v>
      </c>
      <c r="O398" s="37" t="s">
        <v>112</v>
      </c>
      <c r="P398" s="37" t="s">
        <v>112</v>
      </c>
      <c r="Q398" s="37" t="s">
        <v>112</v>
      </c>
      <c r="R398" s="36" t="s">
        <v>105</v>
      </c>
      <c r="S398" s="37" t="s">
        <v>116</v>
      </c>
    </row>
    <row r="399" spans="1:19" ht="43.2" x14ac:dyDescent="0.3">
      <c r="A399" s="162" t="s">
        <v>956</v>
      </c>
      <c r="B399" s="36" t="s">
        <v>1890</v>
      </c>
      <c r="C399" s="36" t="s">
        <v>180</v>
      </c>
      <c r="D399" s="37" t="s">
        <v>1906</v>
      </c>
      <c r="E399" s="37" t="str">
        <f t="shared" si="9"/>
        <v>Affacturage (WeFigure) (Formation courte)</v>
      </c>
      <c r="F399" s="165" t="s">
        <v>1907</v>
      </c>
      <c r="G399" s="37" t="s">
        <v>112</v>
      </c>
      <c r="H399" s="37" t="s">
        <v>112</v>
      </c>
      <c r="I399" s="37" t="s">
        <v>818</v>
      </c>
      <c r="J399" s="37" t="s">
        <v>112</v>
      </c>
      <c r="K399" s="36" t="s">
        <v>105</v>
      </c>
      <c r="L399" s="37">
        <v>0</v>
      </c>
      <c r="M399" s="37" t="s">
        <v>112</v>
      </c>
      <c r="N399" s="37" t="s">
        <v>112</v>
      </c>
      <c r="O399" s="37" t="s">
        <v>112</v>
      </c>
      <c r="P399" s="37" t="s">
        <v>112</v>
      </c>
      <c r="Q399" s="37" t="s">
        <v>112</v>
      </c>
      <c r="R399" s="36" t="s">
        <v>105</v>
      </c>
      <c r="S399" s="37" t="s">
        <v>116</v>
      </c>
    </row>
    <row r="400" spans="1:19" ht="43.2" x14ac:dyDescent="0.3">
      <c r="A400" s="162" t="s">
        <v>956</v>
      </c>
      <c r="B400" s="36" t="s">
        <v>1890</v>
      </c>
      <c r="C400" s="36" t="s">
        <v>180</v>
      </c>
      <c r="D400" s="37" t="s">
        <v>1908</v>
      </c>
      <c r="E400" s="37" t="str">
        <f t="shared" si="9"/>
        <v>Mathématiques financières (WeFigure) (Formation courte)</v>
      </c>
      <c r="F400" s="167" t="s">
        <v>1909</v>
      </c>
      <c r="G400" s="37" t="s">
        <v>112</v>
      </c>
      <c r="H400" s="37" t="s">
        <v>112</v>
      </c>
      <c r="I400" s="37" t="s">
        <v>818</v>
      </c>
      <c r="J400" s="37" t="s">
        <v>112</v>
      </c>
      <c r="K400" s="36" t="s">
        <v>105</v>
      </c>
      <c r="L400" s="37">
        <v>0</v>
      </c>
      <c r="M400" s="37" t="s">
        <v>112</v>
      </c>
      <c r="N400" s="37" t="s">
        <v>112</v>
      </c>
      <c r="O400" s="37" t="s">
        <v>112</v>
      </c>
      <c r="P400" s="37" t="s">
        <v>112</v>
      </c>
      <c r="Q400" s="37" t="s">
        <v>112</v>
      </c>
      <c r="R400" s="36" t="s">
        <v>105</v>
      </c>
      <c r="S400" s="37" t="s">
        <v>116</v>
      </c>
    </row>
    <row r="401" spans="1:19" ht="158.4" x14ac:dyDescent="0.3">
      <c r="A401" s="162" t="s">
        <v>956</v>
      </c>
      <c r="B401" s="36" t="s">
        <v>1890</v>
      </c>
      <c r="C401" s="36" t="s">
        <v>180</v>
      </c>
      <c r="D401" s="36" t="s">
        <v>1910</v>
      </c>
      <c r="E401" s="36" t="str">
        <f t="shared" si="9"/>
        <v>Appréhender les marchés financiers : leurs produits, techniques et acteurs (WeFigure) (Formation courte)</v>
      </c>
      <c r="F401" s="165" t="s">
        <v>1911</v>
      </c>
      <c r="G401" s="37" t="s">
        <v>112</v>
      </c>
      <c r="H401" s="37" t="s">
        <v>112</v>
      </c>
      <c r="I401" s="37" t="s">
        <v>818</v>
      </c>
      <c r="J401" s="37" t="s">
        <v>112</v>
      </c>
      <c r="K401" s="36" t="s">
        <v>105</v>
      </c>
      <c r="L401" s="37">
        <v>0</v>
      </c>
      <c r="M401" s="37" t="s">
        <v>112</v>
      </c>
      <c r="N401" s="37" t="s">
        <v>112</v>
      </c>
      <c r="O401" s="37" t="s">
        <v>112</v>
      </c>
      <c r="P401" s="37" t="s">
        <v>112</v>
      </c>
      <c r="Q401" s="37" t="s">
        <v>112</v>
      </c>
      <c r="R401" s="36" t="s">
        <v>105</v>
      </c>
      <c r="S401" s="37" t="s">
        <v>116</v>
      </c>
    </row>
    <row r="402" spans="1:19" ht="43.2" x14ac:dyDescent="0.3">
      <c r="A402" s="162" t="s">
        <v>956</v>
      </c>
      <c r="B402" s="36" t="s">
        <v>1890</v>
      </c>
      <c r="C402" s="36" t="s">
        <v>180</v>
      </c>
      <c r="D402" s="37" t="s">
        <v>1912</v>
      </c>
      <c r="E402" s="37" t="str">
        <f t="shared" si="9"/>
        <v>Trade finance - maîtrise (WeFigure) (Formation courte)</v>
      </c>
      <c r="F402" s="165" t="s">
        <v>1913</v>
      </c>
      <c r="G402" s="37" t="s">
        <v>112</v>
      </c>
      <c r="H402" s="37" t="s">
        <v>112</v>
      </c>
      <c r="I402" s="37" t="s">
        <v>818</v>
      </c>
      <c r="J402" s="37" t="s">
        <v>112</v>
      </c>
      <c r="K402" s="36" t="s">
        <v>105</v>
      </c>
      <c r="L402" s="37">
        <v>0</v>
      </c>
      <c r="M402" s="37" t="s">
        <v>112</v>
      </c>
      <c r="N402" s="37" t="s">
        <v>112</v>
      </c>
      <c r="O402" s="37" t="s">
        <v>112</v>
      </c>
      <c r="P402" s="37" t="s">
        <v>112</v>
      </c>
      <c r="Q402" s="37" t="s">
        <v>112</v>
      </c>
      <c r="R402" s="36" t="s">
        <v>105</v>
      </c>
      <c r="S402" s="37" t="s">
        <v>116</v>
      </c>
    </row>
    <row r="403" spans="1:19" ht="43.2" x14ac:dyDescent="0.3">
      <c r="A403" s="162" t="s">
        <v>956</v>
      </c>
      <c r="B403" s="36" t="s">
        <v>1890</v>
      </c>
      <c r="C403" s="36" t="s">
        <v>180</v>
      </c>
      <c r="D403" s="37" t="s">
        <v>1914</v>
      </c>
      <c r="E403" s="37" t="str">
        <f t="shared" si="9"/>
        <v>Trade finance - initiation (WeFigure) (Formation courte)</v>
      </c>
      <c r="F403" s="165" t="s">
        <v>1915</v>
      </c>
      <c r="G403" s="37" t="s">
        <v>112</v>
      </c>
      <c r="H403" s="37" t="s">
        <v>112</v>
      </c>
      <c r="I403" s="37" t="s">
        <v>818</v>
      </c>
      <c r="J403" s="37" t="s">
        <v>112</v>
      </c>
      <c r="K403" s="36" t="s">
        <v>105</v>
      </c>
      <c r="L403" s="37">
        <v>0</v>
      </c>
      <c r="M403" s="37" t="s">
        <v>112</v>
      </c>
      <c r="N403" s="37" t="s">
        <v>112</v>
      </c>
      <c r="O403" s="37" t="s">
        <v>112</v>
      </c>
      <c r="P403" s="37" t="s">
        <v>112</v>
      </c>
      <c r="Q403" s="37" t="s">
        <v>112</v>
      </c>
      <c r="R403" s="36" t="s">
        <v>105</v>
      </c>
      <c r="S403" s="37" t="s">
        <v>116</v>
      </c>
    </row>
    <row r="404" spans="1:19" ht="144" x14ac:dyDescent="0.3">
      <c r="A404" s="162" t="s">
        <v>956</v>
      </c>
      <c r="B404" s="36" t="s">
        <v>1890</v>
      </c>
      <c r="C404" s="36" t="s">
        <v>180</v>
      </c>
      <c r="D404" s="36" t="s">
        <v>1916</v>
      </c>
      <c r="E404" s="36" t="str">
        <f t="shared" si="9"/>
        <v>Gestion des risques financiers et techniques de couverture (WeFigure) (Formation courte)</v>
      </c>
      <c r="F404" s="165" t="s">
        <v>1917</v>
      </c>
      <c r="G404" s="37" t="s">
        <v>112</v>
      </c>
      <c r="H404" s="37" t="s">
        <v>112</v>
      </c>
      <c r="I404" s="37" t="s">
        <v>818</v>
      </c>
      <c r="J404" s="37" t="s">
        <v>112</v>
      </c>
      <c r="K404" s="36" t="s">
        <v>105</v>
      </c>
      <c r="L404" s="37">
        <v>0</v>
      </c>
      <c r="M404" s="37" t="s">
        <v>112</v>
      </c>
      <c r="N404" s="37" t="s">
        <v>112</v>
      </c>
      <c r="O404" s="37" t="s">
        <v>112</v>
      </c>
      <c r="P404" s="37" t="s">
        <v>112</v>
      </c>
      <c r="Q404" s="37" t="s">
        <v>112</v>
      </c>
      <c r="R404" s="36" t="s">
        <v>105</v>
      </c>
      <c r="S404" s="37" t="s">
        <v>116</v>
      </c>
    </row>
    <row r="405" spans="1:19" ht="216" x14ac:dyDescent="0.3">
      <c r="A405" s="162" t="s">
        <v>956</v>
      </c>
      <c r="B405" s="36" t="s">
        <v>1890</v>
      </c>
      <c r="C405" s="36" t="s">
        <v>180</v>
      </c>
      <c r="D405" s="36" t="s">
        <v>1918</v>
      </c>
      <c r="E405" s="36" t="str">
        <f t="shared" si="9"/>
        <v>Comprendre l'organisation et les métiers des banques de financement et d'investissement / CIB (WeFigure) (Formation courte)</v>
      </c>
      <c r="F405" s="165" t="s">
        <v>1919</v>
      </c>
      <c r="G405" s="37" t="s">
        <v>112</v>
      </c>
      <c r="H405" s="37" t="s">
        <v>112</v>
      </c>
      <c r="I405" s="37" t="s">
        <v>915</v>
      </c>
      <c r="J405" s="37" t="s">
        <v>112</v>
      </c>
      <c r="K405" s="36" t="s">
        <v>105</v>
      </c>
      <c r="L405" s="37">
        <v>0</v>
      </c>
      <c r="M405" s="37" t="s">
        <v>112</v>
      </c>
      <c r="N405" s="37" t="s">
        <v>112</v>
      </c>
      <c r="O405" s="37" t="s">
        <v>112</v>
      </c>
      <c r="P405" s="37" t="s">
        <v>112</v>
      </c>
      <c r="Q405" s="37" t="s">
        <v>112</v>
      </c>
      <c r="R405" s="36" t="s">
        <v>105</v>
      </c>
      <c r="S405" s="37" t="s">
        <v>116</v>
      </c>
    </row>
    <row r="406" spans="1:19" ht="201.6" x14ac:dyDescent="0.3">
      <c r="A406" s="162" t="s">
        <v>956</v>
      </c>
      <c r="B406" s="36" t="s">
        <v>1890</v>
      </c>
      <c r="C406" s="36" t="s">
        <v>180</v>
      </c>
      <c r="D406" s="36" t="s">
        <v>1920</v>
      </c>
      <c r="E406" s="36" t="str">
        <f t="shared" si="9"/>
        <v>Comprendre les produits structurés et savoir construire une performance sous forme de formule (WeFigure) (Formation courte)</v>
      </c>
      <c r="F406" s="165" t="s">
        <v>1921</v>
      </c>
      <c r="G406" s="37" t="s">
        <v>112</v>
      </c>
      <c r="H406" s="37" t="s">
        <v>112</v>
      </c>
      <c r="I406" s="37" t="s">
        <v>818</v>
      </c>
      <c r="J406" s="37" t="s">
        <v>112</v>
      </c>
      <c r="K406" s="36" t="s">
        <v>105</v>
      </c>
      <c r="L406" s="37">
        <v>0</v>
      </c>
      <c r="M406" s="37" t="s">
        <v>112</v>
      </c>
      <c r="N406" s="37" t="s">
        <v>112</v>
      </c>
      <c r="O406" s="37" t="s">
        <v>112</v>
      </c>
      <c r="P406" s="37" t="s">
        <v>112</v>
      </c>
      <c r="Q406" s="37" t="s">
        <v>112</v>
      </c>
      <c r="R406" s="36" t="s">
        <v>105</v>
      </c>
      <c r="S406" s="37" t="s">
        <v>116</v>
      </c>
    </row>
    <row r="407" spans="1:19" ht="43.2" x14ac:dyDescent="0.3">
      <c r="A407" s="162" t="s">
        <v>956</v>
      </c>
      <c r="B407" s="36" t="s">
        <v>1890</v>
      </c>
      <c r="C407" s="36" t="s">
        <v>180</v>
      </c>
      <c r="D407" s="37" t="s">
        <v>1922</v>
      </c>
      <c r="E407" s="37" t="str">
        <f t="shared" si="9"/>
        <v>Valorisation d'entreprise : maîtrise (WeFigure) (Formation courte)</v>
      </c>
      <c r="F407" s="165" t="s">
        <v>1923</v>
      </c>
      <c r="G407" s="37" t="s">
        <v>112</v>
      </c>
      <c r="H407" s="37" t="s">
        <v>112</v>
      </c>
      <c r="I407" s="37" t="s">
        <v>915</v>
      </c>
      <c r="J407" s="37" t="s">
        <v>112</v>
      </c>
      <c r="K407" s="36" t="s">
        <v>105</v>
      </c>
      <c r="L407" s="37">
        <v>0</v>
      </c>
      <c r="M407" s="37" t="s">
        <v>112</v>
      </c>
      <c r="N407" s="37" t="s">
        <v>112</v>
      </c>
      <c r="O407" s="37" t="s">
        <v>112</v>
      </c>
      <c r="P407" s="37" t="s">
        <v>112</v>
      </c>
      <c r="Q407" s="37" t="s">
        <v>112</v>
      </c>
      <c r="R407" s="36" t="s">
        <v>105</v>
      </c>
      <c r="S407" s="37" t="s">
        <v>116</v>
      </c>
    </row>
    <row r="408" spans="1:19" ht="43.2" x14ac:dyDescent="0.3">
      <c r="A408" s="162" t="s">
        <v>956</v>
      </c>
      <c r="B408" s="36" t="s">
        <v>1890</v>
      </c>
      <c r="C408" s="36" t="s">
        <v>180</v>
      </c>
      <c r="D408" s="37" t="s">
        <v>1924</v>
      </c>
      <c r="E408" s="37" t="str">
        <f t="shared" si="9"/>
        <v>Valorisation d'entreprise : expertise (WeFigure) (Formation courte)</v>
      </c>
      <c r="F408" s="165" t="s">
        <v>1925</v>
      </c>
      <c r="G408" s="37" t="s">
        <v>112</v>
      </c>
      <c r="H408" s="37" t="s">
        <v>112</v>
      </c>
      <c r="I408" s="37" t="s">
        <v>915</v>
      </c>
      <c r="J408" s="37" t="s">
        <v>112</v>
      </c>
      <c r="K408" s="36" t="s">
        <v>105</v>
      </c>
      <c r="L408" s="37">
        <v>0</v>
      </c>
      <c r="M408" s="37" t="s">
        <v>112</v>
      </c>
      <c r="N408" s="37" t="s">
        <v>112</v>
      </c>
      <c r="O408" s="37" t="s">
        <v>112</v>
      </c>
      <c r="P408" s="37" t="s">
        <v>112</v>
      </c>
      <c r="Q408" s="37" t="s">
        <v>112</v>
      </c>
      <c r="R408" s="36" t="s">
        <v>105</v>
      </c>
      <c r="S408" s="37" t="s">
        <v>116</v>
      </c>
    </row>
    <row r="409" spans="1:19" ht="43.2" x14ac:dyDescent="0.3">
      <c r="A409" s="162" t="s">
        <v>956</v>
      </c>
      <c r="B409" s="36" t="s">
        <v>1890</v>
      </c>
      <c r="C409" s="36" t="s">
        <v>180</v>
      </c>
      <c r="D409" s="37" t="s">
        <v>1926</v>
      </c>
      <c r="E409" s="37" t="str">
        <f t="shared" si="9"/>
        <v>Analyse financière prévisionnelle (WeFigure) (Formation courte)</v>
      </c>
      <c r="F409" s="165" t="s">
        <v>1927</v>
      </c>
      <c r="G409" s="37" t="s">
        <v>112</v>
      </c>
      <c r="H409" s="37" t="s">
        <v>112</v>
      </c>
      <c r="I409" s="37" t="s">
        <v>818</v>
      </c>
      <c r="J409" s="37" t="s">
        <v>112</v>
      </c>
      <c r="K409" s="36" t="s">
        <v>105</v>
      </c>
      <c r="L409" s="37">
        <v>0</v>
      </c>
      <c r="M409" s="37" t="s">
        <v>112</v>
      </c>
      <c r="N409" s="37" t="s">
        <v>112</v>
      </c>
      <c r="O409" s="37" t="s">
        <v>112</v>
      </c>
      <c r="P409" s="37" t="s">
        <v>112</v>
      </c>
      <c r="Q409" s="37" t="s">
        <v>112</v>
      </c>
      <c r="R409" s="36" t="s">
        <v>105</v>
      </c>
      <c r="S409" s="37" t="s">
        <v>116</v>
      </c>
    </row>
    <row r="410" spans="1:19" ht="72" x14ac:dyDescent="0.3">
      <c r="A410" s="162" t="s">
        <v>956</v>
      </c>
      <c r="B410" s="36" t="s">
        <v>1890</v>
      </c>
      <c r="C410" s="36" t="s">
        <v>180</v>
      </c>
      <c r="D410" s="36" t="s">
        <v>180</v>
      </c>
      <c r="E410" s="36" t="str">
        <f t="shared" si="9"/>
        <v>Formation courte (WeFigure) (Formation courte)</v>
      </c>
      <c r="F410" s="165" t="s">
        <v>1928</v>
      </c>
      <c r="G410" s="37" t="s">
        <v>112</v>
      </c>
      <c r="H410" s="37" t="s">
        <v>112</v>
      </c>
      <c r="I410" s="37" t="s">
        <v>1929</v>
      </c>
      <c r="J410" s="37" t="s">
        <v>112</v>
      </c>
      <c r="K410" s="36" t="s">
        <v>105</v>
      </c>
      <c r="L410" s="37">
        <v>0</v>
      </c>
      <c r="M410" s="37" t="s">
        <v>112</v>
      </c>
      <c r="N410" s="37" t="s">
        <v>112</v>
      </c>
      <c r="O410" s="37" t="s">
        <v>112</v>
      </c>
      <c r="P410" s="37" t="s">
        <v>112</v>
      </c>
      <c r="Q410" s="37" t="s">
        <v>112</v>
      </c>
      <c r="R410" s="36" t="s">
        <v>105</v>
      </c>
      <c r="S410" s="37" t="s">
        <v>116</v>
      </c>
    </row>
    <row r="411" spans="1:19" ht="43.2" x14ac:dyDescent="0.3">
      <c r="A411" s="162" t="s">
        <v>956</v>
      </c>
      <c r="B411" s="36" t="s">
        <v>1890</v>
      </c>
      <c r="C411" s="36" t="s">
        <v>180</v>
      </c>
      <c r="D411" s="37" t="s">
        <v>1930</v>
      </c>
      <c r="E411" s="37" t="str">
        <f t="shared" si="9"/>
        <v>Crypto-actifs &amp; blockchain (WeFigure) (Formation courte)</v>
      </c>
      <c r="F411" s="165" t="s">
        <v>1931</v>
      </c>
      <c r="G411" s="37" t="s">
        <v>112</v>
      </c>
      <c r="H411" s="37" t="s">
        <v>112</v>
      </c>
      <c r="I411" s="37" t="s">
        <v>915</v>
      </c>
      <c r="J411" s="37" t="s">
        <v>112</v>
      </c>
      <c r="K411" s="36" t="s">
        <v>84</v>
      </c>
      <c r="L411" s="37">
        <v>1</v>
      </c>
      <c r="M411" s="37" t="s">
        <v>1932</v>
      </c>
      <c r="N411" s="36" t="s">
        <v>1933</v>
      </c>
      <c r="O411" s="37" t="s">
        <v>87</v>
      </c>
      <c r="P411" s="37" t="s">
        <v>86</v>
      </c>
      <c r="Q411" s="37" t="s">
        <v>112</v>
      </c>
      <c r="R411" s="36" t="s">
        <v>105</v>
      </c>
      <c r="S411" s="37" t="s">
        <v>116</v>
      </c>
    </row>
    <row r="412" spans="1:19" ht="43.2" x14ac:dyDescent="0.3">
      <c r="A412" s="162" t="s">
        <v>956</v>
      </c>
      <c r="B412" s="36" t="s">
        <v>1890</v>
      </c>
      <c r="C412" s="36" t="s">
        <v>180</v>
      </c>
      <c r="D412" s="37" t="s">
        <v>1934</v>
      </c>
      <c r="E412" s="37" t="str">
        <f t="shared" si="9"/>
        <v>Initiation à la data (WeFigure) (Formation courte)</v>
      </c>
      <c r="F412" s="165" t="s">
        <v>1935</v>
      </c>
      <c r="G412" s="37" t="s">
        <v>112</v>
      </c>
      <c r="H412" s="37" t="s">
        <v>112</v>
      </c>
      <c r="I412" s="37" t="s">
        <v>915</v>
      </c>
      <c r="J412" s="37" t="s">
        <v>112</v>
      </c>
      <c r="K412" s="36" t="s">
        <v>105</v>
      </c>
      <c r="L412" s="37">
        <v>0</v>
      </c>
      <c r="M412" s="37" t="s">
        <v>112</v>
      </c>
      <c r="N412" s="37" t="s">
        <v>112</v>
      </c>
      <c r="O412" s="37" t="s">
        <v>112</v>
      </c>
      <c r="P412" s="37" t="s">
        <v>112</v>
      </c>
      <c r="Q412" s="37" t="s">
        <v>112</v>
      </c>
      <c r="R412" s="36" t="s">
        <v>105</v>
      </c>
      <c r="S412" s="37" t="s">
        <v>116</v>
      </c>
    </row>
    <row r="413" spans="1:19" ht="129.6" x14ac:dyDescent="0.3">
      <c r="A413" s="162" t="s">
        <v>956</v>
      </c>
      <c r="B413" s="41" t="s">
        <v>1890</v>
      </c>
      <c r="C413" s="41" t="s">
        <v>180</v>
      </c>
      <c r="D413" s="41" t="s">
        <v>1936</v>
      </c>
      <c r="E413" s="41" t="str">
        <f t="shared" si="9"/>
        <v>L'investissement socialement responsable (WeFigure) (Formation courte)</v>
      </c>
      <c r="F413" s="166" t="s">
        <v>1937</v>
      </c>
      <c r="G413" s="43" t="s">
        <v>112</v>
      </c>
      <c r="H413" s="43" t="s">
        <v>112</v>
      </c>
      <c r="I413" s="43" t="s">
        <v>915</v>
      </c>
      <c r="J413" s="43" t="s">
        <v>112</v>
      </c>
      <c r="K413" s="41" t="s">
        <v>84</v>
      </c>
      <c r="L413" s="43">
        <v>1</v>
      </c>
      <c r="M413" s="37" t="s">
        <v>1938</v>
      </c>
      <c r="N413" s="37" t="s">
        <v>1939</v>
      </c>
      <c r="O413" s="37" t="s">
        <v>87</v>
      </c>
      <c r="P413" s="37" t="s">
        <v>86</v>
      </c>
      <c r="Q413" s="37" t="s">
        <v>112</v>
      </c>
      <c r="R413" s="41" t="s">
        <v>84</v>
      </c>
      <c r="S413" s="43" t="s">
        <v>116</v>
      </c>
    </row>
    <row r="414" spans="1:19" ht="129.6" x14ac:dyDescent="0.3">
      <c r="A414" s="162" t="s">
        <v>956</v>
      </c>
      <c r="B414" s="41" t="s">
        <v>1890</v>
      </c>
      <c r="C414" s="41" t="s">
        <v>180</v>
      </c>
      <c r="D414" s="41" t="s">
        <v>1936</v>
      </c>
      <c r="E414" s="41" t="str">
        <f t="shared" si="9"/>
        <v>L'investissement socialement responsable (WeFigure) (Formation courte)</v>
      </c>
      <c r="F414" s="166" t="s">
        <v>1937</v>
      </c>
      <c r="G414" s="43" t="s">
        <v>112</v>
      </c>
      <c r="H414" s="43" t="s">
        <v>112</v>
      </c>
      <c r="I414" s="43" t="s">
        <v>915</v>
      </c>
      <c r="J414" s="43" t="s">
        <v>112</v>
      </c>
      <c r="K414" s="41" t="s">
        <v>84</v>
      </c>
      <c r="L414" s="43">
        <v>1</v>
      </c>
      <c r="M414" s="36" t="s">
        <v>1940</v>
      </c>
      <c r="N414" s="37" t="s">
        <v>1941</v>
      </c>
      <c r="O414" s="37" t="s">
        <v>87</v>
      </c>
      <c r="P414" s="37" t="s">
        <v>86</v>
      </c>
      <c r="Q414" s="37" t="s">
        <v>112</v>
      </c>
      <c r="R414" s="41" t="s">
        <v>84</v>
      </c>
      <c r="S414" s="43" t="s">
        <v>116</v>
      </c>
    </row>
    <row r="415" spans="1:19" ht="129.6" x14ac:dyDescent="0.3">
      <c r="A415" s="162" t="s">
        <v>956</v>
      </c>
      <c r="B415" s="41" t="s">
        <v>1890</v>
      </c>
      <c r="C415" s="41" t="s">
        <v>180</v>
      </c>
      <c r="D415" s="41" t="s">
        <v>1936</v>
      </c>
      <c r="E415" s="41" t="str">
        <f t="shared" si="9"/>
        <v>L'investissement socialement responsable (WeFigure) (Formation courte)</v>
      </c>
      <c r="F415" s="166" t="s">
        <v>1937</v>
      </c>
      <c r="G415" s="43" t="s">
        <v>112</v>
      </c>
      <c r="H415" s="43" t="s">
        <v>112</v>
      </c>
      <c r="I415" s="43" t="s">
        <v>915</v>
      </c>
      <c r="J415" s="43" t="s">
        <v>112</v>
      </c>
      <c r="K415" s="41" t="s">
        <v>84</v>
      </c>
      <c r="L415" s="43">
        <v>1</v>
      </c>
      <c r="M415" s="37" t="s">
        <v>1942</v>
      </c>
      <c r="N415" s="37" t="s">
        <v>1943</v>
      </c>
      <c r="O415" s="37" t="s">
        <v>87</v>
      </c>
      <c r="P415" s="37" t="s">
        <v>86</v>
      </c>
      <c r="Q415" s="37" t="s">
        <v>112</v>
      </c>
      <c r="R415" s="41" t="s">
        <v>84</v>
      </c>
      <c r="S415" s="43" t="s">
        <v>116</v>
      </c>
    </row>
    <row r="416" spans="1:19" ht="129.6" x14ac:dyDescent="0.3">
      <c r="A416" s="162" t="s">
        <v>956</v>
      </c>
      <c r="B416" s="41" t="s">
        <v>1890</v>
      </c>
      <c r="C416" s="41" t="s">
        <v>180</v>
      </c>
      <c r="D416" s="41" t="s">
        <v>1936</v>
      </c>
      <c r="E416" s="41" t="str">
        <f t="shared" si="9"/>
        <v>L'investissement socialement responsable (WeFigure) (Formation courte)</v>
      </c>
      <c r="F416" s="166" t="s">
        <v>1937</v>
      </c>
      <c r="G416" s="43" t="s">
        <v>112</v>
      </c>
      <c r="H416" s="43" t="s">
        <v>112</v>
      </c>
      <c r="I416" s="43" t="s">
        <v>915</v>
      </c>
      <c r="J416" s="43" t="s">
        <v>112</v>
      </c>
      <c r="K416" s="41" t="s">
        <v>84</v>
      </c>
      <c r="L416" s="43">
        <v>1</v>
      </c>
      <c r="M416" s="37" t="s">
        <v>1944</v>
      </c>
      <c r="N416" s="37" t="s">
        <v>1945</v>
      </c>
      <c r="O416" s="37" t="s">
        <v>87</v>
      </c>
      <c r="P416" s="37" t="s">
        <v>86</v>
      </c>
      <c r="Q416" s="37" t="s">
        <v>112</v>
      </c>
      <c r="R416" s="41" t="s">
        <v>84</v>
      </c>
      <c r="S416" s="43" t="s">
        <v>116</v>
      </c>
    </row>
    <row r="417" spans="1:19" ht="144" x14ac:dyDescent="0.3">
      <c r="A417" s="162" t="s">
        <v>956</v>
      </c>
      <c r="B417" s="41" t="s">
        <v>1890</v>
      </c>
      <c r="C417" s="41" t="s">
        <v>180</v>
      </c>
      <c r="D417" s="41" t="s">
        <v>1946</v>
      </c>
      <c r="E417" s="41" t="str">
        <f t="shared" si="9"/>
        <v>Reporting extra-financier, indicateurs climat et mesures d'impact (WeFigure) (Formation courte)</v>
      </c>
      <c r="F417" s="166" t="s">
        <v>1947</v>
      </c>
      <c r="G417" s="43" t="s">
        <v>112</v>
      </c>
      <c r="H417" s="43" t="s">
        <v>112</v>
      </c>
      <c r="I417" s="43" t="s">
        <v>818</v>
      </c>
      <c r="J417" s="43" t="s">
        <v>112</v>
      </c>
      <c r="K417" s="41" t="s">
        <v>84</v>
      </c>
      <c r="L417" s="43">
        <v>1</v>
      </c>
      <c r="M417" s="37" t="s">
        <v>1948</v>
      </c>
      <c r="N417" s="37" t="s">
        <v>1949</v>
      </c>
      <c r="O417" s="37" t="s">
        <v>87</v>
      </c>
      <c r="P417" s="37" t="s">
        <v>86</v>
      </c>
      <c r="Q417" s="37" t="s">
        <v>112</v>
      </c>
      <c r="R417" s="41" t="s">
        <v>84</v>
      </c>
      <c r="S417" s="43" t="s">
        <v>116</v>
      </c>
    </row>
    <row r="418" spans="1:19" ht="144" x14ac:dyDescent="0.3">
      <c r="A418" s="162" t="s">
        <v>956</v>
      </c>
      <c r="B418" s="41" t="s">
        <v>1890</v>
      </c>
      <c r="C418" s="41" t="s">
        <v>180</v>
      </c>
      <c r="D418" s="41" t="s">
        <v>1946</v>
      </c>
      <c r="E418" s="41" t="str">
        <f t="shared" si="9"/>
        <v>Reporting extra-financier, indicateurs climat et mesures d'impact (WeFigure) (Formation courte)</v>
      </c>
      <c r="F418" s="166" t="s">
        <v>1947</v>
      </c>
      <c r="G418" s="43" t="s">
        <v>112</v>
      </c>
      <c r="H418" s="43" t="s">
        <v>112</v>
      </c>
      <c r="I418" s="43" t="s">
        <v>818</v>
      </c>
      <c r="J418" s="43" t="s">
        <v>112</v>
      </c>
      <c r="K418" s="41" t="s">
        <v>84</v>
      </c>
      <c r="L418" s="43">
        <v>1</v>
      </c>
      <c r="M418" s="37" t="s">
        <v>1950</v>
      </c>
      <c r="N418" s="37" t="s">
        <v>1951</v>
      </c>
      <c r="O418" s="37" t="s">
        <v>87</v>
      </c>
      <c r="P418" s="37" t="s">
        <v>86</v>
      </c>
      <c r="Q418" s="37" t="s">
        <v>112</v>
      </c>
      <c r="R418" s="41" t="s">
        <v>84</v>
      </c>
      <c r="S418" s="43" t="s">
        <v>116</v>
      </c>
    </row>
    <row r="419" spans="1:19" ht="144" x14ac:dyDescent="0.3">
      <c r="A419" s="162" t="s">
        <v>956</v>
      </c>
      <c r="B419" s="41" t="s">
        <v>1890</v>
      </c>
      <c r="C419" s="41" t="s">
        <v>180</v>
      </c>
      <c r="D419" s="41" t="s">
        <v>1946</v>
      </c>
      <c r="E419" s="41" t="str">
        <f t="shared" si="9"/>
        <v>Reporting extra-financier, indicateurs climat et mesures d'impact (WeFigure) (Formation courte)</v>
      </c>
      <c r="F419" s="166" t="s">
        <v>1947</v>
      </c>
      <c r="G419" s="43" t="s">
        <v>112</v>
      </c>
      <c r="H419" s="43" t="s">
        <v>112</v>
      </c>
      <c r="I419" s="43" t="s">
        <v>818</v>
      </c>
      <c r="J419" s="43" t="s">
        <v>112</v>
      </c>
      <c r="K419" s="41" t="s">
        <v>84</v>
      </c>
      <c r="L419" s="43">
        <v>1</v>
      </c>
      <c r="M419" s="37" t="s">
        <v>1952</v>
      </c>
      <c r="N419" s="37" t="s">
        <v>1953</v>
      </c>
      <c r="O419" s="37" t="s">
        <v>87</v>
      </c>
      <c r="P419" s="37" t="s">
        <v>86</v>
      </c>
      <c r="Q419" s="37" t="s">
        <v>112</v>
      </c>
      <c r="R419" s="41" t="s">
        <v>84</v>
      </c>
      <c r="S419" s="43" t="s">
        <v>116</v>
      </c>
    </row>
    <row r="420" spans="1:19" ht="144" x14ac:dyDescent="0.3">
      <c r="A420" s="162" t="s">
        <v>956</v>
      </c>
      <c r="B420" s="41" t="s">
        <v>1890</v>
      </c>
      <c r="C420" s="41" t="s">
        <v>180</v>
      </c>
      <c r="D420" s="41" t="s">
        <v>1946</v>
      </c>
      <c r="E420" s="41" t="str">
        <f t="shared" si="9"/>
        <v>Reporting extra-financier, indicateurs climat et mesures d'impact (WeFigure) (Formation courte)</v>
      </c>
      <c r="F420" s="166" t="s">
        <v>1947</v>
      </c>
      <c r="G420" s="43" t="s">
        <v>112</v>
      </c>
      <c r="H420" s="43" t="s">
        <v>112</v>
      </c>
      <c r="I420" s="43" t="s">
        <v>818</v>
      </c>
      <c r="J420" s="43" t="s">
        <v>112</v>
      </c>
      <c r="K420" s="41" t="s">
        <v>84</v>
      </c>
      <c r="L420" s="43">
        <v>1</v>
      </c>
      <c r="M420" s="37" t="s">
        <v>1954</v>
      </c>
      <c r="N420" s="37" t="s">
        <v>1955</v>
      </c>
      <c r="O420" s="37" t="s">
        <v>87</v>
      </c>
      <c r="P420" s="37" t="s">
        <v>86</v>
      </c>
      <c r="Q420" s="37" t="s">
        <v>112</v>
      </c>
      <c r="R420" s="41" t="s">
        <v>84</v>
      </c>
      <c r="S420" s="43" t="s">
        <v>116</v>
      </c>
    </row>
    <row r="421" spans="1:19" ht="158.4" x14ac:dyDescent="0.3">
      <c r="A421" s="162" t="s">
        <v>956</v>
      </c>
      <c r="B421" s="41" t="s">
        <v>1890</v>
      </c>
      <c r="C421" s="41" t="s">
        <v>180</v>
      </c>
      <c r="D421" s="41" t="s">
        <v>1956</v>
      </c>
      <c r="E421" s="41" t="str">
        <f t="shared" si="9"/>
        <v>Préparation à l'examen de certification AMF Finance durable (WeFigure) (Formation courte)</v>
      </c>
      <c r="F421" s="166" t="s">
        <v>1957</v>
      </c>
      <c r="G421" s="43" t="s">
        <v>112</v>
      </c>
      <c r="H421" s="43" t="s">
        <v>112</v>
      </c>
      <c r="I421" s="43" t="s">
        <v>915</v>
      </c>
      <c r="J421" s="43" t="s">
        <v>112</v>
      </c>
      <c r="K421" s="41" t="s">
        <v>84</v>
      </c>
      <c r="L421" s="43">
        <v>1</v>
      </c>
      <c r="M421" s="37" t="s">
        <v>1958</v>
      </c>
      <c r="N421" s="37" t="s">
        <v>1959</v>
      </c>
      <c r="O421" s="37" t="s">
        <v>87</v>
      </c>
      <c r="P421" s="37" t="s">
        <v>86</v>
      </c>
      <c r="Q421" s="37" t="s">
        <v>112</v>
      </c>
      <c r="R421" s="41" t="s">
        <v>105</v>
      </c>
      <c r="S421" s="43" t="s">
        <v>116</v>
      </c>
    </row>
    <row r="422" spans="1:19" ht="158.4" x14ac:dyDescent="0.3">
      <c r="A422" s="162" t="s">
        <v>956</v>
      </c>
      <c r="B422" s="41" t="s">
        <v>1890</v>
      </c>
      <c r="C422" s="41" t="s">
        <v>180</v>
      </c>
      <c r="D422" s="41" t="s">
        <v>1956</v>
      </c>
      <c r="E422" s="41" t="str">
        <f t="shared" si="9"/>
        <v>Préparation à l'examen de certification AMF Finance durable (WeFigure) (Formation courte)</v>
      </c>
      <c r="F422" s="166" t="s">
        <v>1957</v>
      </c>
      <c r="G422" s="43" t="s">
        <v>112</v>
      </c>
      <c r="H422" s="43" t="s">
        <v>112</v>
      </c>
      <c r="I422" s="43" t="s">
        <v>915</v>
      </c>
      <c r="J422" s="43" t="s">
        <v>112</v>
      </c>
      <c r="K422" s="41" t="s">
        <v>84</v>
      </c>
      <c r="L422" s="43">
        <v>1</v>
      </c>
      <c r="M422" s="37" t="s">
        <v>1960</v>
      </c>
      <c r="N422" s="37" t="s">
        <v>1961</v>
      </c>
      <c r="O422" s="37" t="s">
        <v>87</v>
      </c>
      <c r="P422" s="37" t="s">
        <v>86</v>
      </c>
      <c r="Q422" s="37" t="s">
        <v>112</v>
      </c>
      <c r="R422" s="41" t="s">
        <v>105</v>
      </c>
      <c r="S422" s="43" t="s">
        <v>116</v>
      </c>
    </row>
    <row r="423" spans="1:19" ht="158.4" x14ac:dyDescent="0.3">
      <c r="A423" s="162" t="s">
        <v>956</v>
      </c>
      <c r="B423" s="41" t="s">
        <v>1890</v>
      </c>
      <c r="C423" s="41" t="s">
        <v>180</v>
      </c>
      <c r="D423" s="41" t="s">
        <v>1956</v>
      </c>
      <c r="E423" s="41" t="str">
        <f t="shared" si="9"/>
        <v>Préparation à l'examen de certification AMF Finance durable (WeFigure) (Formation courte)</v>
      </c>
      <c r="F423" s="166" t="s">
        <v>1957</v>
      </c>
      <c r="G423" s="43" t="s">
        <v>112</v>
      </c>
      <c r="H423" s="43" t="s">
        <v>112</v>
      </c>
      <c r="I423" s="43" t="s">
        <v>915</v>
      </c>
      <c r="J423" s="43" t="s">
        <v>112</v>
      </c>
      <c r="K423" s="41" t="s">
        <v>84</v>
      </c>
      <c r="L423" s="43">
        <v>1</v>
      </c>
      <c r="M423" s="37" t="s">
        <v>1962</v>
      </c>
      <c r="N423" s="37" t="s">
        <v>1963</v>
      </c>
      <c r="O423" s="37" t="s">
        <v>87</v>
      </c>
      <c r="P423" s="37" t="s">
        <v>86</v>
      </c>
      <c r="Q423" s="37" t="s">
        <v>112</v>
      </c>
      <c r="R423" s="41" t="s">
        <v>105</v>
      </c>
      <c r="S423" s="43" t="s">
        <v>116</v>
      </c>
    </row>
    <row r="424" spans="1:19" ht="158.4" x14ac:dyDescent="0.3">
      <c r="A424" s="162" t="s">
        <v>956</v>
      </c>
      <c r="B424" s="41" t="s">
        <v>1890</v>
      </c>
      <c r="C424" s="41" t="s">
        <v>180</v>
      </c>
      <c r="D424" s="41" t="s">
        <v>1956</v>
      </c>
      <c r="E424" s="41" t="str">
        <f t="shared" si="9"/>
        <v>Préparation à l'examen de certification AMF Finance durable (WeFigure) (Formation courte)</v>
      </c>
      <c r="F424" s="166" t="s">
        <v>1957</v>
      </c>
      <c r="G424" s="43" t="s">
        <v>112</v>
      </c>
      <c r="H424" s="43" t="s">
        <v>112</v>
      </c>
      <c r="I424" s="43" t="s">
        <v>915</v>
      </c>
      <c r="J424" s="43" t="s">
        <v>112</v>
      </c>
      <c r="K424" s="41" t="s">
        <v>84</v>
      </c>
      <c r="L424" s="43">
        <v>1</v>
      </c>
      <c r="M424" s="37" t="s">
        <v>1964</v>
      </c>
      <c r="N424" s="37" t="s">
        <v>1965</v>
      </c>
      <c r="O424" s="37" t="s">
        <v>87</v>
      </c>
      <c r="P424" s="37" t="s">
        <v>86</v>
      </c>
      <c r="Q424" s="37" t="s">
        <v>112</v>
      </c>
      <c r="R424" s="41" t="s">
        <v>105</v>
      </c>
      <c r="S424" s="43" t="s">
        <v>116</v>
      </c>
    </row>
    <row r="425" spans="1:19" ht="158.4" x14ac:dyDescent="0.3">
      <c r="A425" s="162" t="s">
        <v>956</v>
      </c>
      <c r="B425" s="41" t="s">
        <v>1890</v>
      </c>
      <c r="C425" s="41" t="s">
        <v>180</v>
      </c>
      <c r="D425" s="41" t="s">
        <v>1956</v>
      </c>
      <c r="E425" s="41" t="str">
        <f t="shared" si="9"/>
        <v>Préparation à l'examen de certification AMF Finance durable (WeFigure) (Formation courte)</v>
      </c>
      <c r="F425" s="166" t="s">
        <v>1957</v>
      </c>
      <c r="G425" s="43" t="s">
        <v>112</v>
      </c>
      <c r="H425" s="43" t="s">
        <v>112</v>
      </c>
      <c r="I425" s="43" t="s">
        <v>915</v>
      </c>
      <c r="J425" s="43" t="s">
        <v>112</v>
      </c>
      <c r="K425" s="41" t="s">
        <v>84</v>
      </c>
      <c r="L425" s="43">
        <v>1</v>
      </c>
      <c r="M425" s="37" t="s">
        <v>1966</v>
      </c>
      <c r="N425" s="37" t="s">
        <v>1967</v>
      </c>
      <c r="O425" s="37" t="s">
        <v>87</v>
      </c>
      <c r="P425" s="37" t="s">
        <v>86</v>
      </c>
      <c r="Q425" s="37" t="s">
        <v>112</v>
      </c>
      <c r="R425" s="41" t="s">
        <v>105</v>
      </c>
      <c r="S425" s="43" t="s">
        <v>116</v>
      </c>
    </row>
    <row r="426" spans="1:19" ht="144" x14ac:dyDescent="0.3">
      <c r="A426" s="162" t="s">
        <v>956</v>
      </c>
      <c r="B426" s="36" t="s">
        <v>1890</v>
      </c>
      <c r="C426" s="36" t="s">
        <v>180</v>
      </c>
      <c r="D426" s="36" t="s">
        <v>1968</v>
      </c>
      <c r="E426" s="36" t="str">
        <f t="shared" si="9"/>
        <v>Naviguer à travers les réglementations - Perspectives pratiques - Niveau III (WeFigure) (Formation courte)</v>
      </c>
      <c r="F426" s="165" t="s">
        <v>1969</v>
      </c>
      <c r="G426" s="37" t="s">
        <v>112</v>
      </c>
      <c r="H426" s="37" t="s">
        <v>112</v>
      </c>
      <c r="I426" s="37" t="s">
        <v>1929</v>
      </c>
      <c r="J426" s="37" t="s">
        <v>112</v>
      </c>
      <c r="K426" s="36" t="s">
        <v>105</v>
      </c>
      <c r="L426" s="37">
        <v>0</v>
      </c>
      <c r="M426" s="37" t="s">
        <v>112</v>
      </c>
      <c r="N426" s="37" t="s">
        <v>112</v>
      </c>
      <c r="O426" s="37" t="s">
        <v>112</v>
      </c>
      <c r="P426" s="37" t="s">
        <v>112</v>
      </c>
      <c r="Q426" s="37" t="s">
        <v>112</v>
      </c>
      <c r="R426" s="36" t="s">
        <v>105</v>
      </c>
      <c r="S426" s="37" t="s">
        <v>116</v>
      </c>
    </row>
    <row r="427" spans="1:19" ht="129.6" x14ac:dyDescent="0.3">
      <c r="A427" s="162" t="s">
        <v>956</v>
      </c>
      <c r="B427" s="36" t="s">
        <v>1890</v>
      </c>
      <c r="C427" s="36" t="s">
        <v>180</v>
      </c>
      <c r="D427" s="36" t="s">
        <v>1970</v>
      </c>
      <c r="E427" s="36" t="str">
        <f t="shared" si="9"/>
        <v>Paysage réglementaire de la gestion d'actifs - Niveau II (WeFigure) (Formation courte)</v>
      </c>
      <c r="F427" s="165" t="s">
        <v>1971</v>
      </c>
      <c r="G427" s="37" t="s">
        <v>112</v>
      </c>
      <c r="H427" s="37" t="s">
        <v>112</v>
      </c>
      <c r="I427" s="37" t="s">
        <v>915</v>
      </c>
      <c r="J427" s="37" t="s">
        <v>112</v>
      </c>
      <c r="K427" s="36" t="s">
        <v>105</v>
      </c>
      <c r="L427" s="37">
        <v>0</v>
      </c>
      <c r="M427" s="37" t="s">
        <v>112</v>
      </c>
      <c r="N427" s="37" t="s">
        <v>112</v>
      </c>
      <c r="O427" s="37" t="s">
        <v>112</v>
      </c>
      <c r="P427" s="37" t="s">
        <v>112</v>
      </c>
      <c r="Q427" s="37" t="s">
        <v>112</v>
      </c>
      <c r="R427" s="36" t="s">
        <v>105</v>
      </c>
      <c r="S427" s="37" t="s">
        <v>116</v>
      </c>
    </row>
    <row r="428" spans="1:19" ht="158.4" x14ac:dyDescent="0.3">
      <c r="A428" s="162" t="s">
        <v>956</v>
      </c>
      <c r="B428" s="36" t="s">
        <v>1890</v>
      </c>
      <c r="C428" s="36" t="s">
        <v>180</v>
      </c>
      <c r="D428" s="36" t="s">
        <v>1972</v>
      </c>
      <c r="E428" s="36" t="str">
        <f t="shared" si="9"/>
        <v>Concepts juridiques et réglementaires clés en gestion d'actifs - Niveau I (WeFigure) (Formation courte)</v>
      </c>
      <c r="F428" s="165" t="s">
        <v>1973</v>
      </c>
      <c r="G428" s="37" t="s">
        <v>112</v>
      </c>
      <c r="H428" s="37" t="s">
        <v>112</v>
      </c>
      <c r="I428" s="37" t="s">
        <v>1929</v>
      </c>
      <c r="J428" s="37" t="s">
        <v>112</v>
      </c>
      <c r="K428" s="36" t="s">
        <v>105</v>
      </c>
      <c r="L428" s="37">
        <v>0</v>
      </c>
      <c r="M428" s="37" t="s">
        <v>112</v>
      </c>
      <c r="N428" s="37" t="s">
        <v>112</v>
      </c>
      <c r="O428" s="37" t="s">
        <v>112</v>
      </c>
      <c r="P428" s="37" t="s">
        <v>112</v>
      </c>
      <c r="Q428" s="37" t="s">
        <v>112</v>
      </c>
      <c r="R428" s="36" t="s">
        <v>105</v>
      </c>
      <c r="S428" s="37" t="s">
        <v>116</v>
      </c>
    </row>
    <row r="429" spans="1:19" ht="216" x14ac:dyDescent="0.3">
      <c r="A429" s="162" t="s">
        <v>956</v>
      </c>
      <c r="B429" s="36" t="s">
        <v>1890</v>
      </c>
      <c r="C429" s="36" t="s">
        <v>180</v>
      </c>
      <c r="D429" s="36" t="s">
        <v>1974</v>
      </c>
      <c r="E429" s="36" t="str">
        <f t="shared" si="9"/>
        <v>Mise en place un programme de conformité anticorruption conforme à la loi sapin II et efficace (WeFigure) (Formation courte)</v>
      </c>
      <c r="F429" s="165" t="s">
        <v>1975</v>
      </c>
      <c r="G429" s="37" t="s">
        <v>112</v>
      </c>
      <c r="H429" s="37" t="s">
        <v>112</v>
      </c>
      <c r="I429" s="37" t="s">
        <v>1929</v>
      </c>
      <c r="J429" s="37" t="s">
        <v>112</v>
      </c>
      <c r="K429" s="36" t="s">
        <v>105</v>
      </c>
      <c r="L429" s="37">
        <v>0</v>
      </c>
      <c r="M429" s="37" t="s">
        <v>112</v>
      </c>
      <c r="N429" s="37" t="s">
        <v>112</v>
      </c>
      <c r="O429" s="37" t="s">
        <v>112</v>
      </c>
      <c r="P429" s="37" t="s">
        <v>112</v>
      </c>
      <c r="Q429" s="37" t="s">
        <v>112</v>
      </c>
      <c r="R429" s="36" t="s">
        <v>105</v>
      </c>
      <c r="S429" s="37" t="s">
        <v>116</v>
      </c>
    </row>
    <row r="430" spans="1:19" ht="158.4" x14ac:dyDescent="0.3">
      <c r="A430" s="162" t="s">
        <v>956</v>
      </c>
      <c r="B430" s="36" t="s">
        <v>1890</v>
      </c>
      <c r="C430" s="36" t="s">
        <v>180</v>
      </c>
      <c r="D430" s="36" t="s">
        <v>1976</v>
      </c>
      <c r="E430" s="36" t="str">
        <f t="shared" si="9"/>
        <v>Connaissance des activités de gestion d'actifs : produits, techniques et acteurs (WeFigure) (Formation courte)</v>
      </c>
      <c r="F430" s="165" t="s">
        <v>1977</v>
      </c>
      <c r="G430" s="37" t="s">
        <v>112</v>
      </c>
      <c r="H430" s="37" t="s">
        <v>112</v>
      </c>
      <c r="I430" s="37" t="s">
        <v>818</v>
      </c>
      <c r="J430" s="37" t="s">
        <v>112</v>
      </c>
      <c r="K430" s="36" t="s">
        <v>105</v>
      </c>
      <c r="L430" s="37">
        <v>0</v>
      </c>
      <c r="M430" s="37" t="s">
        <v>112</v>
      </c>
      <c r="N430" s="37" t="s">
        <v>112</v>
      </c>
      <c r="O430" s="37" t="s">
        <v>112</v>
      </c>
      <c r="P430" s="37" t="s">
        <v>112</v>
      </c>
      <c r="Q430" s="37" t="s">
        <v>112</v>
      </c>
      <c r="R430" s="36" t="s">
        <v>105</v>
      </c>
      <c r="S430" s="37" t="s">
        <v>116</v>
      </c>
    </row>
    <row r="431" spans="1:19" ht="115.2" x14ac:dyDescent="0.3">
      <c r="A431" s="162" t="s">
        <v>956</v>
      </c>
      <c r="B431" s="36" t="s">
        <v>1890</v>
      </c>
      <c r="C431" s="36" t="s">
        <v>180</v>
      </c>
      <c r="D431" s="36" t="s">
        <v>1978</v>
      </c>
      <c r="E431" s="36" t="str">
        <f t="shared" si="9"/>
        <v>Asset management en immobilier - Niveau II (WeFigure) (Formation courte)</v>
      </c>
      <c r="F431" s="165" t="s">
        <v>1979</v>
      </c>
      <c r="G431" s="37" t="s">
        <v>112</v>
      </c>
      <c r="H431" s="37" t="s">
        <v>112</v>
      </c>
      <c r="I431" s="37" t="s">
        <v>915</v>
      </c>
      <c r="J431" s="37" t="s">
        <v>112</v>
      </c>
      <c r="K431" s="36" t="s">
        <v>105</v>
      </c>
      <c r="L431" s="37">
        <v>0</v>
      </c>
      <c r="M431" s="37" t="s">
        <v>112</v>
      </c>
      <c r="N431" s="37" t="s">
        <v>112</v>
      </c>
      <c r="O431" s="37" t="s">
        <v>112</v>
      </c>
      <c r="P431" s="37" t="s">
        <v>112</v>
      </c>
      <c r="Q431" s="37" t="s">
        <v>112</v>
      </c>
      <c r="R431" s="36" t="s">
        <v>105</v>
      </c>
      <c r="S431" s="37" t="s">
        <v>116</v>
      </c>
    </row>
    <row r="432" spans="1:19" ht="115.2" x14ac:dyDescent="0.3">
      <c r="A432" s="162" t="s">
        <v>956</v>
      </c>
      <c r="B432" s="36" t="s">
        <v>1890</v>
      </c>
      <c r="C432" s="36" t="s">
        <v>180</v>
      </c>
      <c r="D432" s="36" t="s">
        <v>1980</v>
      </c>
      <c r="E432" s="36" t="str">
        <f t="shared" si="9"/>
        <v>Asset management en immobilier - Niveau I (WeFigure) (Formation courte)</v>
      </c>
      <c r="F432" s="165" t="s">
        <v>1981</v>
      </c>
      <c r="G432" s="37" t="s">
        <v>112</v>
      </c>
      <c r="H432" s="37" t="s">
        <v>112</v>
      </c>
      <c r="I432" s="37" t="s">
        <v>915</v>
      </c>
      <c r="J432" s="37" t="s">
        <v>112</v>
      </c>
      <c r="K432" s="36" t="s">
        <v>105</v>
      </c>
      <c r="L432" s="37">
        <v>0</v>
      </c>
      <c r="M432" s="37" t="s">
        <v>112</v>
      </c>
      <c r="N432" s="37" t="s">
        <v>112</v>
      </c>
      <c r="O432" s="37" t="s">
        <v>112</v>
      </c>
      <c r="P432" s="37" t="s">
        <v>112</v>
      </c>
      <c r="Q432" s="37" t="s">
        <v>112</v>
      </c>
      <c r="R432" s="36" t="s">
        <v>105</v>
      </c>
      <c r="S432" s="37" t="s">
        <v>116</v>
      </c>
    </row>
    <row r="433" spans="1:19" ht="57.6" x14ac:dyDescent="0.3">
      <c r="A433" s="162" t="s">
        <v>956</v>
      </c>
      <c r="B433" s="36" t="s">
        <v>1982</v>
      </c>
      <c r="C433" s="36" t="s">
        <v>1320</v>
      </c>
      <c r="D433" s="37" t="s">
        <v>1983</v>
      </c>
      <c r="E433" s="37" t="str">
        <f t="shared" si="9"/>
        <v>Préparation au CFA Level 1, 2 et 3 (Bärchen Education) (Formation à la certification)</v>
      </c>
      <c r="F433" s="165" t="s">
        <v>1984</v>
      </c>
      <c r="G433" s="37" t="s">
        <v>112</v>
      </c>
      <c r="H433" s="37" t="s">
        <v>112</v>
      </c>
      <c r="I433" s="37" t="s">
        <v>1985</v>
      </c>
      <c r="J433" s="37" t="s">
        <v>112</v>
      </c>
      <c r="K433" s="36" t="s">
        <v>84</v>
      </c>
      <c r="L433" s="37">
        <v>1</v>
      </c>
      <c r="M433" s="37" t="s">
        <v>1986</v>
      </c>
      <c r="N433" s="37" t="s">
        <v>86</v>
      </c>
      <c r="O433" s="37" t="s">
        <v>87</v>
      </c>
      <c r="P433" s="37" t="s">
        <v>86</v>
      </c>
      <c r="Q433" s="37" t="s">
        <v>112</v>
      </c>
      <c r="R433" s="36" t="s">
        <v>105</v>
      </c>
      <c r="S433" s="37" t="s">
        <v>116</v>
      </c>
    </row>
    <row r="434" spans="1:19" ht="187.2" x14ac:dyDescent="0.3">
      <c r="A434" s="162" t="s">
        <v>956</v>
      </c>
      <c r="B434" s="36" t="s">
        <v>1982</v>
      </c>
      <c r="C434" s="36" t="s">
        <v>1320</v>
      </c>
      <c r="D434" s="36" t="s">
        <v>1987</v>
      </c>
      <c r="E434" s="36" t="str">
        <f t="shared" si="9"/>
        <v>Certification AMF pour les étudiants de nos écoles partenaires (Bärchen Education) (Formation à la certification)</v>
      </c>
      <c r="F434" s="165" t="s">
        <v>1988</v>
      </c>
      <c r="G434" s="37" t="s">
        <v>112</v>
      </c>
      <c r="H434" s="37" t="s">
        <v>112</v>
      </c>
      <c r="I434" s="37" t="s">
        <v>1989</v>
      </c>
      <c r="J434" s="37" t="s">
        <v>112</v>
      </c>
      <c r="K434" s="36" t="s">
        <v>84</v>
      </c>
      <c r="L434" s="37">
        <v>1</v>
      </c>
      <c r="M434" s="37" t="s">
        <v>1990</v>
      </c>
      <c r="N434" s="37" t="s">
        <v>1991</v>
      </c>
      <c r="O434" s="37" t="s">
        <v>87</v>
      </c>
      <c r="P434" s="37" t="s">
        <v>86</v>
      </c>
      <c r="Q434" s="37" t="s">
        <v>112</v>
      </c>
      <c r="R434" s="36" t="s">
        <v>105</v>
      </c>
      <c r="S434" s="37" t="s">
        <v>116</v>
      </c>
    </row>
    <row r="435" spans="1:19" ht="57.6" x14ac:dyDescent="0.3">
      <c r="A435" s="162" t="s">
        <v>956</v>
      </c>
      <c r="B435" s="41" t="s">
        <v>1982</v>
      </c>
      <c r="C435" s="41" t="s">
        <v>1320</v>
      </c>
      <c r="D435" s="43" t="s">
        <v>1321</v>
      </c>
      <c r="E435" s="43" t="str">
        <f t="shared" si="9"/>
        <v>Certification AMF Finance durable (Bärchen Education) (Formation à la certification)</v>
      </c>
      <c r="F435" s="166" t="s">
        <v>1992</v>
      </c>
      <c r="G435" s="43" t="s">
        <v>112</v>
      </c>
      <c r="H435" s="43" t="s">
        <v>112</v>
      </c>
      <c r="I435" s="43" t="s">
        <v>1993</v>
      </c>
      <c r="J435" s="43" t="s">
        <v>112</v>
      </c>
      <c r="K435" s="41" t="s">
        <v>84</v>
      </c>
      <c r="L435" s="43">
        <v>1</v>
      </c>
      <c r="M435" s="37" t="s">
        <v>1958</v>
      </c>
      <c r="N435" s="37" t="s">
        <v>1959</v>
      </c>
      <c r="O435" s="37" t="s">
        <v>87</v>
      </c>
      <c r="P435" s="37" t="s">
        <v>86</v>
      </c>
      <c r="Q435" s="37" t="s">
        <v>112</v>
      </c>
      <c r="R435" s="41" t="s">
        <v>84</v>
      </c>
      <c r="S435" s="43" t="s">
        <v>116</v>
      </c>
    </row>
    <row r="436" spans="1:19" ht="57.6" x14ac:dyDescent="0.3">
      <c r="A436" s="162" t="s">
        <v>956</v>
      </c>
      <c r="B436" s="41" t="s">
        <v>1982</v>
      </c>
      <c r="C436" s="41" t="s">
        <v>1320</v>
      </c>
      <c r="D436" s="43" t="s">
        <v>1321</v>
      </c>
      <c r="E436" s="43" t="str">
        <f t="shared" si="9"/>
        <v>Certification AMF Finance durable (Bärchen Education) (Formation à la certification)</v>
      </c>
      <c r="F436" s="166" t="s">
        <v>1992</v>
      </c>
      <c r="G436" s="43" t="s">
        <v>112</v>
      </c>
      <c r="H436" s="43" t="s">
        <v>112</v>
      </c>
      <c r="I436" s="43" t="s">
        <v>1993</v>
      </c>
      <c r="J436" s="43" t="s">
        <v>112</v>
      </c>
      <c r="K436" s="41" t="s">
        <v>84</v>
      </c>
      <c r="L436" s="43">
        <v>1</v>
      </c>
      <c r="M436" s="37" t="s">
        <v>1960</v>
      </c>
      <c r="N436" s="37" t="s">
        <v>1961</v>
      </c>
      <c r="O436" s="37" t="s">
        <v>87</v>
      </c>
      <c r="P436" s="37" t="s">
        <v>86</v>
      </c>
      <c r="Q436" s="37" t="s">
        <v>112</v>
      </c>
      <c r="R436" s="41" t="s">
        <v>84</v>
      </c>
      <c r="S436" s="43" t="s">
        <v>116</v>
      </c>
    </row>
    <row r="437" spans="1:19" ht="57.6" x14ac:dyDescent="0.3">
      <c r="A437" s="162" t="s">
        <v>956</v>
      </c>
      <c r="B437" s="41" t="s">
        <v>1982</v>
      </c>
      <c r="C437" s="41" t="s">
        <v>1320</v>
      </c>
      <c r="D437" s="43" t="s">
        <v>1321</v>
      </c>
      <c r="E437" s="43" t="str">
        <f t="shared" si="9"/>
        <v>Certification AMF Finance durable (Bärchen Education) (Formation à la certification)</v>
      </c>
      <c r="F437" s="166" t="s">
        <v>1992</v>
      </c>
      <c r="G437" s="43" t="s">
        <v>112</v>
      </c>
      <c r="H437" s="43" t="s">
        <v>112</v>
      </c>
      <c r="I437" s="43" t="s">
        <v>1993</v>
      </c>
      <c r="J437" s="43" t="s">
        <v>112</v>
      </c>
      <c r="K437" s="41" t="s">
        <v>84</v>
      </c>
      <c r="L437" s="43">
        <v>1</v>
      </c>
      <c r="M437" s="37" t="s">
        <v>1962</v>
      </c>
      <c r="N437" s="37" t="s">
        <v>1963</v>
      </c>
      <c r="O437" s="37" t="s">
        <v>87</v>
      </c>
      <c r="P437" s="37" t="s">
        <v>86</v>
      </c>
      <c r="Q437" s="37" t="s">
        <v>112</v>
      </c>
      <c r="R437" s="41" t="s">
        <v>84</v>
      </c>
      <c r="S437" s="43" t="s">
        <v>116</v>
      </c>
    </row>
    <row r="438" spans="1:19" ht="57.6" x14ac:dyDescent="0.3">
      <c r="A438" s="162" t="s">
        <v>956</v>
      </c>
      <c r="B438" s="41" t="s">
        <v>1982</v>
      </c>
      <c r="C438" s="41" t="s">
        <v>1320</v>
      </c>
      <c r="D438" s="43" t="s">
        <v>1321</v>
      </c>
      <c r="E438" s="43" t="str">
        <f t="shared" si="9"/>
        <v>Certification AMF Finance durable (Bärchen Education) (Formation à la certification)</v>
      </c>
      <c r="F438" s="166" t="s">
        <v>1992</v>
      </c>
      <c r="G438" s="43" t="s">
        <v>112</v>
      </c>
      <c r="H438" s="43" t="s">
        <v>112</v>
      </c>
      <c r="I438" s="43" t="s">
        <v>1993</v>
      </c>
      <c r="J438" s="43" t="s">
        <v>112</v>
      </c>
      <c r="K438" s="41" t="s">
        <v>84</v>
      </c>
      <c r="L438" s="43">
        <v>1</v>
      </c>
      <c r="M438" s="37" t="s">
        <v>1964</v>
      </c>
      <c r="N438" s="37" t="s">
        <v>1965</v>
      </c>
      <c r="O438" s="37" t="s">
        <v>87</v>
      </c>
      <c r="P438" s="37" t="s">
        <v>86</v>
      </c>
      <c r="Q438" s="37" t="s">
        <v>112</v>
      </c>
      <c r="R438" s="41" t="s">
        <v>84</v>
      </c>
      <c r="S438" s="43" t="s">
        <v>116</v>
      </c>
    </row>
    <row r="439" spans="1:19" ht="57.6" x14ac:dyDescent="0.3">
      <c r="A439" s="162" t="s">
        <v>956</v>
      </c>
      <c r="B439" s="41" t="s">
        <v>1982</v>
      </c>
      <c r="C439" s="41" t="s">
        <v>1320</v>
      </c>
      <c r="D439" s="43" t="s">
        <v>1321</v>
      </c>
      <c r="E439" s="43" t="str">
        <f t="shared" si="9"/>
        <v>Certification AMF Finance durable (Bärchen Education) (Formation à la certification)</v>
      </c>
      <c r="F439" s="166" t="s">
        <v>1992</v>
      </c>
      <c r="G439" s="43" t="s">
        <v>112</v>
      </c>
      <c r="H439" s="43" t="s">
        <v>112</v>
      </c>
      <c r="I439" s="43" t="s">
        <v>1993</v>
      </c>
      <c r="J439" s="43" t="s">
        <v>112</v>
      </c>
      <c r="K439" s="41" t="s">
        <v>84</v>
      </c>
      <c r="L439" s="43">
        <v>1</v>
      </c>
      <c r="M439" s="37" t="s">
        <v>1966</v>
      </c>
      <c r="N439" s="37" t="s">
        <v>1967</v>
      </c>
      <c r="O439" s="37" t="s">
        <v>87</v>
      </c>
      <c r="P439" s="37" t="s">
        <v>86</v>
      </c>
      <c r="Q439" s="37" t="s">
        <v>112</v>
      </c>
      <c r="R439" s="41" t="s">
        <v>84</v>
      </c>
      <c r="S439" s="43" t="s">
        <v>116</v>
      </c>
    </row>
    <row r="440" spans="1:19" ht="115.2" x14ac:dyDescent="0.3">
      <c r="A440" s="162" t="s">
        <v>956</v>
      </c>
      <c r="B440" s="36" t="s">
        <v>1982</v>
      </c>
      <c r="C440" s="36" t="s">
        <v>180</v>
      </c>
      <c r="D440" s="36" t="s">
        <v>1994</v>
      </c>
      <c r="E440" s="36" t="str">
        <f t="shared" si="9"/>
        <v>Marché monétaire au quotidien (Bärchen Education) (Formation courte)</v>
      </c>
      <c r="F440" s="165" t="s">
        <v>1995</v>
      </c>
      <c r="G440" s="37" t="s">
        <v>112</v>
      </c>
      <c r="H440" s="37" t="s">
        <v>112</v>
      </c>
      <c r="I440" s="37" t="s">
        <v>818</v>
      </c>
      <c r="J440" s="37" t="s">
        <v>112</v>
      </c>
      <c r="K440" s="36" t="s">
        <v>105</v>
      </c>
      <c r="L440" s="37">
        <v>0</v>
      </c>
      <c r="M440" s="37" t="s">
        <v>112</v>
      </c>
      <c r="N440" s="37" t="s">
        <v>112</v>
      </c>
      <c r="O440" s="37" t="s">
        <v>112</v>
      </c>
      <c r="P440" s="37" t="s">
        <v>112</v>
      </c>
      <c r="Q440" s="37" t="s">
        <v>112</v>
      </c>
      <c r="R440" s="36" t="s">
        <v>105</v>
      </c>
      <c r="S440" s="37" t="s">
        <v>116</v>
      </c>
    </row>
    <row r="441" spans="1:19" ht="158.4" x14ac:dyDescent="0.3">
      <c r="A441" s="162" t="s">
        <v>956</v>
      </c>
      <c r="B441" s="36" t="s">
        <v>1982</v>
      </c>
      <c r="C441" s="36" t="s">
        <v>180</v>
      </c>
      <c r="D441" s="36" t="s">
        <v>1996</v>
      </c>
      <c r="E441" s="36" t="str">
        <f t="shared" si="9"/>
        <v>Construction de courbes Swaps, Pricing et Transition IBOR (Bärchen Education) (Formation courte)</v>
      </c>
      <c r="F441" s="165" t="s">
        <v>1997</v>
      </c>
      <c r="G441" s="37" t="s">
        <v>112</v>
      </c>
      <c r="H441" s="37" t="s">
        <v>112</v>
      </c>
      <c r="I441" s="37" t="s">
        <v>818</v>
      </c>
      <c r="J441" s="37" t="s">
        <v>112</v>
      </c>
      <c r="K441" s="36" t="s">
        <v>105</v>
      </c>
      <c r="L441" s="37">
        <v>0</v>
      </c>
      <c r="M441" s="37" t="s">
        <v>112</v>
      </c>
      <c r="N441" s="37" t="s">
        <v>112</v>
      </c>
      <c r="O441" s="37" t="s">
        <v>112</v>
      </c>
      <c r="P441" s="37" t="s">
        <v>112</v>
      </c>
      <c r="Q441" s="37" t="s">
        <v>112</v>
      </c>
      <c r="R441" s="36" t="s">
        <v>105</v>
      </c>
      <c r="S441" s="37" t="s">
        <v>116</v>
      </c>
    </row>
    <row r="442" spans="1:19" ht="100.8" x14ac:dyDescent="0.3">
      <c r="A442" s="162" t="s">
        <v>956</v>
      </c>
      <c r="B442" s="36" t="s">
        <v>1982</v>
      </c>
      <c r="C442" s="36" t="s">
        <v>180</v>
      </c>
      <c r="D442" s="36" t="s">
        <v>1998</v>
      </c>
      <c r="E442" s="36" t="str">
        <f t="shared" si="9"/>
        <v>Gérer un book de swaps (Bärchen Education) (Formation courte)</v>
      </c>
      <c r="F442" s="165" t="s">
        <v>1999</v>
      </c>
      <c r="G442" s="37" t="s">
        <v>112</v>
      </c>
      <c r="H442" s="37" t="s">
        <v>112</v>
      </c>
      <c r="I442" s="37" t="s">
        <v>1985</v>
      </c>
      <c r="J442" s="37" t="s">
        <v>112</v>
      </c>
      <c r="K442" s="36" t="s">
        <v>105</v>
      </c>
      <c r="L442" s="37">
        <v>0</v>
      </c>
      <c r="M442" s="37" t="s">
        <v>112</v>
      </c>
      <c r="N442" s="37" t="s">
        <v>112</v>
      </c>
      <c r="O442" s="37" t="s">
        <v>112</v>
      </c>
      <c r="P442" s="37" t="s">
        <v>112</v>
      </c>
      <c r="Q442" s="37" t="s">
        <v>112</v>
      </c>
      <c r="R442" s="36" t="s">
        <v>105</v>
      </c>
      <c r="S442" s="37" t="s">
        <v>116</v>
      </c>
    </row>
    <row r="443" spans="1:19" ht="86.4" x14ac:dyDescent="0.3">
      <c r="A443" s="162" t="s">
        <v>956</v>
      </c>
      <c r="B443" s="36" t="s">
        <v>1982</v>
      </c>
      <c r="C443" s="36" t="s">
        <v>180</v>
      </c>
      <c r="D443" s="36" t="s">
        <v>2000</v>
      </c>
      <c r="E443" s="36" t="str">
        <f t="shared" si="9"/>
        <v>Le marché obligataire (Bärchen Education) (Formation courte)</v>
      </c>
      <c r="F443" s="165" t="s">
        <v>2001</v>
      </c>
      <c r="G443" s="37" t="s">
        <v>112</v>
      </c>
      <c r="H443" s="37" t="s">
        <v>112</v>
      </c>
      <c r="I443" s="37" t="s">
        <v>818</v>
      </c>
      <c r="J443" s="37" t="s">
        <v>112</v>
      </c>
      <c r="K443" s="36" t="s">
        <v>105</v>
      </c>
      <c r="L443" s="37">
        <v>0</v>
      </c>
      <c r="M443" s="37" t="s">
        <v>112</v>
      </c>
      <c r="N443" s="37" t="s">
        <v>112</v>
      </c>
      <c r="O443" s="37" t="s">
        <v>112</v>
      </c>
      <c r="P443" s="37" t="s">
        <v>112</v>
      </c>
      <c r="Q443" s="37" t="s">
        <v>112</v>
      </c>
      <c r="R443" s="36" t="s">
        <v>105</v>
      </c>
      <c r="S443" s="37" t="s">
        <v>116</v>
      </c>
    </row>
    <row r="444" spans="1:19" ht="115.2" x14ac:dyDescent="0.3">
      <c r="A444" s="162" t="s">
        <v>956</v>
      </c>
      <c r="B444" s="36" t="s">
        <v>1982</v>
      </c>
      <c r="C444" s="36" t="s">
        <v>180</v>
      </c>
      <c r="D444" s="36" t="s">
        <v>2002</v>
      </c>
      <c r="E444" s="36" t="str">
        <f t="shared" si="9"/>
        <v>Les financements obligataires (Bärchen Education) (Formation courte)</v>
      </c>
      <c r="F444" s="165" t="s">
        <v>2003</v>
      </c>
      <c r="G444" s="37" t="s">
        <v>112</v>
      </c>
      <c r="H444" s="37" t="s">
        <v>112</v>
      </c>
      <c r="I444" s="37" t="s">
        <v>1985</v>
      </c>
      <c r="J444" s="37" t="s">
        <v>112</v>
      </c>
      <c r="K444" s="36" t="s">
        <v>105</v>
      </c>
      <c r="L444" s="37">
        <v>0</v>
      </c>
      <c r="M444" s="37" t="s">
        <v>112</v>
      </c>
      <c r="N444" s="37" t="s">
        <v>112</v>
      </c>
      <c r="O444" s="37" t="s">
        <v>112</v>
      </c>
      <c r="P444" s="37" t="s">
        <v>112</v>
      </c>
      <c r="Q444" s="37" t="s">
        <v>112</v>
      </c>
      <c r="R444" s="36" t="s">
        <v>105</v>
      </c>
      <c r="S444" s="37" t="s">
        <v>116</v>
      </c>
    </row>
    <row r="445" spans="1:19" ht="100.8" x14ac:dyDescent="0.3">
      <c r="A445" s="162" t="s">
        <v>956</v>
      </c>
      <c r="B445" s="36" t="s">
        <v>1982</v>
      </c>
      <c r="C445" s="36" t="s">
        <v>180</v>
      </c>
      <c r="D445" s="36" t="s">
        <v>2004</v>
      </c>
      <c r="E445" s="36" t="str">
        <f t="shared" si="9"/>
        <v>Les obligations High Yield (Bärchen Education) (Formation courte)</v>
      </c>
      <c r="F445" s="165" t="s">
        <v>2005</v>
      </c>
      <c r="G445" s="37" t="s">
        <v>112</v>
      </c>
      <c r="H445" s="37" t="s">
        <v>112</v>
      </c>
      <c r="I445" s="37" t="s">
        <v>818</v>
      </c>
      <c r="J445" s="37" t="s">
        <v>112</v>
      </c>
      <c r="K445" s="36" t="s">
        <v>105</v>
      </c>
      <c r="L445" s="37">
        <v>0</v>
      </c>
      <c r="M445" s="37" t="s">
        <v>112</v>
      </c>
      <c r="N445" s="37" t="s">
        <v>112</v>
      </c>
      <c r="O445" s="37" t="s">
        <v>112</v>
      </c>
      <c r="P445" s="37" t="s">
        <v>112</v>
      </c>
      <c r="Q445" s="37" t="s">
        <v>112</v>
      </c>
      <c r="R445" s="36" t="s">
        <v>105</v>
      </c>
      <c r="S445" s="37" t="s">
        <v>116</v>
      </c>
    </row>
    <row r="446" spans="1:19" ht="144" x14ac:dyDescent="0.3">
      <c r="A446" s="162" t="s">
        <v>956</v>
      </c>
      <c r="B446" s="36" t="s">
        <v>1982</v>
      </c>
      <c r="C446" s="36" t="s">
        <v>180</v>
      </c>
      <c r="D446" s="36" t="s">
        <v>2006</v>
      </c>
      <c r="E446" s="36" t="str">
        <f t="shared" si="9"/>
        <v>Pricing et modélisation des swaps et options de taux (Bärchen Education) (Formation courte)</v>
      </c>
      <c r="F446" s="165" t="s">
        <v>2007</v>
      </c>
      <c r="G446" s="37" t="s">
        <v>112</v>
      </c>
      <c r="H446" s="37" t="s">
        <v>112</v>
      </c>
      <c r="I446" s="37" t="s">
        <v>818</v>
      </c>
      <c r="J446" s="37" t="s">
        <v>112</v>
      </c>
      <c r="K446" s="36" t="s">
        <v>105</v>
      </c>
      <c r="L446" s="37">
        <v>0</v>
      </c>
      <c r="M446" s="37" t="s">
        <v>112</v>
      </c>
      <c r="N446" s="37" t="s">
        <v>112</v>
      </c>
      <c r="O446" s="37" t="s">
        <v>112</v>
      </c>
      <c r="P446" s="37" t="s">
        <v>112</v>
      </c>
      <c r="Q446" s="37" t="s">
        <v>112</v>
      </c>
      <c r="R446" s="36" t="s">
        <v>105</v>
      </c>
      <c r="S446" s="37" t="s">
        <v>116</v>
      </c>
    </row>
    <row r="447" spans="1:19" ht="158.4" x14ac:dyDescent="0.3">
      <c r="A447" s="162" t="s">
        <v>956</v>
      </c>
      <c r="B447" s="36" t="s">
        <v>1982</v>
      </c>
      <c r="C447" s="36" t="s">
        <v>180</v>
      </c>
      <c r="D447" s="36" t="s">
        <v>2008</v>
      </c>
      <c r="E447" s="36" t="str">
        <f t="shared" si="9"/>
        <v>Pricing et modélisation des Constant Maturity Swaps - CMS (Bärchen Education) (Formation courte)</v>
      </c>
      <c r="F447" s="165" t="s">
        <v>2009</v>
      </c>
      <c r="G447" s="37" t="s">
        <v>112</v>
      </c>
      <c r="H447" s="37" t="s">
        <v>112</v>
      </c>
      <c r="I447" s="37" t="s">
        <v>818</v>
      </c>
      <c r="J447" s="37" t="s">
        <v>112</v>
      </c>
      <c r="K447" s="36" t="s">
        <v>105</v>
      </c>
      <c r="L447" s="37">
        <v>0</v>
      </c>
      <c r="M447" s="37" t="s">
        <v>112</v>
      </c>
      <c r="N447" s="37" t="s">
        <v>112</v>
      </c>
      <c r="O447" s="37" t="s">
        <v>112</v>
      </c>
      <c r="P447" s="37" t="s">
        <v>112</v>
      </c>
      <c r="Q447" s="37" t="s">
        <v>112</v>
      </c>
      <c r="R447" s="36" t="s">
        <v>105</v>
      </c>
      <c r="S447" s="37" t="s">
        <v>116</v>
      </c>
    </row>
    <row r="448" spans="1:19" ht="100.8" x14ac:dyDescent="0.3">
      <c r="A448" s="162" t="s">
        <v>956</v>
      </c>
      <c r="B448" s="36" t="s">
        <v>1982</v>
      </c>
      <c r="C448" s="36" t="s">
        <v>180</v>
      </c>
      <c r="D448" s="36" t="s">
        <v>2010</v>
      </c>
      <c r="E448" s="36" t="str">
        <f t="shared" si="9"/>
        <v>Variance swaps et volatilité (Bärchen Education) (Formation courte)</v>
      </c>
      <c r="F448" s="165" t="s">
        <v>2011</v>
      </c>
      <c r="G448" s="37" t="s">
        <v>112</v>
      </c>
      <c r="H448" s="37" t="s">
        <v>112</v>
      </c>
      <c r="I448" s="37" t="s">
        <v>1985</v>
      </c>
      <c r="J448" s="37" t="s">
        <v>112</v>
      </c>
      <c r="K448" s="36" t="s">
        <v>105</v>
      </c>
      <c r="L448" s="37">
        <v>0</v>
      </c>
      <c r="M448" s="37" t="s">
        <v>112</v>
      </c>
      <c r="N448" s="37" t="s">
        <v>112</v>
      </c>
      <c r="O448" s="37" t="s">
        <v>112</v>
      </c>
      <c r="P448" s="37" t="s">
        <v>112</v>
      </c>
      <c r="Q448" s="37" t="s">
        <v>112</v>
      </c>
      <c r="R448" s="36" t="s">
        <v>105</v>
      </c>
      <c r="S448" s="37" t="s">
        <v>116</v>
      </c>
    </row>
    <row r="449" spans="1:19" ht="115.2" x14ac:dyDescent="0.3">
      <c r="A449" s="162" t="s">
        <v>956</v>
      </c>
      <c r="B449" s="36" t="s">
        <v>1982</v>
      </c>
      <c r="C449" s="36" t="s">
        <v>180</v>
      </c>
      <c r="D449" s="36" t="s">
        <v>2012</v>
      </c>
      <c r="E449" s="36" t="str">
        <f t="shared" si="9"/>
        <v>Les produits dérivés de taux (Bärchen Education) (Formation courte)</v>
      </c>
      <c r="F449" s="165" t="s">
        <v>2013</v>
      </c>
      <c r="G449" s="37" t="s">
        <v>112</v>
      </c>
      <c r="H449" s="37" t="s">
        <v>112</v>
      </c>
      <c r="I449" s="37" t="s">
        <v>818</v>
      </c>
      <c r="J449" s="37" t="s">
        <v>112</v>
      </c>
      <c r="K449" s="36" t="s">
        <v>105</v>
      </c>
      <c r="L449" s="37">
        <v>0</v>
      </c>
      <c r="M449" s="37" t="s">
        <v>112</v>
      </c>
      <c r="N449" s="37" t="s">
        <v>112</v>
      </c>
      <c r="O449" s="37" t="s">
        <v>112</v>
      </c>
      <c r="P449" s="37" t="s">
        <v>112</v>
      </c>
      <c r="Q449" s="37" t="s">
        <v>112</v>
      </c>
      <c r="R449" s="36" t="s">
        <v>105</v>
      </c>
      <c r="S449" s="37" t="s">
        <v>116</v>
      </c>
    </row>
    <row r="450" spans="1:19" ht="129.6" x14ac:dyDescent="0.3">
      <c r="A450" s="162" t="s">
        <v>956</v>
      </c>
      <c r="B450" s="36" t="s">
        <v>1982</v>
      </c>
      <c r="C450" s="36" t="s">
        <v>180</v>
      </c>
      <c r="D450" s="36" t="s">
        <v>2014</v>
      </c>
      <c r="E450" s="36" t="str">
        <f t="shared" ref="E450:E513" si="10">CONCATENATE(D450&amp;" ("&amp;B450&amp;")"&amp;" ("&amp;C450&amp;")")</f>
        <v>Structurés de taux : montages et utilisations (Bärchen Education) (Formation courte)</v>
      </c>
      <c r="F450" s="165" t="s">
        <v>2015</v>
      </c>
      <c r="G450" s="37" t="s">
        <v>112</v>
      </c>
      <c r="H450" s="37" t="s">
        <v>112</v>
      </c>
      <c r="I450" s="37" t="s">
        <v>818</v>
      </c>
      <c r="J450" s="37" t="s">
        <v>112</v>
      </c>
      <c r="K450" s="36" t="s">
        <v>105</v>
      </c>
      <c r="L450" s="37">
        <v>0</v>
      </c>
      <c r="M450" s="37" t="s">
        <v>112</v>
      </c>
      <c r="N450" s="37" t="s">
        <v>112</v>
      </c>
      <c r="O450" s="37" t="s">
        <v>112</v>
      </c>
      <c r="P450" s="37" t="s">
        <v>112</v>
      </c>
      <c r="Q450" s="37" t="s">
        <v>112</v>
      </c>
      <c r="R450" s="36" t="s">
        <v>105</v>
      </c>
      <c r="S450" s="37" t="s">
        <v>116</v>
      </c>
    </row>
    <row r="451" spans="1:19" ht="129.6" x14ac:dyDescent="0.3">
      <c r="A451" s="162" t="s">
        <v>956</v>
      </c>
      <c r="B451" s="36" t="s">
        <v>1982</v>
      </c>
      <c r="C451" s="36" t="s">
        <v>180</v>
      </c>
      <c r="D451" s="36" t="s">
        <v>2016</v>
      </c>
      <c r="E451" s="36" t="str">
        <f t="shared" si="10"/>
        <v>Pricing et modélisation des structurés de taux (Bärchen Education) (Formation courte)</v>
      </c>
      <c r="F451" s="165" t="s">
        <v>2017</v>
      </c>
      <c r="G451" s="37" t="s">
        <v>112</v>
      </c>
      <c r="H451" s="37" t="s">
        <v>112</v>
      </c>
      <c r="I451" s="37" t="s">
        <v>915</v>
      </c>
      <c r="J451" s="37" t="s">
        <v>112</v>
      </c>
      <c r="K451" s="36" t="s">
        <v>105</v>
      </c>
      <c r="L451" s="37">
        <v>0</v>
      </c>
      <c r="M451" s="37" t="s">
        <v>112</v>
      </c>
      <c r="N451" s="37" t="s">
        <v>112</v>
      </c>
      <c r="O451" s="37" t="s">
        <v>112</v>
      </c>
      <c r="P451" s="37" t="s">
        <v>112</v>
      </c>
      <c r="Q451" s="37" t="s">
        <v>112</v>
      </c>
      <c r="R451" s="36" t="s">
        <v>105</v>
      </c>
      <c r="S451" s="37" t="s">
        <v>116</v>
      </c>
    </row>
    <row r="452" spans="1:19" ht="144" x14ac:dyDescent="0.3">
      <c r="A452" s="162" t="s">
        <v>956</v>
      </c>
      <c r="B452" s="36" t="s">
        <v>1982</v>
      </c>
      <c r="C452" s="36" t="s">
        <v>180</v>
      </c>
      <c r="D452" s="36" t="s">
        <v>2018</v>
      </c>
      <c r="E452" s="36" t="str">
        <f t="shared" si="10"/>
        <v>Obligations convertibles : les fondamentaux (Bärchen Education) (Formation courte)</v>
      </c>
      <c r="F452" s="165" t="s">
        <v>2019</v>
      </c>
      <c r="G452" s="37" t="s">
        <v>112</v>
      </c>
      <c r="H452" s="37" t="s">
        <v>112</v>
      </c>
      <c r="I452" s="37" t="s">
        <v>818</v>
      </c>
      <c r="J452" s="37" t="s">
        <v>112</v>
      </c>
      <c r="K452" s="36" t="s">
        <v>105</v>
      </c>
      <c r="L452" s="37">
        <v>0</v>
      </c>
      <c r="M452" s="37" t="s">
        <v>112</v>
      </c>
      <c r="N452" s="37" t="s">
        <v>112</v>
      </c>
      <c r="O452" s="37" t="s">
        <v>112</v>
      </c>
      <c r="P452" s="37" t="s">
        <v>112</v>
      </c>
      <c r="Q452" s="37" t="s">
        <v>112</v>
      </c>
      <c r="R452" s="36" t="s">
        <v>105</v>
      </c>
      <c r="S452" s="37" t="s">
        <v>116</v>
      </c>
    </row>
    <row r="453" spans="1:19" ht="129.6" x14ac:dyDescent="0.3">
      <c r="A453" s="162" t="s">
        <v>956</v>
      </c>
      <c r="B453" s="36" t="s">
        <v>1982</v>
      </c>
      <c r="C453" s="36" t="s">
        <v>180</v>
      </c>
      <c r="D453" s="36" t="s">
        <v>2020</v>
      </c>
      <c r="E453" s="36" t="str">
        <f t="shared" si="10"/>
        <v>Pricing et modélisation des obligations convertibles (Bärchen Education) (Formation courte)</v>
      </c>
      <c r="F453" s="165" t="s">
        <v>2021</v>
      </c>
      <c r="G453" s="37" t="s">
        <v>112</v>
      </c>
      <c r="H453" s="37" t="s">
        <v>112</v>
      </c>
      <c r="I453" s="37" t="s">
        <v>818</v>
      </c>
      <c r="J453" s="37" t="s">
        <v>112</v>
      </c>
      <c r="K453" s="36" t="s">
        <v>105</v>
      </c>
      <c r="L453" s="37">
        <v>0</v>
      </c>
      <c r="M453" s="37" t="s">
        <v>112</v>
      </c>
      <c r="N453" s="37" t="s">
        <v>112</v>
      </c>
      <c r="O453" s="37" t="s">
        <v>112</v>
      </c>
      <c r="P453" s="37" t="s">
        <v>112</v>
      </c>
      <c r="Q453" s="37" t="s">
        <v>112</v>
      </c>
      <c r="R453" s="36" t="s">
        <v>105</v>
      </c>
      <c r="S453" s="37" t="s">
        <v>116</v>
      </c>
    </row>
    <row r="454" spans="1:19" ht="100.8" x14ac:dyDescent="0.3">
      <c r="A454" s="162" t="s">
        <v>956</v>
      </c>
      <c r="B454" s="36" t="s">
        <v>1982</v>
      </c>
      <c r="C454" s="36" t="s">
        <v>180</v>
      </c>
      <c r="D454" s="36" t="s">
        <v>2022</v>
      </c>
      <c r="E454" s="36" t="str">
        <f t="shared" si="10"/>
        <v>Produits indexés sur l'inflation (Bärchen Education) (Formation courte)</v>
      </c>
      <c r="F454" s="165" t="s">
        <v>2023</v>
      </c>
      <c r="G454" s="37" t="s">
        <v>112</v>
      </c>
      <c r="H454" s="37" t="s">
        <v>112</v>
      </c>
      <c r="I454" s="37" t="s">
        <v>818</v>
      </c>
      <c r="J454" s="37" t="s">
        <v>112</v>
      </c>
      <c r="K454" s="36" t="s">
        <v>105</v>
      </c>
      <c r="L454" s="37">
        <v>0</v>
      </c>
      <c r="M454" s="37" t="s">
        <v>112</v>
      </c>
      <c r="N454" s="37" t="s">
        <v>112</v>
      </c>
      <c r="O454" s="37" t="s">
        <v>112</v>
      </c>
      <c r="P454" s="37" t="s">
        <v>112</v>
      </c>
      <c r="Q454" s="37" t="s">
        <v>112</v>
      </c>
      <c r="R454" s="36" t="s">
        <v>105</v>
      </c>
      <c r="S454" s="37" t="s">
        <v>116</v>
      </c>
    </row>
    <row r="455" spans="1:19" ht="86.4" x14ac:dyDescent="0.3">
      <c r="A455" s="162" t="s">
        <v>956</v>
      </c>
      <c r="B455" s="41" t="s">
        <v>1982</v>
      </c>
      <c r="C455" s="41" t="s">
        <v>180</v>
      </c>
      <c r="D455" s="41" t="s">
        <v>2024</v>
      </c>
      <c r="E455" s="41" t="str">
        <f t="shared" si="10"/>
        <v>Les Green Bonds (Bärchen Education) (Formation courte)</v>
      </c>
      <c r="F455" s="166" t="s">
        <v>2025</v>
      </c>
      <c r="G455" s="43" t="s">
        <v>112</v>
      </c>
      <c r="H455" s="43" t="s">
        <v>112</v>
      </c>
      <c r="I455" s="43" t="s">
        <v>1929</v>
      </c>
      <c r="J455" s="43" t="s">
        <v>112</v>
      </c>
      <c r="K455" s="41" t="s">
        <v>84</v>
      </c>
      <c r="L455" s="43">
        <v>1</v>
      </c>
      <c r="M455" s="37" t="s">
        <v>2026</v>
      </c>
      <c r="N455" s="37" t="s">
        <v>2027</v>
      </c>
      <c r="O455" s="37" t="s">
        <v>87</v>
      </c>
      <c r="P455" s="37" t="s">
        <v>86</v>
      </c>
      <c r="Q455" s="37" t="s">
        <v>112</v>
      </c>
      <c r="R455" s="41" t="s">
        <v>84</v>
      </c>
      <c r="S455" s="43" t="s">
        <v>116</v>
      </c>
    </row>
    <row r="456" spans="1:19" ht="86.4" x14ac:dyDescent="0.3">
      <c r="A456" s="162" t="s">
        <v>956</v>
      </c>
      <c r="B456" s="41" t="s">
        <v>1982</v>
      </c>
      <c r="C456" s="41" t="s">
        <v>180</v>
      </c>
      <c r="D456" s="41" t="s">
        <v>2024</v>
      </c>
      <c r="E456" s="41" t="str">
        <f t="shared" si="10"/>
        <v>Les Green Bonds (Bärchen Education) (Formation courte)</v>
      </c>
      <c r="F456" s="166" t="s">
        <v>2025</v>
      </c>
      <c r="G456" s="43" t="s">
        <v>112</v>
      </c>
      <c r="H456" s="43" t="s">
        <v>112</v>
      </c>
      <c r="I456" s="43" t="s">
        <v>1929</v>
      </c>
      <c r="J456" s="43" t="s">
        <v>112</v>
      </c>
      <c r="K456" s="41" t="s">
        <v>84</v>
      </c>
      <c r="L456" s="43">
        <v>1</v>
      </c>
      <c r="M456" s="37" t="s">
        <v>2028</v>
      </c>
      <c r="N456" s="37" t="s">
        <v>2029</v>
      </c>
      <c r="O456" s="37" t="s">
        <v>87</v>
      </c>
      <c r="P456" s="37" t="s">
        <v>86</v>
      </c>
      <c r="Q456" s="37" t="s">
        <v>112</v>
      </c>
      <c r="R456" s="41" t="s">
        <v>84</v>
      </c>
      <c r="S456" s="43" t="s">
        <v>116</v>
      </c>
    </row>
    <row r="457" spans="1:19" ht="86.4" x14ac:dyDescent="0.3">
      <c r="A457" s="162" t="s">
        <v>956</v>
      </c>
      <c r="B457" s="41" t="s">
        <v>1982</v>
      </c>
      <c r="C457" s="41" t="s">
        <v>180</v>
      </c>
      <c r="D457" s="41" t="s">
        <v>2024</v>
      </c>
      <c r="E457" s="41" t="str">
        <f t="shared" si="10"/>
        <v>Les Green Bonds (Bärchen Education) (Formation courte)</v>
      </c>
      <c r="F457" s="166" t="s">
        <v>2025</v>
      </c>
      <c r="G457" s="43" t="s">
        <v>112</v>
      </c>
      <c r="H457" s="43" t="s">
        <v>112</v>
      </c>
      <c r="I457" s="43" t="s">
        <v>1929</v>
      </c>
      <c r="J457" s="43" t="s">
        <v>112</v>
      </c>
      <c r="K457" s="41" t="s">
        <v>84</v>
      </c>
      <c r="L457" s="43">
        <v>1</v>
      </c>
      <c r="M457" s="37" t="s">
        <v>2030</v>
      </c>
      <c r="N457" s="37" t="s">
        <v>2031</v>
      </c>
      <c r="O457" s="37" t="s">
        <v>87</v>
      </c>
      <c r="P457" s="37" t="s">
        <v>86</v>
      </c>
      <c r="Q457" s="37" t="s">
        <v>112</v>
      </c>
      <c r="R457" s="41" t="s">
        <v>84</v>
      </c>
      <c r="S457" s="43" t="s">
        <v>116</v>
      </c>
    </row>
    <row r="458" spans="1:19" ht="172.8" x14ac:dyDescent="0.3">
      <c r="A458" s="162" t="s">
        <v>956</v>
      </c>
      <c r="B458" s="36" t="s">
        <v>1982</v>
      </c>
      <c r="C458" s="36" t="s">
        <v>180</v>
      </c>
      <c r="D458" s="36" t="s">
        <v>2032</v>
      </c>
      <c r="E458" s="36" t="str">
        <f t="shared" si="10"/>
        <v>Asset and Liability Management (ALM) bancaire : les fondamentaux (Bärchen Education) (Formation courte)</v>
      </c>
      <c r="F458" s="165" t="s">
        <v>2033</v>
      </c>
      <c r="G458" s="37" t="s">
        <v>112</v>
      </c>
      <c r="H458" s="37" t="s">
        <v>112</v>
      </c>
      <c r="I458" s="37" t="s">
        <v>818</v>
      </c>
      <c r="J458" s="37" t="s">
        <v>112</v>
      </c>
      <c r="K458" s="36" t="s">
        <v>105</v>
      </c>
      <c r="L458" s="37">
        <v>0</v>
      </c>
      <c r="M458" s="37" t="s">
        <v>112</v>
      </c>
      <c r="N458" s="37" t="s">
        <v>112</v>
      </c>
      <c r="O458" s="37" t="s">
        <v>112</v>
      </c>
      <c r="P458" s="37" t="s">
        <v>112</v>
      </c>
      <c r="Q458" s="37" t="s">
        <v>112</v>
      </c>
      <c r="R458" s="36" t="s">
        <v>105</v>
      </c>
      <c r="S458" s="37" t="s">
        <v>116</v>
      </c>
    </row>
    <row r="459" spans="1:19" ht="158.4" x14ac:dyDescent="0.3">
      <c r="A459" s="162" t="s">
        <v>956</v>
      </c>
      <c r="B459" s="36" t="s">
        <v>1982</v>
      </c>
      <c r="C459" s="36" t="s">
        <v>180</v>
      </c>
      <c r="D459" s="36" t="s">
        <v>2034</v>
      </c>
      <c r="E459" s="36" t="str">
        <f t="shared" si="10"/>
        <v>Asset and Liability Management (ALM) bancaire : techniques avancées (Bärchen Education) (Formation courte)</v>
      </c>
      <c r="F459" s="165" t="s">
        <v>2035</v>
      </c>
      <c r="G459" s="37" t="s">
        <v>112</v>
      </c>
      <c r="H459" s="37" t="s">
        <v>112</v>
      </c>
      <c r="I459" s="37" t="s">
        <v>818</v>
      </c>
      <c r="J459" s="37" t="s">
        <v>112</v>
      </c>
      <c r="K459" s="36" t="s">
        <v>105</v>
      </c>
      <c r="L459" s="37">
        <v>0</v>
      </c>
      <c r="M459" s="37" t="s">
        <v>112</v>
      </c>
      <c r="N459" s="37" t="s">
        <v>112</v>
      </c>
      <c r="O459" s="37" t="s">
        <v>112</v>
      </c>
      <c r="P459" s="37" t="s">
        <v>112</v>
      </c>
      <c r="Q459" s="37" t="s">
        <v>112</v>
      </c>
      <c r="R459" s="36" t="s">
        <v>105</v>
      </c>
      <c r="S459" s="37" t="s">
        <v>116</v>
      </c>
    </row>
    <row r="460" spans="1:19" ht="100.8" x14ac:dyDescent="0.3">
      <c r="A460" s="162" t="s">
        <v>956</v>
      </c>
      <c r="B460" s="36" t="s">
        <v>1982</v>
      </c>
      <c r="C460" s="36" t="s">
        <v>180</v>
      </c>
      <c r="D460" s="36" t="s">
        <v>2036</v>
      </c>
      <c r="E460" s="36" t="str">
        <f t="shared" si="10"/>
        <v>Marchés actions au quotidien (Bärchen Education) (Formation courte)</v>
      </c>
      <c r="F460" s="165" t="s">
        <v>2037</v>
      </c>
      <c r="G460" s="37" t="s">
        <v>112</v>
      </c>
      <c r="H460" s="37" t="s">
        <v>112</v>
      </c>
      <c r="I460" s="37" t="s">
        <v>1985</v>
      </c>
      <c r="J460" s="37" t="s">
        <v>112</v>
      </c>
      <c r="K460" s="36" t="s">
        <v>105</v>
      </c>
      <c r="L460" s="37">
        <v>0</v>
      </c>
      <c r="M460" s="37" t="s">
        <v>112</v>
      </c>
      <c r="N460" s="37" t="s">
        <v>112</v>
      </c>
      <c r="O460" s="37" t="s">
        <v>112</v>
      </c>
      <c r="P460" s="37" t="s">
        <v>112</v>
      </c>
      <c r="Q460" s="37" t="s">
        <v>112</v>
      </c>
      <c r="R460" s="36" t="s">
        <v>105</v>
      </c>
      <c r="S460" s="37" t="s">
        <v>116</v>
      </c>
    </row>
    <row r="461" spans="1:19" ht="129.6" x14ac:dyDescent="0.3">
      <c r="A461" s="162" t="s">
        <v>956</v>
      </c>
      <c r="B461" s="36" t="s">
        <v>1982</v>
      </c>
      <c r="C461" s="36" t="s">
        <v>180</v>
      </c>
      <c r="D461" s="36" t="s">
        <v>2038</v>
      </c>
      <c r="E461" s="36" t="str">
        <f t="shared" si="10"/>
        <v>Les produits dérivés sur actions et indices (Bärchen Education) (Formation courte)</v>
      </c>
      <c r="F461" s="165" t="s">
        <v>2039</v>
      </c>
      <c r="G461" s="37" t="s">
        <v>112</v>
      </c>
      <c r="H461" s="37" t="s">
        <v>112</v>
      </c>
      <c r="I461" s="37" t="s">
        <v>818</v>
      </c>
      <c r="J461" s="37" t="s">
        <v>112</v>
      </c>
      <c r="K461" s="36" t="s">
        <v>105</v>
      </c>
      <c r="L461" s="37">
        <v>0</v>
      </c>
      <c r="M461" s="37" t="s">
        <v>112</v>
      </c>
      <c r="N461" s="37" t="s">
        <v>112</v>
      </c>
      <c r="O461" s="37" t="s">
        <v>112</v>
      </c>
      <c r="P461" s="37" t="s">
        <v>112</v>
      </c>
      <c r="Q461" s="37" t="s">
        <v>112</v>
      </c>
      <c r="R461" s="36" t="s">
        <v>105</v>
      </c>
      <c r="S461" s="37" t="s">
        <v>116</v>
      </c>
    </row>
    <row r="462" spans="1:19" ht="158.4" x14ac:dyDescent="0.3">
      <c r="A462" s="162" t="s">
        <v>956</v>
      </c>
      <c r="B462" s="36" t="s">
        <v>1982</v>
      </c>
      <c r="C462" s="36" t="s">
        <v>180</v>
      </c>
      <c r="D462" s="36" t="s">
        <v>2040</v>
      </c>
      <c r="E462" s="36" t="str">
        <f t="shared" si="10"/>
        <v>Exchange Traded Funds - ETF : montages et utilisations (Bärchen Education) (Formation courte)</v>
      </c>
      <c r="F462" s="165" t="s">
        <v>2041</v>
      </c>
      <c r="G462" s="37" t="s">
        <v>112</v>
      </c>
      <c r="H462" s="37" t="s">
        <v>112</v>
      </c>
      <c r="I462" s="37" t="s">
        <v>1985</v>
      </c>
      <c r="J462" s="37" t="s">
        <v>112</v>
      </c>
      <c r="K462" s="36" t="s">
        <v>105</v>
      </c>
      <c r="L462" s="37">
        <v>0</v>
      </c>
      <c r="M462" s="37" t="s">
        <v>112</v>
      </c>
      <c r="N462" s="37" t="s">
        <v>112</v>
      </c>
      <c r="O462" s="37" t="s">
        <v>112</v>
      </c>
      <c r="P462" s="37" t="s">
        <v>112</v>
      </c>
      <c r="Q462" s="37" t="s">
        <v>112</v>
      </c>
      <c r="R462" s="36" t="s">
        <v>105</v>
      </c>
      <c r="S462" s="37" t="s">
        <v>116</v>
      </c>
    </row>
    <row r="463" spans="1:19" ht="144" x14ac:dyDescent="0.3">
      <c r="A463" s="162" t="s">
        <v>956</v>
      </c>
      <c r="B463" s="36" t="s">
        <v>1982</v>
      </c>
      <c r="C463" s="36" t="s">
        <v>180</v>
      </c>
      <c r="D463" s="36" t="s">
        <v>2042</v>
      </c>
      <c r="E463" s="36" t="str">
        <f t="shared" si="10"/>
        <v>Produits structurés sur actions : les fondamentaux (Bärchen Education) (Formation courte)</v>
      </c>
      <c r="F463" s="165" t="s">
        <v>2043</v>
      </c>
      <c r="G463" s="37" t="s">
        <v>112</v>
      </c>
      <c r="H463" s="37" t="s">
        <v>112</v>
      </c>
      <c r="I463" s="37" t="s">
        <v>818</v>
      </c>
      <c r="J463" s="37" t="s">
        <v>112</v>
      </c>
      <c r="K463" s="36" t="s">
        <v>105</v>
      </c>
      <c r="L463" s="37">
        <v>0</v>
      </c>
      <c r="M463" s="37" t="s">
        <v>112</v>
      </c>
      <c r="N463" s="37" t="s">
        <v>112</v>
      </c>
      <c r="O463" s="37" t="s">
        <v>112</v>
      </c>
      <c r="P463" s="37" t="s">
        <v>112</v>
      </c>
      <c r="Q463" s="37" t="s">
        <v>112</v>
      </c>
      <c r="R463" s="36" t="s">
        <v>105</v>
      </c>
      <c r="S463" s="37" t="s">
        <v>116</v>
      </c>
    </row>
    <row r="464" spans="1:19" ht="115.2" x14ac:dyDescent="0.3">
      <c r="A464" s="162" t="s">
        <v>956</v>
      </c>
      <c r="B464" s="36" t="s">
        <v>1982</v>
      </c>
      <c r="C464" s="36" t="s">
        <v>180</v>
      </c>
      <c r="D464" s="36" t="s">
        <v>2044</v>
      </c>
      <c r="E464" s="36" t="str">
        <f t="shared" si="10"/>
        <v>Les CCPs et le clearing des dérivés (Bärchen Education) (Formation courte)</v>
      </c>
      <c r="F464" s="165" t="s">
        <v>2045</v>
      </c>
      <c r="G464" s="37" t="s">
        <v>112</v>
      </c>
      <c r="H464" s="37" t="s">
        <v>112</v>
      </c>
      <c r="I464" s="37" t="s">
        <v>1985</v>
      </c>
      <c r="J464" s="37" t="s">
        <v>112</v>
      </c>
      <c r="K464" s="36" t="s">
        <v>105</v>
      </c>
      <c r="L464" s="37">
        <v>0</v>
      </c>
      <c r="M464" s="37" t="s">
        <v>112</v>
      </c>
      <c r="N464" s="37" t="s">
        <v>112</v>
      </c>
      <c r="O464" s="37" t="s">
        <v>112</v>
      </c>
      <c r="P464" s="37" t="s">
        <v>112</v>
      </c>
      <c r="Q464" s="37" t="s">
        <v>112</v>
      </c>
      <c r="R464" s="36" t="s">
        <v>105</v>
      </c>
      <c r="S464" s="37" t="s">
        <v>116</v>
      </c>
    </row>
    <row r="465" spans="1:19" ht="144" x14ac:dyDescent="0.3">
      <c r="A465" s="162" t="s">
        <v>956</v>
      </c>
      <c r="B465" s="36" t="s">
        <v>1982</v>
      </c>
      <c r="C465" s="36" t="s">
        <v>180</v>
      </c>
      <c r="D465" s="36" t="s">
        <v>2046</v>
      </c>
      <c r="E465" s="36" t="str">
        <f t="shared" si="10"/>
        <v>Fondamentaux de l'analyse chartiste et technique (Bärchen Education) (Formation courte)</v>
      </c>
      <c r="F465" s="165" t="s">
        <v>2047</v>
      </c>
      <c r="G465" s="37" t="s">
        <v>112</v>
      </c>
      <c r="H465" s="37" t="s">
        <v>112</v>
      </c>
      <c r="I465" s="37" t="s">
        <v>818</v>
      </c>
      <c r="J465" s="37" t="s">
        <v>112</v>
      </c>
      <c r="K465" s="36" t="s">
        <v>105</v>
      </c>
      <c r="L465" s="37">
        <v>0</v>
      </c>
      <c r="M465" s="37" t="s">
        <v>112</v>
      </c>
      <c r="N465" s="37" t="s">
        <v>112</v>
      </c>
      <c r="O465" s="37" t="s">
        <v>112</v>
      </c>
      <c r="P465" s="37" t="s">
        <v>112</v>
      </c>
      <c r="Q465" s="37" t="s">
        <v>112</v>
      </c>
      <c r="R465" s="36" t="s">
        <v>105</v>
      </c>
      <c r="S465" s="37" t="s">
        <v>116</v>
      </c>
    </row>
    <row r="466" spans="1:19" ht="172.8" x14ac:dyDescent="0.3">
      <c r="A466" s="162" t="s">
        <v>956</v>
      </c>
      <c r="B466" s="36" t="s">
        <v>1982</v>
      </c>
      <c r="C466" s="36" t="s">
        <v>180</v>
      </c>
      <c r="D466" s="36" t="s">
        <v>2048</v>
      </c>
      <c r="E466" s="36" t="str">
        <f t="shared" si="10"/>
        <v>Les règles de place des principales bourses (Bärchen Education) (Formation courte)</v>
      </c>
      <c r="F466" s="147" t="s">
        <v>2049</v>
      </c>
      <c r="G466" s="36" t="s">
        <v>2050</v>
      </c>
      <c r="H466" s="37" t="s">
        <v>86</v>
      </c>
      <c r="I466" s="37" t="s">
        <v>915</v>
      </c>
      <c r="J466" s="37" t="s">
        <v>112</v>
      </c>
      <c r="K466" s="36" t="s">
        <v>105</v>
      </c>
      <c r="L466" s="37">
        <v>0</v>
      </c>
      <c r="M466" s="37" t="s">
        <v>112</v>
      </c>
      <c r="N466" s="37" t="s">
        <v>112</v>
      </c>
      <c r="O466" s="37" t="s">
        <v>112</v>
      </c>
      <c r="P466" s="37" t="s">
        <v>112</v>
      </c>
      <c r="Q466" s="37" t="s">
        <v>112</v>
      </c>
      <c r="R466" s="36" t="s">
        <v>105</v>
      </c>
      <c r="S466" s="37" t="s">
        <v>116</v>
      </c>
    </row>
    <row r="467" spans="1:19" ht="158.4" x14ac:dyDescent="0.3">
      <c r="A467" s="162" t="s">
        <v>956</v>
      </c>
      <c r="B467" s="36" t="s">
        <v>1982</v>
      </c>
      <c r="C467" s="36" t="s">
        <v>180</v>
      </c>
      <c r="D467" s="36" t="s">
        <v>2051</v>
      </c>
      <c r="E467" s="36" t="str">
        <f t="shared" si="10"/>
        <v>Analyse crédit : les fondamentaux (Bärchen Education) (Formation courte)</v>
      </c>
      <c r="F467" s="147" t="s">
        <v>2052</v>
      </c>
      <c r="G467" s="36" t="s">
        <v>960</v>
      </c>
      <c r="H467" s="37" t="s">
        <v>86</v>
      </c>
      <c r="I467" s="37" t="s">
        <v>915</v>
      </c>
      <c r="J467" s="37" t="s">
        <v>112</v>
      </c>
      <c r="K467" s="36" t="s">
        <v>105</v>
      </c>
      <c r="L467" s="37">
        <v>0</v>
      </c>
      <c r="M467" s="37" t="s">
        <v>112</v>
      </c>
      <c r="N467" s="37" t="s">
        <v>112</v>
      </c>
      <c r="O467" s="37" t="s">
        <v>112</v>
      </c>
      <c r="P467" s="37" t="s">
        <v>112</v>
      </c>
      <c r="Q467" s="37" t="s">
        <v>112</v>
      </c>
      <c r="R467" s="36" t="s">
        <v>105</v>
      </c>
      <c r="S467" s="37" t="s">
        <v>116</v>
      </c>
    </row>
    <row r="468" spans="1:19" ht="129.6" x14ac:dyDescent="0.3">
      <c r="A468" s="162" t="s">
        <v>956</v>
      </c>
      <c r="B468" s="36" t="s">
        <v>1982</v>
      </c>
      <c r="C468" s="36" t="s">
        <v>180</v>
      </c>
      <c r="D468" s="36" t="s">
        <v>2053</v>
      </c>
      <c r="E468" s="36" t="str">
        <f t="shared" si="10"/>
        <v>La notation de crédit (Bärchen Education) (Formation courte)</v>
      </c>
      <c r="F468" s="147" t="s">
        <v>2054</v>
      </c>
      <c r="G468" s="36" t="s">
        <v>960</v>
      </c>
      <c r="H468" s="37" t="s">
        <v>86</v>
      </c>
      <c r="I468" s="37" t="s">
        <v>915</v>
      </c>
      <c r="J468" s="37" t="s">
        <v>112</v>
      </c>
      <c r="K468" s="36" t="s">
        <v>105</v>
      </c>
      <c r="L468" s="37">
        <v>0</v>
      </c>
      <c r="M468" s="37" t="s">
        <v>112</v>
      </c>
      <c r="N468" s="37" t="s">
        <v>112</v>
      </c>
      <c r="O468" s="37" t="s">
        <v>112</v>
      </c>
      <c r="P468" s="37" t="s">
        <v>112</v>
      </c>
      <c r="Q468" s="37" t="s">
        <v>112</v>
      </c>
      <c r="R468" s="36" t="s">
        <v>105</v>
      </c>
      <c r="S468" s="37" t="s">
        <v>116</v>
      </c>
    </row>
    <row r="469" spans="1:19" ht="158.4" x14ac:dyDescent="0.3">
      <c r="A469" s="162" t="s">
        <v>956</v>
      </c>
      <c r="B469" s="36" t="s">
        <v>1982</v>
      </c>
      <c r="C469" s="36" t="s">
        <v>180</v>
      </c>
      <c r="D469" s="36" t="s">
        <v>2055</v>
      </c>
      <c r="E469" s="36" t="str">
        <f t="shared" si="10"/>
        <v>Risque de crédit : mesure et gestion (Bärchen Education) (Formation courte)</v>
      </c>
      <c r="F469" s="147" t="s">
        <v>2056</v>
      </c>
      <c r="G469" s="36" t="s">
        <v>2057</v>
      </c>
      <c r="H469" s="37" t="s">
        <v>86</v>
      </c>
      <c r="I469" s="37" t="s">
        <v>915</v>
      </c>
      <c r="J469" s="37" t="s">
        <v>112</v>
      </c>
      <c r="K469" s="36" t="s">
        <v>105</v>
      </c>
      <c r="L469" s="37">
        <v>0</v>
      </c>
      <c r="M469" s="37" t="s">
        <v>112</v>
      </c>
      <c r="N469" s="37" t="s">
        <v>112</v>
      </c>
      <c r="O469" s="37" t="s">
        <v>112</v>
      </c>
      <c r="P469" s="37" t="s">
        <v>112</v>
      </c>
      <c r="Q469" s="37" t="s">
        <v>112</v>
      </c>
      <c r="R469" s="36" t="s">
        <v>105</v>
      </c>
      <c r="S469" s="37" t="s">
        <v>116</v>
      </c>
    </row>
    <row r="470" spans="1:19" ht="115.2" x14ac:dyDescent="0.3">
      <c r="A470" s="162" t="s">
        <v>956</v>
      </c>
      <c r="B470" s="36" t="s">
        <v>1982</v>
      </c>
      <c r="C470" s="36" t="s">
        <v>180</v>
      </c>
      <c r="D470" s="36" t="s">
        <v>2058</v>
      </c>
      <c r="E470" s="36" t="str">
        <f t="shared" si="10"/>
        <v>Titrisation : les fondamentaux (Bärchen Education) (Formation courte)</v>
      </c>
      <c r="F470" s="147" t="s">
        <v>2059</v>
      </c>
      <c r="G470" s="36" t="s">
        <v>2050</v>
      </c>
      <c r="H470" s="37" t="s">
        <v>86</v>
      </c>
      <c r="I470" s="37" t="s">
        <v>915</v>
      </c>
      <c r="J470" s="37" t="s">
        <v>112</v>
      </c>
      <c r="K470" s="36" t="s">
        <v>105</v>
      </c>
      <c r="L470" s="37">
        <v>0</v>
      </c>
      <c r="M470" s="37" t="s">
        <v>112</v>
      </c>
      <c r="N470" s="37" t="s">
        <v>112</v>
      </c>
      <c r="O470" s="37" t="s">
        <v>112</v>
      </c>
      <c r="P470" s="37" t="s">
        <v>112</v>
      </c>
      <c r="Q470" s="37" t="s">
        <v>112</v>
      </c>
      <c r="R470" s="36" t="s">
        <v>105</v>
      </c>
      <c r="S470" s="37" t="s">
        <v>116</v>
      </c>
    </row>
    <row r="471" spans="1:19" ht="158.4" x14ac:dyDescent="0.3">
      <c r="A471" s="162" t="s">
        <v>956</v>
      </c>
      <c r="B471" s="36" t="s">
        <v>1982</v>
      </c>
      <c r="C471" s="36" t="s">
        <v>180</v>
      </c>
      <c r="D471" s="36" t="s">
        <v>2060</v>
      </c>
      <c r="E471" s="36" t="str">
        <f t="shared" si="10"/>
        <v>Dérivés de crédit : les fondamentaux (Bärchen Education) (Formation courte)</v>
      </c>
      <c r="F471" s="147" t="s">
        <v>2061</v>
      </c>
      <c r="G471" s="36" t="s">
        <v>2050</v>
      </c>
      <c r="H471" s="37" t="s">
        <v>86</v>
      </c>
      <c r="I471" s="37" t="s">
        <v>915</v>
      </c>
      <c r="J471" s="37" t="s">
        <v>112</v>
      </c>
      <c r="K471" s="36" t="s">
        <v>105</v>
      </c>
      <c r="L471" s="37">
        <v>0</v>
      </c>
      <c r="M471" s="37" t="s">
        <v>112</v>
      </c>
      <c r="N471" s="37" t="s">
        <v>112</v>
      </c>
      <c r="O471" s="37" t="s">
        <v>112</v>
      </c>
      <c r="P471" s="37" t="s">
        <v>112</v>
      </c>
      <c r="Q471" s="37" t="s">
        <v>112</v>
      </c>
      <c r="R471" s="36" t="s">
        <v>105</v>
      </c>
      <c r="S471" s="37" t="s">
        <v>116</v>
      </c>
    </row>
    <row r="472" spans="1:19" ht="129.6" x14ac:dyDescent="0.3">
      <c r="A472" s="162" t="s">
        <v>956</v>
      </c>
      <c r="B472" s="36" t="s">
        <v>1982</v>
      </c>
      <c r="C472" s="36" t="s">
        <v>180</v>
      </c>
      <c r="D472" s="36" t="s">
        <v>2062</v>
      </c>
      <c r="E472" s="36" t="str">
        <f t="shared" si="10"/>
        <v>Pricing et gestion des dérivés de crédit (Bärchen Education) (Formation courte)</v>
      </c>
      <c r="F472" s="147" t="s">
        <v>2063</v>
      </c>
      <c r="G472" s="36" t="s">
        <v>2064</v>
      </c>
      <c r="H472" s="37" t="s">
        <v>86</v>
      </c>
      <c r="I472" s="37" t="s">
        <v>915</v>
      </c>
      <c r="J472" s="37" t="s">
        <v>112</v>
      </c>
      <c r="K472" s="36" t="s">
        <v>105</v>
      </c>
      <c r="L472" s="37">
        <v>0</v>
      </c>
      <c r="M472" s="37" t="s">
        <v>112</v>
      </c>
      <c r="N472" s="37" t="s">
        <v>112</v>
      </c>
      <c r="O472" s="37" t="s">
        <v>112</v>
      </c>
      <c r="P472" s="37" t="s">
        <v>112</v>
      </c>
      <c r="Q472" s="37" t="s">
        <v>112</v>
      </c>
      <c r="R472" s="36" t="s">
        <v>105</v>
      </c>
      <c r="S472" s="37" t="s">
        <v>116</v>
      </c>
    </row>
    <row r="473" spans="1:19" ht="158.4" x14ac:dyDescent="0.3">
      <c r="A473" s="162" t="s">
        <v>956</v>
      </c>
      <c r="B473" s="36" t="s">
        <v>1982</v>
      </c>
      <c r="C473" s="36" t="s">
        <v>180</v>
      </c>
      <c r="D473" s="36" t="s">
        <v>2065</v>
      </c>
      <c r="E473" s="36" t="str">
        <f t="shared" si="10"/>
        <v>Structurés de crédit : montages et utilisations (Bärchen Education) (Formation courte)</v>
      </c>
      <c r="F473" s="147" t="s">
        <v>2066</v>
      </c>
      <c r="G473" s="36" t="s">
        <v>960</v>
      </c>
      <c r="H473" s="37" t="s">
        <v>86</v>
      </c>
      <c r="I473" s="37" t="s">
        <v>915</v>
      </c>
      <c r="J473" s="37" t="s">
        <v>112</v>
      </c>
      <c r="K473" s="36" t="s">
        <v>105</v>
      </c>
      <c r="L473" s="37">
        <v>0</v>
      </c>
      <c r="M473" s="37" t="s">
        <v>112</v>
      </c>
      <c r="N473" s="37" t="s">
        <v>112</v>
      </c>
      <c r="O473" s="37" t="s">
        <v>112</v>
      </c>
      <c r="P473" s="37" t="s">
        <v>112</v>
      </c>
      <c r="Q473" s="37" t="s">
        <v>112</v>
      </c>
      <c r="R473" s="36" t="s">
        <v>105</v>
      </c>
      <c r="S473" s="37" t="s">
        <v>116</v>
      </c>
    </row>
    <row r="474" spans="1:19" ht="129.6" x14ac:dyDescent="0.3">
      <c r="A474" s="162" t="s">
        <v>956</v>
      </c>
      <c r="B474" s="36" t="s">
        <v>1982</v>
      </c>
      <c r="C474" s="36" t="s">
        <v>180</v>
      </c>
      <c r="D474" s="36" t="s">
        <v>2067</v>
      </c>
      <c r="E474" s="36" t="str">
        <f t="shared" si="10"/>
        <v>Analyse financière d'une banque (Bärchen Education) (Formation courte)</v>
      </c>
      <c r="F474" s="147" t="s">
        <v>2068</v>
      </c>
      <c r="G474" s="36" t="s">
        <v>2050</v>
      </c>
      <c r="H474" s="37" t="s">
        <v>86</v>
      </c>
      <c r="I474" s="37" t="s">
        <v>915</v>
      </c>
      <c r="J474" s="37" t="s">
        <v>112</v>
      </c>
      <c r="K474" s="36" t="s">
        <v>105</v>
      </c>
      <c r="L474" s="37">
        <v>0</v>
      </c>
      <c r="M474" s="37" t="s">
        <v>112</v>
      </c>
      <c r="N474" s="37" t="s">
        <v>112</v>
      </c>
      <c r="O474" s="37" t="s">
        <v>112</v>
      </c>
      <c r="P474" s="37" t="s">
        <v>112</v>
      </c>
      <c r="Q474" s="37" t="s">
        <v>112</v>
      </c>
      <c r="R474" s="36" t="s">
        <v>105</v>
      </c>
      <c r="S474" s="37" t="s">
        <v>116</v>
      </c>
    </row>
    <row r="475" spans="1:19" ht="144" x14ac:dyDescent="0.3">
      <c r="A475" s="162" t="s">
        <v>956</v>
      </c>
      <c r="B475" s="36" t="s">
        <v>1982</v>
      </c>
      <c r="C475" s="36" t="s">
        <v>180</v>
      </c>
      <c r="D475" s="36" t="s">
        <v>2069</v>
      </c>
      <c r="E475" s="36" t="str">
        <f t="shared" si="10"/>
        <v>Financement mezzanine et dette privée (Bärchen Education) (Formation courte)</v>
      </c>
      <c r="F475" s="147" t="s">
        <v>2070</v>
      </c>
      <c r="G475" s="36" t="s">
        <v>2050</v>
      </c>
      <c r="H475" s="37" t="s">
        <v>86</v>
      </c>
      <c r="I475" s="37" t="s">
        <v>915</v>
      </c>
      <c r="J475" s="37" t="s">
        <v>112</v>
      </c>
      <c r="K475" s="36" t="s">
        <v>105</v>
      </c>
      <c r="L475" s="37">
        <v>0</v>
      </c>
      <c r="M475" s="37" t="s">
        <v>112</v>
      </c>
      <c r="N475" s="37" t="s">
        <v>112</v>
      </c>
      <c r="O475" s="37" t="s">
        <v>112</v>
      </c>
      <c r="P475" s="37" t="s">
        <v>112</v>
      </c>
      <c r="Q475" s="37" t="s">
        <v>112</v>
      </c>
      <c r="R475" s="36" t="s">
        <v>105</v>
      </c>
      <c r="S475" s="37" t="s">
        <v>116</v>
      </c>
    </row>
    <row r="476" spans="1:19" ht="129.6" x14ac:dyDescent="0.3">
      <c r="A476" s="162" t="s">
        <v>956</v>
      </c>
      <c r="B476" s="36" t="s">
        <v>1982</v>
      </c>
      <c r="C476" s="36" t="s">
        <v>180</v>
      </c>
      <c r="D476" s="36" t="s">
        <v>2071</v>
      </c>
      <c r="E476" s="36" t="str">
        <f t="shared" si="10"/>
        <v>Dérivés et structurés de change (Bärchen Education) (Formation courte)</v>
      </c>
      <c r="F476" s="147" t="s">
        <v>2072</v>
      </c>
      <c r="G476" s="36" t="s">
        <v>2050</v>
      </c>
      <c r="H476" s="37" t="s">
        <v>86</v>
      </c>
      <c r="I476" s="37" t="s">
        <v>915</v>
      </c>
      <c r="J476" s="37" t="s">
        <v>112</v>
      </c>
      <c r="K476" s="36" t="s">
        <v>105</v>
      </c>
      <c r="L476" s="37">
        <v>0</v>
      </c>
      <c r="M476" s="37" t="s">
        <v>112</v>
      </c>
      <c r="N476" s="37" t="s">
        <v>112</v>
      </c>
      <c r="O476" s="37" t="s">
        <v>112</v>
      </c>
      <c r="P476" s="37" t="s">
        <v>112</v>
      </c>
      <c r="Q476" s="37" t="s">
        <v>112</v>
      </c>
      <c r="R476" s="36" t="s">
        <v>105</v>
      </c>
      <c r="S476" s="37" t="s">
        <v>116</v>
      </c>
    </row>
    <row r="477" spans="1:19" ht="172.8" x14ac:dyDescent="0.3">
      <c r="A477" s="162" t="s">
        <v>956</v>
      </c>
      <c r="B477" s="36" t="s">
        <v>1982</v>
      </c>
      <c r="C477" s="36" t="s">
        <v>180</v>
      </c>
      <c r="D477" s="36" t="s">
        <v>2073</v>
      </c>
      <c r="E477" s="36" t="str">
        <f t="shared" si="10"/>
        <v>Risques de change et de taux d'intérêt : analyse et gestion (Bärchen Education) (Formation courte)</v>
      </c>
      <c r="F477" s="147" t="s">
        <v>2074</v>
      </c>
      <c r="G477" s="36" t="s">
        <v>2075</v>
      </c>
      <c r="H477" s="37" t="s">
        <v>86</v>
      </c>
      <c r="I477" s="37" t="s">
        <v>915</v>
      </c>
      <c r="J477" s="37" t="s">
        <v>112</v>
      </c>
      <c r="K477" s="36" t="s">
        <v>105</v>
      </c>
      <c r="L477" s="37">
        <v>0</v>
      </c>
      <c r="M477" s="37" t="s">
        <v>112</v>
      </c>
      <c r="N477" s="37" t="s">
        <v>112</v>
      </c>
      <c r="O477" s="37" t="s">
        <v>112</v>
      </c>
      <c r="P477" s="37" t="s">
        <v>112</v>
      </c>
      <c r="Q477" s="37" t="s">
        <v>112</v>
      </c>
      <c r="R477" s="36" t="s">
        <v>105</v>
      </c>
      <c r="S477" s="37" t="s">
        <v>116</v>
      </c>
    </row>
    <row r="478" spans="1:19" ht="144" x14ac:dyDescent="0.3">
      <c r="A478" s="162" t="s">
        <v>956</v>
      </c>
      <c r="B478" s="36" t="s">
        <v>1982</v>
      </c>
      <c r="C478" s="36" t="s">
        <v>180</v>
      </c>
      <c r="D478" s="36" t="s">
        <v>2076</v>
      </c>
      <c r="E478" s="36" t="str">
        <f t="shared" si="10"/>
        <v>Marchés financiers des matières premières (Bärchen Education) (Formation courte)</v>
      </c>
      <c r="F478" s="147" t="s">
        <v>2077</v>
      </c>
      <c r="G478" s="36" t="s">
        <v>2050</v>
      </c>
      <c r="H478" s="37" t="s">
        <v>86</v>
      </c>
      <c r="I478" s="37" t="s">
        <v>915</v>
      </c>
      <c r="J478" s="37" t="s">
        <v>112</v>
      </c>
      <c r="K478" s="36" t="s">
        <v>105</v>
      </c>
      <c r="L478" s="37">
        <v>0</v>
      </c>
      <c r="M478" s="37" t="s">
        <v>112</v>
      </c>
      <c r="N478" s="37" t="s">
        <v>112</v>
      </c>
      <c r="O478" s="37" t="s">
        <v>112</v>
      </c>
      <c r="P478" s="37" t="s">
        <v>112</v>
      </c>
      <c r="Q478" s="37" t="s">
        <v>112</v>
      </c>
      <c r="R478" s="36" t="s">
        <v>105</v>
      </c>
      <c r="S478" s="37" t="s">
        <v>116</v>
      </c>
    </row>
    <row r="479" spans="1:19" ht="129.6" x14ac:dyDescent="0.3">
      <c r="A479" s="162" t="s">
        <v>956</v>
      </c>
      <c r="B479" s="36" t="s">
        <v>1982</v>
      </c>
      <c r="C479" s="36" t="s">
        <v>180</v>
      </c>
      <c r="D479" s="36" t="s">
        <v>2078</v>
      </c>
      <c r="E479" s="36" t="str">
        <f t="shared" si="10"/>
        <v>Marchés financiers : les fondamentaux (Bärchen Education) (Formation courte)</v>
      </c>
      <c r="F479" s="147" t="s">
        <v>2079</v>
      </c>
      <c r="G479" s="36" t="s">
        <v>960</v>
      </c>
      <c r="H479" s="37" t="s">
        <v>86</v>
      </c>
      <c r="I479" s="37" t="s">
        <v>915</v>
      </c>
      <c r="J479" s="37" t="s">
        <v>112</v>
      </c>
      <c r="K479" s="36" t="s">
        <v>105</v>
      </c>
      <c r="L479" s="37">
        <v>0</v>
      </c>
      <c r="M479" s="37" t="s">
        <v>112</v>
      </c>
      <c r="N479" s="37" t="s">
        <v>112</v>
      </c>
      <c r="O479" s="37" t="s">
        <v>112</v>
      </c>
      <c r="P479" s="37" t="s">
        <v>112</v>
      </c>
      <c r="Q479" s="37" t="s">
        <v>112</v>
      </c>
      <c r="R479" s="36" t="s">
        <v>105</v>
      </c>
      <c r="S479" s="37" t="s">
        <v>116</v>
      </c>
    </row>
    <row r="480" spans="1:19" ht="158.4" x14ac:dyDescent="0.3">
      <c r="A480" s="162" t="s">
        <v>956</v>
      </c>
      <c r="B480" s="36" t="s">
        <v>1982</v>
      </c>
      <c r="C480" s="36" t="s">
        <v>180</v>
      </c>
      <c r="D480" s="36" t="s">
        <v>2080</v>
      </c>
      <c r="E480" s="36" t="str">
        <f t="shared" si="10"/>
        <v>Calculs financiers : les fondamentaux (Bärchen Education) (Formation courte)</v>
      </c>
      <c r="F480" s="147" t="s">
        <v>2081</v>
      </c>
      <c r="G480" s="36" t="s">
        <v>960</v>
      </c>
      <c r="H480" s="37" t="s">
        <v>86</v>
      </c>
      <c r="I480" s="37" t="s">
        <v>915</v>
      </c>
      <c r="J480" s="37" t="s">
        <v>112</v>
      </c>
      <c r="K480" s="36" t="s">
        <v>105</v>
      </c>
      <c r="L480" s="37">
        <v>0</v>
      </c>
      <c r="M480" s="37" t="s">
        <v>112</v>
      </c>
      <c r="N480" s="37" t="s">
        <v>112</v>
      </c>
      <c r="O480" s="37" t="s">
        <v>112</v>
      </c>
      <c r="P480" s="37" t="s">
        <v>112</v>
      </c>
      <c r="Q480" s="37" t="s">
        <v>112</v>
      </c>
      <c r="R480" s="36" t="s">
        <v>105</v>
      </c>
      <c r="S480" s="37" t="s">
        <v>116</v>
      </c>
    </row>
    <row r="481" spans="1:19" ht="187.2" x14ac:dyDescent="0.3">
      <c r="A481" s="162" t="s">
        <v>956</v>
      </c>
      <c r="B481" s="36" t="s">
        <v>1982</v>
      </c>
      <c r="C481" s="36" t="s">
        <v>180</v>
      </c>
      <c r="D481" s="36" t="s">
        <v>2082</v>
      </c>
      <c r="E481" s="36" t="str">
        <f t="shared" si="10"/>
        <v>Mathématiques financières pour les produits de taux : les fondamentaux (Bärchen Education) (Formation courte)</v>
      </c>
      <c r="F481" s="147" t="s">
        <v>2083</v>
      </c>
      <c r="G481" s="36" t="s">
        <v>2050</v>
      </c>
      <c r="H481" s="37" t="s">
        <v>86</v>
      </c>
      <c r="I481" s="37" t="s">
        <v>915</v>
      </c>
      <c r="J481" s="37" t="s">
        <v>112</v>
      </c>
      <c r="K481" s="36" t="s">
        <v>105</v>
      </c>
      <c r="L481" s="37">
        <v>0</v>
      </c>
      <c r="M481" s="37" t="s">
        <v>112</v>
      </c>
      <c r="N481" s="37" t="s">
        <v>112</v>
      </c>
      <c r="O481" s="37" t="s">
        <v>112</v>
      </c>
      <c r="P481" s="37" t="s">
        <v>112</v>
      </c>
      <c r="Q481" s="37" t="s">
        <v>112</v>
      </c>
      <c r="R481" s="36" t="s">
        <v>105</v>
      </c>
      <c r="S481" s="37" t="s">
        <v>116</v>
      </c>
    </row>
    <row r="482" spans="1:19" ht="144" x14ac:dyDescent="0.3">
      <c r="A482" s="162" t="s">
        <v>956</v>
      </c>
      <c r="B482" s="36" t="s">
        <v>1982</v>
      </c>
      <c r="C482" s="36" t="s">
        <v>180</v>
      </c>
      <c r="D482" s="36" t="s">
        <v>2084</v>
      </c>
      <c r="E482" s="36" t="str">
        <f t="shared" si="10"/>
        <v>Produits dérivés : les fondamentaux (Bärchen Education) (Formation courte)</v>
      </c>
      <c r="F482" s="147" t="s">
        <v>2085</v>
      </c>
      <c r="G482" s="36" t="s">
        <v>960</v>
      </c>
      <c r="H482" s="37" t="s">
        <v>86</v>
      </c>
      <c r="I482" s="37" t="s">
        <v>915</v>
      </c>
      <c r="J482" s="37" t="s">
        <v>112</v>
      </c>
      <c r="K482" s="36" t="s">
        <v>105</v>
      </c>
      <c r="L482" s="37">
        <v>0</v>
      </c>
      <c r="M482" s="37" t="s">
        <v>112</v>
      </c>
      <c r="N482" s="37" t="s">
        <v>112</v>
      </c>
      <c r="O482" s="37" t="s">
        <v>112</v>
      </c>
      <c r="P482" s="37" t="s">
        <v>112</v>
      </c>
      <c r="Q482" s="37" t="s">
        <v>112</v>
      </c>
      <c r="R482" s="36" t="s">
        <v>105</v>
      </c>
      <c r="S482" s="37" t="s">
        <v>116</v>
      </c>
    </row>
    <row r="483" spans="1:19" ht="144" x14ac:dyDescent="0.3">
      <c r="A483" s="162" t="s">
        <v>956</v>
      </c>
      <c r="B483" s="36" t="s">
        <v>1982</v>
      </c>
      <c r="C483" s="36" t="s">
        <v>180</v>
      </c>
      <c r="D483" s="36" t="s">
        <v>2086</v>
      </c>
      <c r="E483" s="36" t="str">
        <f t="shared" si="10"/>
        <v xml:space="preserve"> Programmer en VBA pour vos applications en finance (Bärchen Education) (Formation courte)</v>
      </c>
      <c r="F483" s="147" t="s">
        <v>2087</v>
      </c>
      <c r="G483" s="36" t="s">
        <v>2088</v>
      </c>
      <c r="H483" s="37" t="s">
        <v>86</v>
      </c>
      <c r="I483" s="37" t="s">
        <v>915</v>
      </c>
      <c r="J483" s="37" t="s">
        <v>112</v>
      </c>
      <c r="K483" s="36" t="s">
        <v>105</v>
      </c>
      <c r="L483" s="37">
        <v>0</v>
      </c>
      <c r="M483" s="37" t="s">
        <v>112</v>
      </c>
      <c r="N483" s="37" t="s">
        <v>112</v>
      </c>
      <c r="O483" s="37" t="s">
        <v>112</v>
      </c>
      <c r="P483" s="37" t="s">
        <v>112</v>
      </c>
      <c r="Q483" s="37" t="s">
        <v>112</v>
      </c>
      <c r="R483" s="36" t="s">
        <v>105</v>
      </c>
      <c r="S483" s="37" t="s">
        <v>116</v>
      </c>
    </row>
    <row r="484" spans="1:19" ht="158.4" x14ac:dyDescent="0.3">
      <c r="A484" s="162" t="s">
        <v>956</v>
      </c>
      <c r="B484" s="36" t="s">
        <v>1982</v>
      </c>
      <c r="C484" s="36" t="s">
        <v>180</v>
      </c>
      <c r="D484" s="36" t="s">
        <v>2089</v>
      </c>
      <c r="E484" s="36" t="str">
        <f t="shared" si="10"/>
        <v>Pricing et risk management des options vanilles (Bärchen Education) (Formation courte)</v>
      </c>
      <c r="F484" s="147" t="s">
        <v>2090</v>
      </c>
      <c r="G484" s="36" t="s">
        <v>2050</v>
      </c>
      <c r="H484" s="37" t="s">
        <v>86</v>
      </c>
      <c r="I484" s="37" t="s">
        <v>915</v>
      </c>
      <c r="J484" s="37" t="s">
        <v>112</v>
      </c>
      <c r="K484" s="36" t="s">
        <v>105</v>
      </c>
      <c r="L484" s="37">
        <v>0</v>
      </c>
      <c r="M484" s="37" t="s">
        <v>112</v>
      </c>
      <c r="N484" s="37" t="s">
        <v>112</v>
      </c>
      <c r="O484" s="37" t="s">
        <v>112</v>
      </c>
      <c r="P484" s="37" t="s">
        <v>112</v>
      </c>
      <c r="Q484" s="37" t="s">
        <v>112</v>
      </c>
      <c r="R484" s="36" t="s">
        <v>105</v>
      </c>
      <c r="S484" s="37" t="s">
        <v>116</v>
      </c>
    </row>
    <row r="485" spans="1:19" ht="158.4" x14ac:dyDescent="0.3">
      <c r="A485" s="162" t="s">
        <v>956</v>
      </c>
      <c r="B485" s="36" t="s">
        <v>1982</v>
      </c>
      <c r="C485" s="36" t="s">
        <v>180</v>
      </c>
      <c r="D485" s="36" t="s">
        <v>2091</v>
      </c>
      <c r="E485" s="36" t="str">
        <f t="shared" si="10"/>
        <v>Pricing et risk management des options exotiques (Bärchen Education) (Formation courte)</v>
      </c>
      <c r="F485" s="147" t="s">
        <v>2092</v>
      </c>
      <c r="G485" s="36" t="s">
        <v>2064</v>
      </c>
      <c r="H485" s="37" t="s">
        <v>86</v>
      </c>
      <c r="I485" s="37" t="s">
        <v>915</v>
      </c>
      <c r="J485" s="37" t="s">
        <v>112</v>
      </c>
      <c r="K485" s="36" t="s">
        <v>105</v>
      </c>
      <c r="L485" s="37">
        <v>0</v>
      </c>
      <c r="M485" s="37" t="s">
        <v>112</v>
      </c>
      <c r="N485" s="37" t="s">
        <v>112</v>
      </c>
      <c r="O485" s="37" t="s">
        <v>112</v>
      </c>
      <c r="P485" s="37" t="s">
        <v>112</v>
      </c>
      <c r="Q485" s="37" t="s">
        <v>112</v>
      </c>
      <c r="R485" s="36" t="s">
        <v>105</v>
      </c>
      <c r="S485" s="37" t="s">
        <v>116</v>
      </c>
    </row>
    <row r="486" spans="1:19" ht="129.6" x14ac:dyDescent="0.3">
      <c r="A486" s="162" t="s">
        <v>956</v>
      </c>
      <c r="B486" s="36" t="s">
        <v>1982</v>
      </c>
      <c r="C486" s="36" t="s">
        <v>180</v>
      </c>
      <c r="D486" s="36" t="s">
        <v>2093</v>
      </c>
      <c r="E486" s="36" t="str">
        <f t="shared" si="10"/>
        <v>Credit Valuation Adjustment (CVA) (Bärchen Education) (Formation courte)</v>
      </c>
      <c r="F486" s="147" t="s">
        <v>2094</v>
      </c>
      <c r="G486" s="36" t="s">
        <v>2064</v>
      </c>
      <c r="H486" s="37" t="s">
        <v>86</v>
      </c>
      <c r="I486" s="37" t="s">
        <v>915</v>
      </c>
      <c r="J486" s="37" t="s">
        <v>112</v>
      </c>
      <c r="K486" s="36" t="s">
        <v>105</v>
      </c>
      <c r="L486" s="37">
        <v>0</v>
      </c>
      <c r="M486" s="37" t="s">
        <v>112</v>
      </c>
      <c r="N486" s="37" t="s">
        <v>112</v>
      </c>
      <c r="O486" s="37" t="s">
        <v>112</v>
      </c>
      <c r="P486" s="37" t="s">
        <v>112</v>
      </c>
      <c r="Q486" s="37" t="s">
        <v>112</v>
      </c>
      <c r="R486" s="36" t="s">
        <v>105</v>
      </c>
      <c r="S486" s="37" t="s">
        <v>116</v>
      </c>
    </row>
    <row r="487" spans="1:19" ht="158.4" x14ac:dyDescent="0.3">
      <c r="A487" s="162" t="s">
        <v>956</v>
      </c>
      <c r="B487" s="36" t="s">
        <v>1982</v>
      </c>
      <c r="C487" s="36" t="s">
        <v>180</v>
      </c>
      <c r="D487" s="36" t="s">
        <v>2095</v>
      </c>
      <c r="E487" s="36" t="str">
        <f t="shared" si="10"/>
        <v>Techniques quantitatives du Risk Management (Bärchen Education) (Formation courte)</v>
      </c>
      <c r="F487" s="147" t="s">
        <v>2096</v>
      </c>
      <c r="G487" s="36" t="s">
        <v>2064</v>
      </c>
      <c r="H487" s="37" t="s">
        <v>86</v>
      </c>
      <c r="I487" s="37" t="s">
        <v>915</v>
      </c>
      <c r="J487" s="37" t="s">
        <v>112</v>
      </c>
      <c r="K487" s="36" t="s">
        <v>105</v>
      </c>
      <c r="L487" s="37">
        <v>0</v>
      </c>
      <c r="M487" s="37" t="s">
        <v>112</v>
      </c>
      <c r="N487" s="37" t="s">
        <v>112</v>
      </c>
      <c r="O487" s="37" t="s">
        <v>112</v>
      </c>
      <c r="P487" s="37" t="s">
        <v>112</v>
      </c>
      <c r="Q487" s="37" t="s">
        <v>112</v>
      </c>
      <c r="R487" s="36" t="s">
        <v>105</v>
      </c>
      <c r="S487" s="37" t="s">
        <v>116</v>
      </c>
    </row>
    <row r="488" spans="1:19" ht="172.8" x14ac:dyDescent="0.3">
      <c r="A488" s="162" t="s">
        <v>956</v>
      </c>
      <c r="B488" s="36" t="s">
        <v>1982</v>
      </c>
      <c r="C488" s="36" t="s">
        <v>180</v>
      </c>
      <c r="D488" s="36" t="s">
        <v>2097</v>
      </c>
      <c r="E488" s="36" t="str">
        <f t="shared" si="10"/>
        <v>Mesure et gestion du risque de marché (Bärchen Education) (Formation courte)</v>
      </c>
      <c r="F488" s="147" t="s">
        <v>2098</v>
      </c>
      <c r="G488" s="36" t="s">
        <v>2099</v>
      </c>
      <c r="H488" s="37" t="s">
        <v>86</v>
      </c>
      <c r="I488" s="37" t="s">
        <v>915</v>
      </c>
      <c r="J488" s="37" t="s">
        <v>112</v>
      </c>
      <c r="K488" s="36" t="s">
        <v>105</v>
      </c>
      <c r="L488" s="37">
        <v>0</v>
      </c>
      <c r="M488" s="37" t="s">
        <v>112</v>
      </c>
      <c r="N488" s="37" t="s">
        <v>112</v>
      </c>
      <c r="O488" s="37" t="s">
        <v>112</v>
      </c>
      <c r="P488" s="37" t="s">
        <v>112</v>
      </c>
      <c r="Q488" s="37" t="s">
        <v>112</v>
      </c>
      <c r="R488" s="36" t="s">
        <v>105</v>
      </c>
      <c r="S488" s="37" t="s">
        <v>116</v>
      </c>
    </row>
    <row r="489" spans="1:19" ht="144" x14ac:dyDescent="0.3">
      <c r="A489" s="162" t="s">
        <v>956</v>
      </c>
      <c r="B489" s="36" t="s">
        <v>1982</v>
      </c>
      <c r="C489" s="36" t="s">
        <v>180</v>
      </c>
      <c r="D489" s="36" t="s">
        <v>2100</v>
      </c>
      <c r="E489" s="36" t="str">
        <f t="shared" si="10"/>
        <v>Certification Autorité des Marchés Financiers (AMF) (Bärchen Education) (Formation courte)</v>
      </c>
      <c r="F489" s="147" t="s">
        <v>2101</v>
      </c>
      <c r="G489" s="36" t="s">
        <v>960</v>
      </c>
      <c r="H489" s="36" t="s">
        <v>693</v>
      </c>
      <c r="I489" s="37" t="s">
        <v>818</v>
      </c>
      <c r="J489" s="37" t="s">
        <v>112</v>
      </c>
      <c r="K489" s="36" t="s">
        <v>105</v>
      </c>
      <c r="L489" s="37">
        <v>0</v>
      </c>
      <c r="M489" s="37" t="s">
        <v>112</v>
      </c>
      <c r="N489" s="37" t="s">
        <v>112</v>
      </c>
      <c r="O489" s="37" t="s">
        <v>112</v>
      </c>
      <c r="P489" s="37" t="s">
        <v>112</v>
      </c>
      <c r="Q489" s="37" t="s">
        <v>112</v>
      </c>
      <c r="R489" s="36" t="s">
        <v>105</v>
      </c>
      <c r="S489" s="37" t="s">
        <v>116</v>
      </c>
    </row>
    <row r="490" spans="1:19" ht="129.6" x14ac:dyDescent="0.3">
      <c r="A490" s="162" t="s">
        <v>956</v>
      </c>
      <c r="B490" s="36" t="s">
        <v>1982</v>
      </c>
      <c r="C490" s="36" t="s">
        <v>180</v>
      </c>
      <c r="D490" s="36" t="s">
        <v>2102</v>
      </c>
      <c r="E490" s="36" t="str">
        <f t="shared" si="10"/>
        <v>Les financements structurés (Bärchen Education) (Formation courte)</v>
      </c>
      <c r="F490" s="147" t="s">
        <v>2103</v>
      </c>
      <c r="G490" s="36" t="s">
        <v>2104</v>
      </c>
      <c r="H490" s="36" t="s">
        <v>86</v>
      </c>
      <c r="I490" s="37" t="s">
        <v>818</v>
      </c>
      <c r="J490" s="37" t="s">
        <v>112</v>
      </c>
      <c r="K490" s="36" t="s">
        <v>105</v>
      </c>
      <c r="L490" s="37">
        <v>0</v>
      </c>
      <c r="M490" s="37" t="s">
        <v>112</v>
      </c>
      <c r="N490" s="37" t="s">
        <v>112</v>
      </c>
      <c r="O490" s="37" t="s">
        <v>112</v>
      </c>
      <c r="P490" s="37" t="s">
        <v>112</v>
      </c>
      <c r="Q490" s="37" t="s">
        <v>112</v>
      </c>
      <c r="R490" s="36" t="s">
        <v>105</v>
      </c>
      <c r="S490" s="37" t="s">
        <v>116</v>
      </c>
    </row>
    <row r="491" spans="1:19" ht="216" x14ac:dyDescent="0.3">
      <c r="A491" s="162" t="s">
        <v>956</v>
      </c>
      <c r="B491" s="36" t="s">
        <v>1982</v>
      </c>
      <c r="C491" s="36" t="s">
        <v>180</v>
      </c>
      <c r="D491" s="36" t="s">
        <v>2105</v>
      </c>
      <c r="E491" s="36" t="str">
        <f t="shared" si="10"/>
        <v>Le financement des opérations de promotion immobilière (Bärchen Education) (Formation courte)</v>
      </c>
      <c r="F491" s="147" t="s">
        <v>2106</v>
      </c>
      <c r="G491" s="36" t="s">
        <v>2107</v>
      </c>
      <c r="H491" s="36" t="s">
        <v>86</v>
      </c>
      <c r="I491" s="37" t="s">
        <v>915</v>
      </c>
      <c r="J491" s="37" t="s">
        <v>112</v>
      </c>
      <c r="K491" s="36" t="s">
        <v>105</v>
      </c>
      <c r="L491" s="37">
        <v>0</v>
      </c>
      <c r="M491" s="37" t="s">
        <v>112</v>
      </c>
      <c r="N491" s="37" t="s">
        <v>112</v>
      </c>
      <c r="O491" s="37" t="s">
        <v>112</v>
      </c>
      <c r="P491" s="37" t="s">
        <v>112</v>
      </c>
      <c r="Q491" s="37" t="s">
        <v>112</v>
      </c>
      <c r="R491" s="36" t="s">
        <v>105</v>
      </c>
      <c r="S491" s="37" t="s">
        <v>116</v>
      </c>
    </row>
    <row r="492" spans="1:19" ht="158.4" x14ac:dyDescent="0.3">
      <c r="A492" s="162" t="s">
        <v>956</v>
      </c>
      <c r="B492" s="36" t="s">
        <v>1982</v>
      </c>
      <c r="C492" s="36" t="s">
        <v>180</v>
      </c>
      <c r="D492" s="36" t="s">
        <v>2108</v>
      </c>
      <c r="E492" s="36" t="str">
        <f t="shared" si="10"/>
        <v>Dette privée, dette mezzanine et crédit (Bärchen Education) (Formation courte)</v>
      </c>
      <c r="F492" s="147" t="s">
        <v>2109</v>
      </c>
      <c r="G492" s="36" t="s">
        <v>2050</v>
      </c>
      <c r="H492" s="36" t="s">
        <v>86</v>
      </c>
      <c r="I492" s="37" t="s">
        <v>818</v>
      </c>
      <c r="J492" s="37" t="s">
        <v>112</v>
      </c>
      <c r="K492" s="36" t="s">
        <v>105</v>
      </c>
      <c r="L492" s="37">
        <v>0</v>
      </c>
      <c r="M492" s="37" t="s">
        <v>112</v>
      </c>
      <c r="N492" s="37" t="s">
        <v>112</v>
      </c>
      <c r="O492" s="37" t="s">
        <v>112</v>
      </c>
      <c r="P492" s="37" t="s">
        <v>112</v>
      </c>
      <c r="Q492" s="37" t="s">
        <v>112</v>
      </c>
      <c r="R492" s="36" t="s">
        <v>105</v>
      </c>
      <c r="S492" s="37" t="s">
        <v>116</v>
      </c>
    </row>
    <row r="493" spans="1:19" ht="158.4" x14ac:dyDescent="0.3">
      <c r="A493" s="162" t="s">
        <v>956</v>
      </c>
      <c r="B493" s="36" t="s">
        <v>1982</v>
      </c>
      <c r="C493" s="36" t="s">
        <v>180</v>
      </c>
      <c r="D493" s="36" t="s">
        <v>2110</v>
      </c>
      <c r="E493" s="36" t="str">
        <f t="shared" si="10"/>
        <v>Financement de projet : les fondamentaux (Bärchen Education) (Formation courte)</v>
      </c>
      <c r="F493" s="147" t="s">
        <v>2111</v>
      </c>
      <c r="G493" s="36" t="s">
        <v>2050</v>
      </c>
      <c r="H493" s="36" t="s">
        <v>86</v>
      </c>
      <c r="I493" s="37" t="s">
        <v>818</v>
      </c>
      <c r="J493" s="37" t="s">
        <v>112</v>
      </c>
      <c r="K493" s="36" t="s">
        <v>105</v>
      </c>
      <c r="L493" s="37">
        <v>0</v>
      </c>
      <c r="M493" s="37" t="s">
        <v>112</v>
      </c>
      <c r="N493" s="37" t="s">
        <v>112</v>
      </c>
      <c r="O493" s="37" t="s">
        <v>112</v>
      </c>
      <c r="P493" s="37" t="s">
        <v>112</v>
      </c>
      <c r="Q493" s="37" t="s">
        <v>112</v>
      </c>
      <c r="R493" s="36" t="s">
        <v>105</v>
      </c>
      <c r="S493" s="37" t="s">
        <v>116</v>
      </c>
    </row>
    <row r="494" spans="1:19" ht="187.2" x14ac:dyDescent="0.3">
      <c r="A494" s="162" t="s">
        <v>956</v>
      </c>
      <c r="B494" s="36" t="s">
        <v>1982</v>
      </c>
      <c r="C494" s="36" t="s">
        <v>180</v>
      </c>
      <c r="D494" s="36" t="s">
        <v>2112</v>
      </c>
      <c r="E494" s="36" t="str">
        <f t="shared" si="10"/>
        <v>Evolution des banques et nouveaux outils de financement (Bärchen Education) (Formation courte)</v>
      </c>
      <c r="F494" s="147" t="s">
        <v>2113</v>
      </c>
      <c r="G494" s="36" t="s">
        <v>960</v>
      </c>
      <c r="H494" s="37" t="s">
        <v>86</v>
      </c>
      <c r="I494" s="37" t="s">
        <v>86</v>
      </c>
      <c r="J494" s="37" t="s">
        <v>112</v>
      </c>
      <c r="K494" s="36" t="s">
        <v>105</v>
      </c>
      <c r="L494" s="37">
        <v>0</v>
      </c>
      <c r="M494" s="37" t="s">
        <v>112</v>
      </c>
      <c r="N494" s="37" t="s">
        <v>112</v>
      </c>
      <c r="O494" s="37" t="s">
        <v>112</v>
      </c>
      <c r="P494" s="37" t="s">
        <v>112</v>
      </c>
      <c r="Q494" s="37" t="s">
        <v>112</v>
      </c>
      <c r="R494" s="36" t="s">
        <v>105</v>
      </c>
      <c r="S494" s="37" t="s">
        <v>116</v>
      </c>
    </row>
    <row r="495" spans="1:19" ht="144" x14ac:dyDescent="0.3">
      <c r="A495" s="162" t="s">
        <v>956</v>
      </c>
      <c r="B495" s="36" t="s">
        <v>1982</v>
      </c>
      <c r="C495" s="36" t="s">
        <v>180</v>
      </c>
      <c r="D495" s="36" t="s">
        <v>2114</v>
      </c>
      <c r="E495" s="36" t="str">
        <f t="shared" si="10"/>
        <v>Risk management : les fondamentaux (Bärchen Education) (Formation courte)</v>
      </c>
      <c r="F495" s="147" t="s">
        <v>2115</v>
      </c>
      <c r="G495" s="36" t="s">
        <v>2050</v>
      </c>
      <c r="H495" s="37" t="s">
        <v>86</v>
      </c>
      <c r="I495" s="37" t="s">
        <v>818</v>
      </c>
      <c r="J495" s="37" t="s">
        <v>112</v>
      </c>
      <c r="K495" s="36" t="s">
        <v>105</v>
      </c>
      <c r="L495" s="37">
        <v>0</v>
      </c>
      <c r="M495" s="37" t="s">
        <v>112</v>
      </c>
      <c r="N495" s="37" t="s">
        <v>112</v>
      </c>
      <c r="O495" s="37" t="s">
        <v>112</v>
      </c>
      <c r="P495" s="37" t="s">
        <v>112</v>
      </c>
      <c r="Q495" s="37" t="s">
        <v>112</v>
      </c>
      <c r="R495" s="36" t="s">
        <v>105</v>
      </c>
      <c r="S495" s="37" t="s">
        <v>116</v>
      </c>
    </row>
    <row r="496" spans="1:19" ht="144" x14ac:dyDescent="0.3">
      <c r="A496" s="162" t="s">
        <v>956</v>
      </c>
      <c r="B496" s="36" t="s">
        <v>1982</v>
      </c>
      <c r="C496" s="36" t="s">
        <v>180</v>
      </c>
      <c r="D496" s="36" t="s">
        <v>2116</v>
      </c>
      <c r="E496" s="36" t="str">
        <f t="shared" si="10"/>
        <v>Mesure et gestion du risque de liquidité (Bärchen Education) (Formation courte)</v>
      </c>
      <c r="F496" s="147" t="s">
        <v>2117</v>
      </c>
      <c r="G496" s="36" t="s">
        <v>2107</v>
      </c>
      <c r="H496" s="36" t="s">
        <v>86</v>
      </c>
      <c r="I496" s="37" t="s">
        <v>915</v>
      </c>
      <c r="J496" s="37" t="s">
        <v>112</v>
      </c>
      <c r="K496" s="36" t="s">
        <v>105</v>
      </c>
      <c r="L496" s="37">
        <v>0</v>
      </c>
      <c r="M496" s="37" t="s">
        <v>112</v>
      </c>
      <c r="N496" s="37" t="s">
        <v>112</v>
      </c>
      <c r="O496" s="37" t="s">
        <v>112</v>
      </c>
      <c r="P496" s="37" t="s">
        <v>112</v>
      </c>
      <c r="Q496" s="37" t="s">
        <v>112</v>
      </c>
      <c r="R496" s="36" t="s">
        <v>105</v>
      </c>
      <c r="S496" s="37" t="s">
        <v>116</v>
      </c>
    </row>
    <row r="497" spans="1:19" ht="144" x14ac:dyDescent="0.3">
      <c r="A497" s="162" t="s">
        <v>956</v>
      </c>
      <c r="B497" s="36" t="s">
        <v>1982</v>
      </c>
      <c r="C497" s="36" t="s">
        <v>180</v>
      </c>
      <c r="D497" s="36" t="s">
        <v>2118</v>
      </c>
      <c r="E497" s="36" t="str">
        <f t="shared" si="10"/>
        <v>Mesure et gestion du risque opérationnel (Bärchen Education) (Formation courte)</v>
      </c>
      <c r="F497" s="147" t="s">
        <v>2119</v>
      </c>
      <c r="G497" s="36" t="s">
        <v>2120</v>
      </c>
      <c r="H497" s="36" t="s">
        <v>86</v>
      </c>
      <c r="I497" s="37" t="s">
        <v>915</v>
      </c>
      <c r="J497" s="37" t="s">
        <v>112</v>
      </c>
      <c r="K497" s="36" t="s">
        <v>105</v>
      </c>
      <c r="L497" s="37">
        <v>0</v>
      </c>
      <c r="M497" s="37" t="s">
        <v>112</v>
      </c>
      <c r="N497" s="37" t="s">
        <v>112</v>
      </c>
      <c r="O497" s="37" t="s">
        <v>112</v>
      </c>
      <c r="P497" s="37" t="s">
        <v>112</v>
      </c>
      <c r="Q497" s="37" t="s">
        <v>112</v>
      </c>
      <c r="R497" s="36" t="s">
        <v>105</v>
      </c>
      <c r="S497" s="37" t="s">
        <v>116</v>
      </c>
    </row>
    <row r="498" spans="1:19" ht="158.4" x14ac:dyDescent="0.3">
      <c r="A498" s="162" t="s">
        <v>956</v>
      </c>
      <c r="B498" s="36" t="s">
        <v>1982</v>
      </c>
      <c r="C498" s="36" t="s">
        <v>180</v>
      </c>
      <c r="D498" s="36" t="s">
        <v>2121</v>
      </c>
      <c r="E498" s="36" t="str">
        <f t="shared" si="10"/>
        <v>Gestion middle et back office des dérivés OTC (Bärchen Education) (Formation courte)</v>
      </c>
      <c r="F498" s="147" t="s">
        <v>2122</v>
      </c>
      <c r="G498" s="36" t="s">
        <v>2107</v>
      </c>
      <c r="H498" s="36" t="s">
        <v>86</v>
      </c>
      <c r="I498" s="37" t="s">
        <v>915</v>
      </c>
      <c r="J498" s="37" t="s">
        <v>112</v>
      </c>
      <c r="K498" s="36" t="s">
        <v>105</v>
      </c>
      <c r="L498" s="37">
        <v>0</v>
      </c>
      <c r="M498" s="37" t="s">
        <v>112</v>
      </c>
      <c r="N498" s="37" t="s">
        <v>112</v>
      </c>
      <c r="O498" s="37" t="s">
        <v>112</v>
      </c>
      <c r="P498" s="37" t="s">
        <v>112</v>
      </c>
      <c r="Q498" s="37" t="s">
        <v>112</v>
      </c>
      <c r="R498" s="36" t="s">
        <v>105</v>
      </c>
      <c r="S498" s="37" t="s">
        <v>116</v>
      </c>
    </row>
    <row r="499" spans="1:19" ht="129.6" x14ac:dyDescent="0.3">
      <c r="A499" s="162" t="s">
        <v>956</v>
      </c>
      <c r="B499" s="36" t="s">
        <v>1982</v>
      </c>
      <c r="C499" s="36" t="s">
        <v>180</v>
      </c>
      <c r="D499" s="36" t="s">
        <v>2123</v>
      </c>
      <c r="E499" s="36" t="str">
        <f t="shared" si="10"/>
        <v>Gestion Back Office des Titres (Bärchen Education) (Formation courte)</v>
      </c>
      <c r="F499" s="147" t="s">
        <v>2124</v>
      </c>
      <c r="G499" s="36" t="s">
        <v>2050</v>
      </c>
      <c r="H499" s="37" t="s">
        <v>86</v>
      </c>
      <c r="I499" s="37" t="s">
        <v>818</v>
      </c>
      <c r="J499" s="37" t="s">
        <v>112</v>
      </c>
      <c r="K499" s="36" t="s">
        <v>105</v>
      </c>
      <c r="L499" s="37">
        <v>0</v>
      </c>
      <c r="M499" s="37" t="s">
        <v>112</v>
      </c>
      <c r="N499" s="37" t="s">
        <v>112</v>
      </c>
      <c r="O499" s="37" t="s">
        <v>112</v>
      </c>
      <c r="P499" s="37" t="s">
        <v>112</v>
      </c>
      <c r="Q499" s="37" t="s">
        <v>112</v>
      </c>
      <c r="R499" s="36" t="s">
        <v>105</v>
      </c>
      <c r="S499" s="37" t="s">
        <v>116</v>
      </c>
    </row>
    <row r="500" spans="1:19" ht="144" x14ac:dyDescent="0.3">
      <c r="A500" s="162" t="s">
        <v>956</v>
      </c>
      <c r="B500" s="36" t="s">
        <v>1982</v>
      </c>
      <c r="C500" s="36" t="s">
        <v>180</v>
      </c>
      <c r="D500" s="36" t="s">
        <v>2125</v>
      </c>
      <c r="E500" s="36" t="str">
        <f t="shared" si="10"/>
        <v>Gestion Back Office des produits dérivés (Bärchen Education) (Formation courte)</v>
      </c>
      <c r="F500" s="147" t="s">
        <v>2126</v>
      </c>
      <c r="G500" s="36" t="s">
        <v>2050</v>
      </c>
      <c r="H500" s="37" t="s">
        <v>86</v>
      </c>
      <c r="I500" s="37" t="s">
        <v>818</v>
      </c>
      <c r="J500" s="37" t="s">
        <v>112</v>
      </c>
      <c r="K500" s="36" t="s">
        <v>105</v>
      </c>
      <c r="L500" s="37">
        <v>0</v>
      </c>
      <c r="M500" s="37" t="s">
        <v>112</v>
      </c>
      <c r="N500" s="37" t="s">
        <v>112</v>
      </c>
      <c r="O500" s="37" t="s">
        <v>112</v>
      </c>
      <c r="P500" s="37" t="s">
        <v>112</v>
      </c>
      <c r="Q500" s="37" t="s">
        <v>112</v>
      </c>
      <c r="R500" s="36" t="s">
        <v>105</v>
      </c>
      <c r="S500" s="37" t="s">
        <v>116</v>
      </c>
    </row>
    <row r="501" spans="1:19" ht="115.2" x14ac:dyDescent="0.3">
      <c r="A501" s="162" t="s">
        <v>956</v>
      </c>
      <c r="B501" s="36" t="s">
        <v>1982</v>
      </c>
      <c r="C501" s="36" t="s">
        <v>180</v>
      </c>
      <c r="D501" s="36" t="s">
        <v>2127</v>
      </c>
      <c r="E501" s="36" t="str">
        <f t="shared" si="10"/>
        <v>Gestion du collatéral (Bärchen Education) (Formation courte)</v>
      </c>
      <c r="F501" s="147" t="s">
        <v>2128</v>
      </c>
      <c r="G501" s="36" t="s">
        <v>2050</v>
      </c>
      <c r="H501" s="37" t="s">
        <v>86</v>
      </c>
      <c r="I501" s="37" t="s">
        <v>915</v>
      </c>
      <c r="J501" s="37" t="s">
        <v>112</v>
      </c>
      <c r="K501" s="36" t="s">
        <v>105</v>
      </c>
      <c r="L501" s="37">
        <v>0</v>
      </c>
      <c r="M501" s="37" t="s">
        <v>112</v>
      </c>
      <c r="N501" s="37" t="s">
        <v>112</v>
      </c>
      <c r="O501" s="37" t="s">
        <v>112</v>
      </c>
      <c r="P501" s="37" t="s">
        <v>112</v>
      </c>
      <c r="Q501" s="37" t="s">
        <v>112</v>
      </c>
      <c r="R501" s="36" t="s">
        <v>105</v>
      </c>
      <c r="S501" s="37" t="s">
        <v>116</v>
      </c>
    </row>
    <row r="502" spans="1:19" ht="172.8" x14ac:dyDescent="0.3">
      <c r="A502" s="162" t="s">
        <v>956</v>
      </c>
      <c r="B502" s="36" t="s">
        <v>1982</v>
      </c>
      <c r="C502" s="36" t="s">
        <v>180</v>
      </c>
      <c r="D502" s="36" t="s">
        <v>2129</v>
      </c>
      <c r="E502" s="36" t="str">
        <f t="shared" si="10"/>
        <v>Gestion des cessions temporaires, Prêt – Emprunt et Repo (Bärchen Education) (Formation courte)</v>
      </c>
      <c r="F502" s="147" t="s">
        <v>2130</v>
      </c>
      <c r="G502" s="36" t="s">
        <v>2050</v>
      </c>
      <c r="H502" s="37" t="s">
        <v>86</v>
      </c>
      <c r="I502" s="37" t="s">
        <v>818</v>
      </c>
      <c r="J502" s="37" t="s">
        <v>112</v>
      </c>
      <c r="K502" s="36" t="s">
        <v>105</v>
      </c>
      <c r="L502" s="37">
        <v>0</v>
      </c>
      <c r="M502" s="37" t="s">
        <v>112</v>
      </c>
      <c r="N502" s="37" t="s">
        <v>112</v>
      </c>
      <c r="O502" s="37" t="s">
        <v>112</v>
      </c>
      <c r="P502" s="37" t="s">
        <v>112</v>
      </c>
      <c r="Q502" s="37" t="s">
        <v>112</v>
      </c>
      <c r="R502" s="36" t="s">
        <v>105</v>
      </c>
      <c r="S502" s="37" t="s">
        <v>116</v>
      </c>
    </row>
    <row r="503" spans="1:19" ht="129.6" x14ac:dyDescent="0.3">
      <c r="A503" s="162" t="s">
        <v>956</v>
      </c>
      <c r="B503" s="36" t="s">
        <v>1982</v>
      </c>
      <c r="C503" s="36" t="s">
        <v>180</v>
      </c>
      <c r="D503" s="58" t="s">
        <v>2131</v>
      </c>
      <c r="E503" s="58" t="str">
        <f t="shared" si="10"/>
        <v>CSDR : impacts opérationnels
 (Bärchen Education) (Formation courte)</v>
      </c>
      <c r="F503" s="147" t="s">
        <v>2132</v>
      </c>
      <c r="G503" s="36" t="s">
        <v>2107</v>
      </c>
      <c r="H503" s="37" t="s">
        <v>86</v>
      </c>
      <c r="I503" s="37" t="s">
        <v>86</v>
      </c>
      <c r="J503" s="37" t="s">
        <v>112</v>
      </c>
      <c r="K503" s="36" t="s">
        <v>105</v>
      </c>
      <c r="L503" s="37">
        <v>0</v>
      </c>
      <c r="M503" s="37" t="s">
        <v>112</v>
      </c>
      <c r="N503" s="37" t="s">
        <v>112</v>
      </c>
      <c r="O503" s="37" t="s">
        <v>112</v>
      </c>
      <c r="P503" s="37" t="s">
        <v>112</v>
      </c>
      <c r="Q503" s="37" t="s">
        <v>112</v>
      </c>
      <c r="R503" s="36" t="s">
        <v>105</v>
      </c>
      <c r="S503" s="37" t="s">
        <v>116</v>
      </c>
    </row>
    <row r="504" spans="1:19" ht="100.8" x14ac:dyDescent="0.3">
      <c r="A504" s="162" t="s">
        <v>956</v>
      </c>
      <c r="B504" s="36" t="s">
        <v>1982</v>
      </c>
      <c r="C504" s="36" t="s">
        <v>180</v>
      </c>
      <c r="D504" s="36" t="s">
        <v>2133</v>
      </c>
      <c r="E504" s="36" t="str">
        <f t="shared" si="10"/>
        <v>Gestion alternative (Bärchen Education) (Formation courte)</v>
      </c>
      <c r="F504" s="147" t="s">
        <v>2134</v>
      </c>
      <c r="G504" s="36" t="s">
        <v>2050</v>
      </c>
      <c r="H504" s="37" t="s">
        <v>86</v>
      </c>
      <c r="I504" s="37" t="s">
        <v>818</v>
      </c>
      <c r="J504" s="37" t="s">
        <v>112</v>
      </c>
      <c r="K504" s="36" t="s">
        <v>105</v>
      </c>
      <c r="L504" s="37">
        <v>0</v>
      </c>
      <c r="M504" s="37" t="s">
        <v>112</v>
      </c>
      <c r="N504" s="37" t="s">
        <v>112</v>
      </c>
      <c r="O504" s="37" t="s">
        <v>112</v>
      </c>
      <c r="P504" s="37" t="s">
        <v>112</v>
      </c>
      <c r="Q504" s="37" t="s">
        <v>112</v>
      </c>
      <c r="R504" s="36" t="s">
        <v>105</v>
      </c>
      <c r="S504" s="37" t="s">
        <v>116</v>
      </c>
    </row>
    <row r="505" spans="1:19" ht="187.2" x14ac:dyDescent="0.3">
      <c r="A505" s="162" t="s">
        <v>956</v>
      </c>
      <c r="B505" s="36" t="s">
        <v>1982</v>
      </c>
      <c r="C505" s="36" t="s">
        <v>180</v>
      </c>
      <c r="D505" s="36" t="s">
        <v>2135</v>
      </c>
      <c r="E505" s="36" t="str">
        <f t="shared" si="10"/>
        <v>Multigestion alternative : l'analyse et la sélection de hedge funds (Bärchen Education) (Formation courte)</v>
      </c>
      <c r="F505" s="147" t="s">
        <v>2136</v>
      </c>
      <c r="G505" s="36" t="s">
        <v>2107</v>
      </c>
      <c r="H505" s="37" t="s">
        <v>86</v>
      </c>
      <c r="I505" s="37" t="s">
        <v>86</v>
      </c>
      <c r="J505" s="37" t="s">
        <v>112</v>
      </c>
      <c r="K505" s="36" t="s">
        <v>105</v>
      </c>
      <c r="L505" s="37">
        <v>0</v>
      </c>
      <c r="M505" s="37" t="s">
        <v>112</v>
      </c>
      <c r="N505" s="37" t="s">
        <v>112</v>
      </c>
      <c r="O505" s="37" t="s">
        <v>112</v>
      </c>
      <c r="P505" s="37" t="s">
        <v>112</v>
      </c>
      <c r="Q505" s="37" t="s">
        <v>112</v>
      </c>
      <c r="R505" s="36" t="s">
        <v>105</v>
      </c>
      <c r="S505" s="37" t="s">
        <v>116</v>
      </c>
    </row>
    <row r="506" spans="1:19" ht="158.4" x14ac:dyDescent="0.3">
      <c r="A506" s="162" t="s">
        <v>956</v>
      </c>
      <c r="B506" s="36" t="s">
        <v>1982</v>
      </c>
      <c r="C506" s="36" t="s">
        <v>180</v>
      </c>
      <c r="D506" s="36" t="s">
        <v>2137</v>
      </c>
      <c r="E506" s="36" t="str">
        <f t="shared" si="10"/>
        <v>Réglementation des fonds d'investissement alternatifs (Bärchen Education) (Formation courte)</v>
      </c>
      <c r="F506" s="147" t="s">
        <v>2138</v>
      </c>
      <c r="G506" s="36" t="s">
        <v>2107</v>
      </c>
      <c r="H506" s="37" t="s">
        <v>86</v>
      </c>
      <c r="I506" s="37" t="s">
        <v>86</v>
      </c>
      <c r="J506" s="37" t="s">
        <v>112</v>
      </c>
      <c r="K506" s="36" t="s">
        <v>105</v>
      </c>
      <c r="L506" s="37">
        <v>0</v>
      </c>
      <c r="M506" s="37" t="s">
        <v>112</v>
      </c>
      <c r="N506" s="37" t="s">
        <v>112</v>
      </c>
      <c r="O506" s="37" t="s">
        <v>112</v>
      </c>
      <c r="P506" s="37" t="s">
        <v>112</v>
      </c>
      <c r="Q506" s="37" t="s">
        <v>112</v>
      </c>
      <c r="R506" s="36" t="s">
        <v>105</v>
      </c>
      <c r="S506" s="37" t="s">
        <v>116</v>
      </c>
    </row>
    <row r="507" spans="1:19" ht="144" x14ac:dyDescent="0.3">
      <c r="A507" s="162" t="s">
        <v>956</v>
      </c>
      <c r="B507" s="36" t="s">
        <v>1982</v>
      </c>
      <c r="C507" s="36" t="s">
        <v>180</v>
      </c>
      <c r="D507" s="36" t="s">
        <v>2139</v>
      </c>
      <c r="E507" s="36" t="str">
        <f t="shared" si="10"/>
        <v>Les dettes alternatives en Europe (Bärchen Education) (Formation courte)</v>
      </c>
      <c r="F507" s="147" t="s">
        <v>2140</v>
      </c>
      <c r="G507" s="36" t="s">
        <v>2050</v>
      </c>
      <c r="H507" s="37" t="s">
        <v>86</v>
      </c>
      <c r="I507" s="37" t="s">
        <v>86</v>
      </c>
      <c r="J507" s="37" t="s">
        <v>112</v>
      </c>
      <c r="K507" s="36" t="s">
        <v>105</v>
      </c>
      <c r="L507" s="37">
        <v>0</v>
      </c>
      <c r="M507" s="37" t="s">
        <v>112</v>
      </c>
      <c r="N507" s="37" t="s">
        <v>112</v>
      </c>
      <c r="O507" s="37" t="s">
        <v>112</v>
      </c>
      <c r="P507" s="37" t="s">
        <v>112</v>
      </c>
      <c r="Q507" s="37" t="s">
        <v>112</v>
      </c>
      <c r="R507" s="36" t="s">
        <v>105</v>
      </c>
      <c r="S507" s="37" t="s">
        <v>116</v>
      </c>
    </row>
    <row r="508" spans="1:19" ht="129.6" x14ac:dyDescent="0.3">
      <c r="A508" s="162" t="s">
        <v>956</v>
      </c>
      <c r="B508" s="36" t="s">
        <v>1982</v>
      </c>
      <c r="C508" s="36" t="s">
        <v>180</v>
      </c>
      <c r="D508" s="36" t="s">
        <v>2141</v>
      </c>
      <c r="E508" s="36" t="str">
        <f t="shared" si="10"/>
        <v>Les dérivés complexes (Bärchen Education) (Formation courte)</v>
      </c>
      <c r="F508" s="147" t="s">
        <v>2142</v>
      </c>
      <c r="G508" s="36" t="s">
        <v>2050</v>
      </c>
      <c r="H508" s="37" t="s">
        <v>86</v>
      </c>
      <c r="I508" s="37" t="s">
        <v>818</v>
      </c>
      <c r="J508" s="37" t="s">
        <v>112</v>
      </c>
      <c r="K508" s="36" t="s">
        <v>105</v>
      </c>
      <c r="L508" s="37">
        <v>0</v>
      </c>
      <c r="M508" s="37" t="s">
        <v>112</v>
      </c>
      <c r="N508" s="37" t="s">
        <v>112</v>
      </c>
      <c r="O508" s="37" t="s">
        <v>112</v>
      </c>
      <c r="P508" s="37" t="s">
        <v>112</v>
      </c>
      <c r="Q508" s="37" t="s">
        <v>112</v>
      </c>
      <c r="R508" s="36" t="s">
        <v>105</v>
      </c>
      <c r="S508" s="37" t="s">
        <v>116</v>
      </c>
    </row>
    <row r="509" spans="1:19" ht="331.2" x14ac:dyDescent="0.3">
      <c r="A509" s="162" t="s">
        <v>956</v>
      </c>
      <c r="B509" s="36" t="s">
        <v>1982</v>
      </c>
      <c r="C509" s="36" t="s">
        <v>2143</v>
      </c>
      <c r="D509" s="36" t="s">
        <v>2144</v>
      </c>
      <c r="E509" s="36" t="str">
        <f t="shared" si="10"/>
        <v>Finance Quantitative (ex DIFIQ) - Niveau 1 (Bärchen Education) (Executive Master)</v>
      </c>
      <c r="F509" s="147" t="s">
        <v>2145</v>
      </c>
      <c r="G509" s="36" t="s">
        <v>2146</v>
      </c>
      <c r="H509" s="37" t="s">
        <v>86</v>
      </c>
      <c r="I509" s="37" t="s">
        <v>2147</v>
      </c>
      <c r="J509" s="37" t="s">
        <v>112</v>
      </c>
      <c r="K509" s="36" t="s">
        <v>105</v>
      </c>
      <c r="L509" s="37">
        <v>0</v>
      </c>
      <c r="M509" s="37" t="s">
        <v>112</v>
      </c>
      <c r="N509" s="37" t="s">
        <v>112</v>
      </c>
      <c r="O509" s="37" t="s">
        <v>112</v>
      </c>
      <c r="P509" s="37" t="s">
        <v>112</v>
      </c>
      <c r="Q509" s="37" t="s">
        <v>112</v>
      </c>
      <c r="R509" s="36" t="s">
        <v>105</v>
      </c>
      <c r="S509" s="37" t="s">
        <v>89</v>
      </c>
    </row>
    <row r="510" spans="1:19" ht="316.8" x14ac:dyDescent="0.3">
      <c r="A510" s="162" t="s">
        <v>956</v>
      </c>
      <c r="B510" s="36" t="s">
        <v>1982</v>
      </c>
      <c r="C510" s="36" t="s">
        <v>2143</v>
      </c>
      <c r="D510" s="36" t="s">
        <v>2148</v>
      </c>
      <c r="E510" s="36" t="str">
        <f t="shared" si="10"/>
        <v>Finance Quantitative (ex DIFIQ) - Niveau 2 (Bärchen Education) (Executive Master)</v>
      </c>
      <c r="F510" s="147" t="s">
        <v>2149</v>
      </c>
      <c r="G510" s="36" t="s">
        <v>2150</v>
      </c>
      <c r="H510" s="37" t="s">
        <v>86</v>
      </c>
      <c r="I510" s="37" t="s">
        <v>2147</v>
      </c>
      <c r="J510" s="37" t="s">
        <v>112</v>
      </c>
      <c r="K510" s="36" t="s">
        <v>105</v>
      </c>
      <c r="L510" s="37">
        <v>0</v>
      </c>
      <c r="M510" s="37" t="s">
        <v>112</v>
      </c>
      <c r="N510" s="37" t="s">
        <v>112</v>
      </c>
      <c r="O510" s="37" t="s">
        <v>112</v>
      </c>
      <c r="P510" s="37" t="s">
        <v>112</v>
      </c>
      <c r="Q510" s="37" t="s">
        <v>112</v>
      </c>
      <c r="R510" s="36" t="s">
        <v>105</v>
      </c>
      <c r="S510" s="37" t="s">
        <v>89</v>
      </c>
    </row>
    <row r="511" spans="1:19" ht="316.8" x14ac:dyDescent="0.3">
      <c r="A511" s="162" t="s">
        <v>956</v>
      </c>
      <c r="B511" s="36" t="s">
        <v>1982</v>
      </c>
      <c r="C511" s="36" t="s">
        <v>2143</v>
      </c>
      <c r="D511" s="36" t="s">
        <v>2151</v>
      </c>
      <c r="E511" s="36" t="str">
        <f t="shared" si="10"/>
        <v>Finance Quantitative (ex DIFIQ) - Niveau 3 (Bärchen Education) (Executive Master)</v>
      </c>
      <c r="F511" s="147" t="s">
        <v>2152</v>
      </c>
      <c r="G511" s="36" t="s">
        <v>2153</v>
      </c>
      <c r="H511" s="37" t="s">
        <v>86</v>
      </c>
      <c r="I511" s="37" t="s">
        <v>2147</v>
      </c>
      <c r="J511" s="37" t="s">
        <v>112</v>
      </c>
      <c r="K511" s="36" t="s">
        <v>105</v>
      </c>
      <c r="L511" s="37">
        <v>0</v>
      </c>
      <c r="M511" s="37" t="s">
        <v>112</v>
      </c>
      <c r="N511" s="37" t="s">
        <v>112</v>
      </c>
      <c r="O511" s="37" t="s">
        <v>112</v>
      </c>
      <c r="P511" s="37" t="s">
        <v>112</v>
      </c>
      <c r="Q511" s="37" t="s">
        <v>112</v>
      </c>
      <c r="R511" s="36" t="s">
        <v>105</v>
      </c>
      <c r="S511" s="37" t="s">
        <v>89</v>
      </c>
    </row>
    <row r="512" spans="1:19" ht="144" x14ac:dyDescent="0.3">
      <c r="A512" s="162" t="s">
        <v>956</v>
      </c>
      <c r="B512" s="36" t="s">
        <v>1982</v>
      </c>
      <c r="C512" s="36" t="s">
        <v>180</v>
      </c>
      <c r="D512" s="36" t="s">
        <v>2154</v>
      </c>
      <c r="E512" s="36" t="str">
        <f t="shared" si="10"/>
        <v>Les financements immobiliers structurés (Bärchen Education) (Formation courte)</v>
      </c>
      <c r="F512" s="147" t="s">
        <v>2155</v>
      </c>
      <c r="G512" s="36" t="s">
        <v>2107</v>
      </c>
      <c r="H512" s="37" t="s">
        <v>86</v>
      </c>
      <c r="I512" s="37" t="s">
        <v>818</v>
      </c>
      <c r="J512" s="37" t="s">
        <v>112</v>
      </c>
      <c r="K512" s="36" t="s">
        <v>105</v>
      </c>
      <c r="L512" s="37">
        <v>0</v>
      </c>
      <c r="M512" s="37" t="s">
        <v>112</v>
      </c>
      <c r="N512" s="37" t="s">
        <v>112</v>
      </c>
      <c r="O512" s="37" t="s">
        <v>112</v>
      </c>
      <c r="P512" s="37" t="s">
        <v>112</v>
      </c>
      <c r="Q512" s="37" t="s">
        <v>112</v>
      </c>
      <c r="R512" s="36" t="s">
        <v>105</v>
      </c>
      <c r="S512" s="37" t="s">
        <v>116</v>
      </c>
    </row>
    <row r="513" spans="1:19" ht="144" x14ac:dyDescent="0.3">
      <c r="A513" s="162" t="s">
        <v>956</v>
      </c>
      <c r="B513" s="36" t="s">
        <v>1982</v>
      </c>
      <c r="C513" s="36" t="s">
        <v>180</v>
      </c>
      <c r="D513" s="36" t="s">
        <v>2156</v>
      </c>
      <c r="E513" s="36" t="str">
        <f t="shared" si="10"/>
        <v>Marché des obligations catastrophes - CAT Bonds (Bärchen Education) (Formation courte)</v>
      </c>
      <c r="F513" s="147" t="s">
        <v>2157</v>
      </c>
      <c r="G513" s="36" t="s">
        <v>960</v>
      </c>
      <c r="H513" s="37" t="s">
        <v>86</v>
      </c>
      <c r="I513" s="37" t="s">
        <v>86</v>
      </c>
      <c r="J513" s="37" t="s">
        <v>112</v>
      </c>
      <c r="K513" s="36" t="s">
        <v>105</v>
      </c>
      <c r="L513" s="37">
        <v>0</v>
      </c>
      <c r="M513" s="37" t="s">
        <v>112</v>
      </c>
      <c r="N513" s="37" t="s">
        <v>112</v>
      </c>
      <c r="O513" s="37" t="s">
        <v>112</v>
      </c>
      <c r="P513" s="37" t="s">
        <v>112</v>
      </c>
      <c r="Q513" s="37" t="s">
        <v>112</v>
      </c>
      <c r="R513" s="36" t="s">
        <v>105</v>
      </c>
      <c r="S513" s="37" t="s">
        <v>116</v>
      </c>
    </row>
    <row r="514" spans="1:19" ht="115.2" x14ac:dyDescent="0.3">
      <c r="A514" s="162" t="s">
        <v>956</v>
      </c>
      <c r="B514" s="36" t="s">
        <v>1982</v>
      </c>
      <c r="C514" s="36" t="s">
        <v>180</v>
      </c>
      <c r="D514" s="36" t="s">
        <v>2158</v>
      </c>
      <c r="E514" s="36" t="str">
        <f t="shared" ref="E514:E577" si="11">CONCATENATE(D514&amp;" ("&amp;B514&amp;")"&amp;" ("&amp;C514&amp;")")</f>
        <v>Risk Premia (Bärchen Education) (Formation courte)</v>
      </c>
      <c r="F514" s="147" t="s">
        <v>2159</v>
      </c>
      <c r="G514" s="36" t="s">
        <v>2050</v>
      </c>
      <c r="H514" s="37" t="s">
        <v>86</v>
      </c>
      <c r="I514" s="37" t="s">
        <v>86</v>
      </c>
      <c r="J514" s="37" t="s">
        <v>112</v>
      </c>
      <c r="K514" s="36" t="s">
        <v>105</v>
      </c>
      <c r="L514" s="37">
        <v>0</v>
      </c>
      <c r="M514" s="37" t="s">
        <v>112</v>
      </c>
      <c r="N514" s="37" t="s">
        <v>112</v>
      </c>
      <c r="O514" s="37" t="s">
        <v>112</v>
      </c>
      <c r="P514" s="37" t="s">
        <v>112</v>
      </c>
      <c r="Q514" s="37" t="s">
        <v>112</v>
      </c>
      <c r="R514" s="36" t="s">
        <v>105</v>
      </c>
      <c r="S514" s="37" t="s">
        <v>116</v>
      </c>
    </row>
    <row r="515" spans="1:19" ht="172.8" x14ac:dyDescent="0.3">
      <c r="A515" s="162" t="s">
        <v>956</v>
      </c>
      <c r="B515" s="36" t="s">
        <v>1982</v>
      </c>
      <c r="C515" s="36" t="s">
        <v>180</v>
      </c>
      <c r="D515" s="36" t="s">
        <v>2160</v>
      </c>
      <c r="E515" s="36" t="str">
        <f t="shared" si="11"/>
        <v>Gestion du risque sur les marchés financiers : les fondamentaux (Bärchen Education) (Formation courte)</v>
      </c>
      <c r="F515" s="147" t="s">
        <v>2161</v>
      </c>
      <c r="G515" s="36" t="s">
        <v>960</v>
      </c>
      <c r="H515" s="37" t="s">
        <v>86</v>
      </c>
      <c r="I515" s="37" t="s">
        <v>828</v>
      </c>
      <c r="J515" s="37" t="s">
        <v>112</v>
      </c>
      <c r="K515" s="36" t="s">
        <v>105</v>
      </c>
      <c r="L515" s="37">
        <v>0</v>
      </c>
      <c r="M515" s="37" t="s">
        <v>112</v>
      </c>
      <c r="N515" s="37" t="s">
        <v>112</v>
      </c>
      <c r="O515" s="37" t="s">
        <v>112</v>
      </c>
      <c r="P515" s="37" t="s">
        <v>112</v>
      </c>
      <c r="Q515" s="37" t="s">
        <v>112</v>
      </c>
      <c r="R515" s="36" t="s">
        <v>105</v>
      </c>
      <c r="S515" s="37" t="s">
        <v>116</v>
      </c>
    </row>
    <row r="516" spans="1:19" ht="144" x14ac:dyDescent="0.3">
      <c r="A516" s="162" t="s">
        <v>956</v>
      </c>
      <c r="B516" s="36" t="s">
        <v>1982</v>
      </c>
      <c r="C516" s="36" t="s">
        <v>180</v>
      </c>
      <c r="D516" s="36" t="s">
        <v>2162</v>
      </c>
      <c r="E516" s="36" t="str">
        <f t="shared" si="11"/>
        <v>Gestion des risques de la banque (Bärchen Education) (Formation courte)</v>
      </c>
      <c r="F516" s="147" t="s">
        <v>2163</v>
      </c>
      <c r="G516" s="36" t="s">
        <v>2050</v>
      </c>
      <c r="H516" s="37" t="s">
        <v>86</v>
      </c>
      <c r="I516" s="37" t="s">
        <v>818</v>
      </c>
      <c r="J516" s="37" t="s">
        <v>112</v>
      </c>
      <c r="K516" s="36" t="s">
        <v>105</v>
      </c>
      <c r="L516" s="37">
        <v>0</v>
      </c>
      <c r="M516" s="37" t="s">
        <v>112</v>
      </c>
      <c r="N516" s="37" t="s">
        <v>112</v>
      </c>
      <c r="O516" s="37" t="s">
        <v>112</v>
      </c>
      <c r="P516" s="37" t="s">
        <v>112</v>
      </c>
      <c r="Q516" s="37" t="s">
        <v>112</v>
      </c>
      <c r="R516" s="36" t="s">
        <v>105</v>
      </c>
      <c r="S516" s="37" t="s">
        <v>116</v>
      </c>
    </row>
    <row r="517" spans="1:19" ht="129.6" x14ac:dyDescent="0.3">
      <c r="A517" s="162" t="s">
        <v>956</v>
      </c>
      <c r="B517" s="36" t="s">
        <v>1982</v>
      </c>
      <c r="C517" s="36" t="s">
        <v>180</v>
      </c>
      <c r="D517" s="36" t="s">
        <v>2164</v>
      </c>
      <c r="E517" s="36" t="str">
        <f t="shared" si="11"/>
        <v xml:space="preserve"> Mesure et gestion du risque de marché (Bärchen Education) (Formation courte)</v>
      </c>
      <c r="F517" s="147" t="s">
        <v>2165</v>
      </c>
      <c r="G517" s="36" t="s">
        <v>2050</v>
      </c>
      <c r="H517" s="37" t="s">
        <v>86</v>
      </c>
      <c r="I517" s="37" t="s">
        <v>818</v>
      </c>
      <c r="J517" s="37" t="s">
        <v>112</v>
      </c>
      <c r="K517" s="36" t="s">
        <v>105</v>
      </c>
      <c r="L517" s="37">
        <v>0</v>
      </c>
      <c r="M517" s="37" t="s">
        <v>112</v>
      </c>
      <c r="N517" s="37" t="s">
        <v>112</v>
      </c>
      <c r="O517" s="37" t="s">
        <v>112</v>
      </c>
      <c r="P517" s="37" t="s">
        <v>112</v>
      </c>
      <c r="Q517" s="37" t="s">
        <v>112</v>
      </c>
      <c r="R517" s="36" t="s">
        <v>105</v>
      </c>
      <c r="S517" s="37" t="s">
        <v>116</v>
      </c>
    </row>
    <row r="518" spans="1:19" ht="158.4" x14ac:dyDescent="0.3">
      <c r="A518" s="162" t="s">
        <v>956</v>
      </c>
      <c r="B518" s="36" t="s">
        <v>1982</v>
      </c>
      <c r="C518" s="36" t="s">
        <v>180</v>
      </c>
      <c r="D518" s="36" t="s">
        <v>2166</v>
      </c>
      <c r="E518" s="36" t="str">
        <f t="shared" si="11"/>
        <v>Fundamental Review of the Trading Book (FRTB) (Bärchen Education) (Formation courte)</v>
      </c>
      <c r="F518" s="147" t="s">
        <v>2167</v>
      </c>
      <c r="G518" s="36" t="s">
        <v>2107</v>
      </c>
      <c r="H518" s="37" t="s">
        <v>86</v>
      </c>
      <c r="I518" s="37" t="s">
        <v>818</v>
      </c>
      <c r="J518" s="37" t="s">
        <v>112</v>
      </c>
      <c r="K518" s="36" t="s">
        <v>105</v>
      </c>
      <c r="L518" s="37">
        <v>0</v>
      </c>
      <c r="M518" s="37" t="s">
        <v>112</v>
      </c>
      <c r="N518" s="37" t="s">
        <v>112</v>
      </c>
      <c r="O518" s="37" t="s">
        <v>112</v>
      </c>
      <c r="P518" s="37" t="s">
        <v>112</v>
      </c>
      <c r="Q518" s="37" t="s">
        <v>112</v>
      </c>
      <c r="R518" s="36" t="s">
        <v>105</v>
      </c>
      <c r="S518" s="37" t="s">
        <v>116</v>
      </c>
    </row>
    <row r="519" spans="1:19" ht="129.6" x14ac:dyDescent="0.3">
      <c r="A519" s="162" t="s">
        <v>956</v>
      </c>
      <c r="B519" s="36" t="s">
        <v>1982</v>
      </c>
      <c r="C519" s="36" t="s">
        <v>180</v>
      </c>
      <c r="D519" s="36" t="s">
        <v>2168</v>
      </c>
      <c r="E519" s="36" t="str">
        <f t="shared" si="11"/>
        <v>CSDR : impacts opérationnels (Bärchen Education) (Formation courte)</v>
      </c>
      <c r="F519" s="147" t="s">
        <v>2169</v>
      </c>
      <c r="G519" s="36" t="s">
        <v>2107</v>
      </c>
      <c r="H519" s="37" t="s">
        <v>86</v>
      </c>
      <c r="I519" s="37" t="s">
        <v>86</v>
      </c>
      <c r="J519" s="37" t="s">
        <v>112</v>
      </c>
      <c r="K519" s="36" t="s">
        <v>105</v>
      </c>
      <c r="L519" s="37">
        <v>0</v>
      </c>
      <c r="M519" s="37" t="s">
        <v>112</v>
      </c>
      <c r="N519" s="37" t="s">
        <v>112</v>
      </c>
      <c r="O519" s="37" t="s">
        <v>112</v>
      </c>
      <c r="P519" s="37" t="s">
        <v>112</v>
      </c>
      <c r="Q519" s="37" t="s">
        <v>112</v>
      </c>
      <c r="R519" s="36" t="s">
        <v>105</v>
      </c>
      <c r="S519" s="37" t="s">
        <v>116</v>
      </c>
    </row>
    <row r="520" spans="1:19" ht="172.8" x14ac:dyDescent="0.3">
      <c r="A520" s="162" t="s">
        <v>956</v>
      </c>
      <c r="B520" s="41" t="s">
        <v>1982</v>
      </c>
      <c r="C520" s="41" t="s">
        <v>180</v>
      </c>
      <c r="D520" s="41" t="s">
        <v>2170</v>
      </c>
      <c r="E520" s="41" t="str">
        <f t="shared" si="11"/>
        <v>Investissement socialement responsable : les fondamentaux (Bärchen Education) (Formation courte)</v>
      </c>
      <c r="F520" s="42" t="s">
        <v>2171</v>
      </c>
      <c r="G520" s="41" t="s">
        <v>2050</v>
      </c>
      <c r="H520" s="41" t="s">
        <v>86</v>
      </c>
      <c r="I520" s="41" t="s">
        <v>915</v>
      </c>
      <c r="J520" s="41" t="s">
        <v>112</v>
      </c>
      <c r="K520" s="41" t="s">
        <v>84</v>
      </c>
      <c r="L520" s="43">
        <v>1</v>
      </c>
      <c r="M520" s="37" t="s">
        <v>281</v>
      </c>
      <c r="N520" s="36" t="s">
        <v>2172</v>
      </c>
      <c r="O520" s="37" t="s">
        <v>87</v>
      </c>
      <c r="P520" s="37" t="s">
        <v>86</v>
      </c>
      <c r="Q520" s="37" t="s">
        <v>112</v>
      </c>
      <c r="R520" s="41" t="s">
        <v>84</v>
      </c>
      <c r="S520" s="43" t="s">
        <v>116</v>
      </c>
    </row>
    <row r="521" spans="1:19" ht="172.8" x14ac:dyDescent="0.3">
      <c r="A521" s="162" t="s">
        <v>956</v>
      </c>
      <c r="B521" s="41" t="s">
        <v>1982</v>
      </c>
      <c r="C521" s="41" t="s">
        <v>180</v>
      </c>
      <c r="D521" s="41" t="s">
        <v>2170</v>
      </c>
      <c r="E521" s="41" t="str">
        <f t="shared" si="11"/>
        <v>Investissement socialement responsable : les fondamentaux (Bärchen Education) (Formation courte)</v>
      </c>
      <c r="F521" s="42" t="s">
        <v>2171</v>
      </c>
      <c r="G521" s="41" t="s">
        <v>2050</v>
      </c>
      <c r="H521" s="41" t="s">
        <v>86</v>
      </c>
      <c r="I521" s="41" t="s">
        <v>915</v>
      </c>
      <c r="J521" s="41" t="s">
        <v>112</v>
      </c>
      <c r="K521" s="41" t="s">
        <v>84</v>
      </c>
      <c r="L521" s="43">
        <v>1</v>
      </c>
      <c r="M521" s="37" t="s">
        <v>2173</v>
      </c>
      <c r="N521" s="36" t="s">
        <v>2174</v>
      </c>
      <c r="O521" s="37" t="s">
        <v>87</v>
      </c>
      <c r="P521" s="37" t="s">
        <v>86</v>
      </c>
      <c r="Q521" s="37" t="s">
        <v>112</v>
      </c>
      <c r="R521" s="41" t="s">
        <v>84</v>
      </c>
      <c r="S521" s="43" t="s">
        <v>116</v>
      </c>
    </row>
    <row r="522" spans="1:19" ht="172.8" x14ac:dyDescent="0.3">
      <c r="A522" s="162" t="s">
        <v>956</v>
      </c>
      <c r="B522" s="41" t="s">
        <v>1982</v>
      </c>
      <c r="C522" s="117" t="s">
        <v>180</v>
      </c>
      <c r="D522" s="117" t="s">
        <v>2170</v>
      </c>
      <c r="E522" s="117" t="str">
        <f t="shared" si="11"/>
        <v>Investissement socialement responsable : les fondamentaux (Bärchen Education) (Formation courte)</v>
      </c>
      <c r="F522" s="117" t="s">
        <v>2171</v>
      </c>
      <c r="G522" s="117" t="s">
        <v>2050</v>
      </c>
      <c r="H522" s="117" t="s">
        <v>86</v>
      </c>
      <c r="I522" s="117" t="s">
        <v>915</v>
      </c>
      <c r="J522" s="117" t="s">
        <v>112</v>
      </c>
      <c r="K522" s="41" t="s">
        <v>84</v>
      </c>
      <c r="L522" s="43">
        <v>1</v>
      </c>
      <c r="M522" s="36" t="s">
        <v>2175</v>
      </c>
      <c r="N522" s="36" t="s">
        <v>2176</v>
      </c>
      <c r="O522" s="37" t="s">
        <v>87</v>
      </c>
      <c r="P522" s="37" t="s">
        <v>86</v>
      </c>
      <c r="Q522" s="37" t="s">
        <v>112</v>
      </c>
      <c r="R522" s="41" t="s">
        <v>84</v>
      </c>
      <c r="S522" s="43" t="s">
        <v>116</v>
      </c>
    </row>
    <row r="523" spans="1:19" ht="259.2" x14ac:dyDescent="0.3">
      <c r="A523" s="162" t="s">
        <v>956</v>
      </c>
      <c r="B523" s="36" t="s">
        <v>1982</v>
      </c>
      <c r="C523" s="36" t="s">
        <v>2143</v>
      </c>
      <c r="D523" s="36" t="s">
        <v>2177</v>
      </c>
      <c r="E523" s="36" t="str">
        <f t="shared" si="11"/>
        <v>Asset Management (ex DIPAM) - Niveau 1 (Bärchen Education) (Executive Master)</v>
      </c>
      <c r="F523" s="147" t="s">
        <v>2178</v>
      </c>
      <c r="G523" s="36" t="s">
        <v>2179</v>
      </c>
      <c r="H523" s="37" t="s">
        <v>86</v>
      </c>
      <c r="I523" s="37" t="s">
        <v>2147</v>
      </c>
      <c r="J523" s="37" t="s">
        <v>112</v>
      </c>
      <c r="K523" s="36" t="s">
        <v>105</v>
      </c>
      <c r="L523" s="37">
        <v>0</v>
      </c>
      <c r="M523" s="37" t="s">
        <v>112</v>
      </c>
      <c r="N523" s="37" t="s">
        <v>112</v>
      </c>
      <c r="O523" s="37" t="s">
        <v>112</v>
      </c>
      <c r="P523" s="37" t="s">
        <v>112</v>
      </c>
      <c r="Q523" s="37" t="s">
        <v>112</v>
      </c>
      <c r="R523" s="37" t="s">
        <v>105</v>
      </c>
      <c r="S523" s="37" t="s">
        <v>89</v>
      </c>
    </row>
    <row r="524" spans="1:19" ht="316.8" x14ac:dyDescent="0.3">
      <c r="A524" s="162" t="s">
        <v>956</v>
      </c>
      <c r="B524" s="36" t="s">
        <v>1982</v>
      </c>
      <c r="C524" s="36" t="s">
        <v>2143</v>
      </c>
      <c r="D524" s="36" t="s">
        <v>2180</v>
      </c>
      <c r="E524" s="36" t="str">
        <f t="shared" si="11"/>
        <v>Asset Management (ex DIPAM) - Niveau 2 (Bärchen Education) (Executive Master)</v>
      </c>
      <c r="F524" s="147" t="s">
        <v>2181</v>
      </c>
      <c r="G524" s="36" t="s">
        <v>2150</v>
      </c>
      <c r="H524" s="37" t="s">
        <v>86</v>
      </c>
      <c r="I524" s="37" t="s">
        <v>2147</v>
      </c>
      <c r="J524" s="37" t="s">
        <v>112</v>
      </c>
      <c r="K524" s="36" t="s">
        <v>105</v>
      </c>
      <c r="L524" s="37">
        <v>0</v>
      </c>
      <c r="M524" s="37" t="s">
        <v>112</v>
      </c>
      <c r="N524" s="37" t="s">
        <v>112</v>
      </c>
      <c r="O524" s="37" t="s">
        <v>112</v>
      </c>
      <c r="P524" s="37" t="s">
        <v>112</v>
      </c>
      <c r="Q524" s="37" t="s">
        <v>112</v>
      </c>
      <c r="R524" s="37" t="s">
        <v>105</v>
      </c>
      <c r="S524" s="37" t="s">
        <v>89</v>
      </c>
    </row>
    <row r="525" spans="1:19" ht="316.8" x14ac:dyDescent="0.3">
      <c r="A525" s="162" t="s">
        <v>956</v>
      </c>
      <c r="B525" s="36" t="s">
        <v>1982</v>
      </c>
      <c r="C525" s="36" t="s">
        <v>2143</v>
      </c>
      <c r="D525" s="36" t="s">
        <v>2182</v>
      </c>
      <c r="E525" s="36" t="str">
        <f t="shared" si="11"/>
        <v>Asset Management (ex DIPAM) - Niveau 3 (Bärchen Education) (Executive Master)</v>
      </c>
      <c r="F525" s="147" t="s">
        <v>2183</v>
      </c>
      <c r="G525" s="36" t="s">
        <v>2153</v>
      </c>
      <c r="H525" s="37" t="s">
        <v>86</v>
      </c>
      <c r="I525" s="37" t="s">
        <v>2147</v>
      </c>
      <c r="J525" s="37" t="s">
        <v>112</v>
      </c>
      <c r="K525" s="36" t="s">
        <v>105</v>
      </c>
      <c r="L525" s="37">
        <v>0</v>
      </c>
      <c r="M525" s="37" t="s">
        <v>112</v>
      </c>
      <c r="N525" s="37" t="s">
        <v>112</v>
      </c>
      <c r="O525" s="37" t="s">
        <v>112</v>
      </c>
      <c r="P525" s="37" t="s">
        <v>112</v>
      </c>
      <c r="Q525" s="37" t="s">
        <v>112</v>
      </c>
      <c r="R525" s="37" t="s">
        <v>105</v>
      </c>
      <c r="S525" s="37" t="s">
        <v>89</v>
      </c>
    </row>
    <row r="526" spans="1:19" ht="129.6" x14ac:dyDescent="0.3">
      <c r="A526" s="162" t="s">
        <v>956</v>
      </c>
      <c r="B526" s="36" t="s">
        <v>1982</v>
      </c>
      <c r="C526" s="36" t="s">
        <v>180</v>
      </c>
      <c r="D526" s="36" t="s">
        <v>2184</v>
      </c>
      <c r="E526" s="36" t="str">
        <f t="shared" si="11"/>
        <v>Préparation Investment Foundations (Bärchen Education) (Formation courte)</v>
      </c>
      <c r="F526" s="147" t="s">
        <v>2185</v>
      </c>
      <c r="G526" s="36" t="s">
        <v>960</v>
      </c>
      <c r="H526" s="36" t="s">
        <v>2186</v>
      </c>
      <c r="I526" s="37" t="s">
        <v>2187</v>
      </c>
      <c r="J526" s="37" t="s">
        <v>112</v>
      </c>
      <c r="K526" s="36" t="s">
        <v>105</v>
      </c>
      <c r="L526" s="37">
        <v>0</v>
      </c>
      <c r="M526" s="37" t="s">
        <v>112</v>
      </c>
      <c r="N526" s="37" t="s">
        <v>112</v>
      </c>
      <c r="O526" s="37" t="s">
        <v>112</v>
      </c>
      <c r="P526" s="37" t="s">
        <v>112</v>
      </c>
      <c r="Q526" s="37" t="s">
        <v>112</v>
      </c>
      <c r="R526" s="37" t="s">
        <v>105</v>
      </c>
      <c r="S526" s="37" t="s">
        <v>116</v>
      </c>
    </row>
    <row r="527" spans="1:19" ht="144" x14ac:dyDescent="0.3">
      <c r="A527" s="162" t="s">
        <v>956</v>
      </c>
      <c r="B527" s="36" t="s">
        <v>1982</v>
      </c>
      <c r="C527" s="36" t="s">
        <v>180</v>
      </c>
      <c r="D527" s="36" t="s">
        <v>2188</v>
      </c>
      <c r="E527" s="36" t="str">
        <f t="shared" si="11"/>
        <v xml:space="preserve"> Préparation Associate Professional Risk Manager (Bärchen Education) (Formation courte)</v>
      </c>
      <c r="F527" s="147" t="s">
        <v>2189</v>
      </c>
      <c r="G527" s="36" t="s">
        <v>960</v>
      </c>
      <c r="H527" s="36" t="s">
        <v>2190</v>
      </c>
      <c r="I527" s="37" t="s">
        <v>333</v>
      </c>
      <c r="J527" s="37" t="s">
        <v>112</v>
      </c>
      <c r="K527" s="36" t="s">
        <v>105</v>
      </c>
      <c r="L527" s="37">
        <v>0</v>
      </c>
      <c r="M527" s="37" t="s">
        <v>112</v>
      </c>
      <c r="N527" s="37" t="s">
        <v>112</v>
      </c>
      <c r="O527" s="37" t="s">
        <v>112</v>
      </c>
      <c r="P527" s="37" t="s">
        <v>112</v>
      </c>
      <c r="Q527" s="37" t="s">
        <v>112</v>
      </c>
      <c r="R527" s="37" t="s">
        <v>105</v>
      </c>
      <c r="S527" s="37" t="s">
        <v>116</v>
      </c>
    </row>
    <row r="528" spans="1:19" ht="158.4" x14ac:dyDescent="0.3">
      <c r="A528" s="162" t="s">
        <v>956</v>
      </c>
      <c r="B528" s="36" t="s">
        <v>1982</v>
      </c>
      <c r="C528" s="36" t="s">
        <v>180</v>
      </c>
      <c r="D528" s="36" t="s">
        <v>2191</v>
      </c>
      <c r="E528" s="36" t="str">
        <f t="shared" si="11"/>
        <v>Fonds et sociétés de gestion : les fondamentaux (Bärchen Education) (Formation courte)</v>
      </c>
      <c r="F528" s="147" t="s">
        <v>2192</v>
      </c>
      <c r="G528" s="36" t="s">
        <v>960</v>
      </c>
      <c r="H528" s="37" t="s">
        <v>86</v>
      </c>
      <c r="I528" s="37" t="s">
        <v>818</v>
      </c>
      <c r="J528" s="37" t="s">
        <v>112</v>
      </c>
      <c r="K528" s="36" t="s">
        <v>105</v>
      </c>
      <c r="L528" s="37">
        <v>0</v>
      </c>
      <c r="M528" s="37" t="s">
        <v>112</v>
      </c>
      <c r="N528" s="37" t="s">
        <v>112</v>
      </c>
      <c r="O528" s="37" t="s">
        <v>112</v>
      </c>
      <c r="P528" s="37" t="s">
        <v>112</v>
      </c>
      <c r="Q528" s="37" t="s">
        <v>112</v>
      </c>
      <c r="R528" s="37" t="s">
        <v>105</v>
      </c>
      <c r="S528" s="37" t="s">
        <v>116</v>
      </c>
    </row>
    <row r="529" spans="1:19" ht="115.2" x14ac:dyDescent="0.3">
      <c r="A529" s="162" t="s">
        <v>956</v>
      </c>
      <c r="B529" s="36" t="s">
        <v>1982</v>
      </c>
      <c r="C529" s="36" t="s">
        <v>180</v>
      </c>
      <c r="D529" s="36" t="s">
        <v>2193</v>
      </c>
      <c r="E529" s="36" t="str">
        <f t="shared" si="11"/>
        <v>Gestion sous mandat (Bärchen Education) (Formation courte)</v>
      </c>
      <c r="F529" s="147" t="s">
        <v>2194</v>
      </c>
      <c r="G529" s="36" t="s">
        <v>2107</v>
      </c>
      <c r="H529" s="37" t="s">
        <v>86</v>
      </c>
      <c r="I529" s="37" t="s">
        <v>818</v>
      </c>
      <c r="J529" s="37" t="s">
        <v>112</v>
      </c>
      <c r="K529" s="36" t="s">
        <v>105</v>
      </c>
      <c r="L529" s="37">
        <v>0</v>
      </c>
      <c r="M529" s="37" t="s">
        <v>112</v>
      </c>
      <c r="N529" s="37" t="s">
        <v>112</v>
      </c>
      <c r="O529" s="37" t="s">
        <v>112</v>
      </c>
      <c r="P529" s="37" t="s">
        <v>112</v>
      </c>
      <c r="Q529" s="37" t="s">
        <v>112</v>
      </c>
      <c r="R529" s="37" t="s">
        <v>105</v>
      </c>
      <c r="S529" s="37" t="s">
        <v>116</v>
      </c>
    </row>
    <row r="530" spans="1:19" ht="129.6" x14ac:dyDescent="0.3">
      <c r="A530" s="162" t="s">
        <v>956</v>
      </c>
      <c r="B530" s="36" t="s">
        <v>1982</v>
      </c>
      <c r="C530" s="36" t="s">
        <v>180</v>
      </c>
      <c r="D530" s="36" t="s">
        <v>2195</v>
      </c>
      <c r="E530" s="36" t="str">
        <f t="shared" si="11"/>
        <v>Gestion privée : les fondamentaux (Bärchen Education) (Formation courte)</v>
      </c>
      <c r="F530" s="147" t="s">
        <v>2196</v>
      </c>
      <c r="G530" s="36" t="s">
        <v>960</v>
      </c>
      <c r="H530" s="37" t="s">
        <v>86</v>
      </c>
      <c r="I530" s="37" t="s">
        <v>818</v>
      </c>
      <c r="J530" s="37" t="s">
        <v>112</v>
      </c>
      <c r="K530" s="36" t="s">
        <v>105</v>
      </c>
      <c r="L530" s="37">
        <v>0</v>
      </c>
      <c r="M530" s="37" t="s">
        <v>112</v>
      </c>
      <c r="N530" s="37" t="s">
        <v>112</v>
      </c>
      <c r="O530" s="37" t="s">
        <v>112</v>
      </c>
      <c r="P530" s="37" t="s">
        <v>112</v>
      </c>
      <c r="Q530" s="37" t="s">
        <v>112</v>
      </c>
      <c r="R530" s="37" t="s">
        <v>105</v>
      </c>
      <c r="S530" s="37" t="s">
        <v>116</v>
      </c>
    </row>
    <row r="531" spans="1:19" ht="100.8" x14ac:dyDescent="0.3">
      <c r="A531" s="162" t="s">
        <v>956</v>
      </c>
      <c r="B531" s="36" t="s">
        <v>1982</v>
      </c>
      <c r="C531" s="36" t="s">
        <v>180</v>
      </c>
      <c r="D531" s="36" t="s">
        <v>2197</v>
      </c>
      <c r="E531" s="36" t="str">
        <f t="shared" si="11"/>
        <v>Analyse actions (Bärchen Education) (Formation courte)</v>
      </c>
      <c r="F531" s="147" t="s">
        <v>2198</v>
      </c>
      <c r="G531" s="36" t="s">
        <v>2107</v>
      </c>
      <c r="H531" s="37" t="s">
        <v>86</v>
      </c>
      <c r="I531" s="37" t="s">
        <v>86</v>
      </c>
      <c r="J531" s="37" t="s">
        <v>112</v>
      </c>
      <c r="K531" s="36" t="s">
        <v>105</v>
      </c>
      <c r="L531" s="37">
        <v>0</v>
      </c>
      <c r="M531" s="37" t="s">
        <v>112</v>
      </c>
      <c r="N531" s="37" t="s">
        <v>112</v>
      </c>
      <c r="O531" s="37" t="s">
        <v>112</v>
      </c>
      <c r="P531" s="37" t="s">
        <v>112</v>
      </c>
      <c r="Q531" s="37" t="s">
        <v>112</v>
      </c>
      <c r="R531" s="37" t="s">
        <v>105</v>
      </c>
      <c r="S531" s="37" t="s">
        <v>116</v>
      </c>
    </row>
    <row r="532" spans="1:19" ht="144" x14ac:dyDescent="0.3">
      <c r="A532" s="162" t="s">
        <v>956</v>
      </c>
      <c r="B532" s="36" t="s">
        <v>1982</v>
      </c>
      <c r="C532" s="36" t="s">
        <v>180</v>
      </c>
      <c r="D532" s="36" t="s">
        <v>2199</v>
      </c>
      <c r="E532" s="36" t="str">
        <f t="shared" si="11"/>
        <v>Construction de portefeuille (Bärchen Education) (Formation courte)</v>
      </c>
      <c r="F532" s="147" t="s">
        <v>2200</v>
      </c>
      <c r="G532" s="36" t="s">
        <v>960</v>
      </c>
      <c r="H532" s="37" t="s">
        <v>86</v>
      </c>
      <c r="I532" s="37" t="s">
        <v>86</v>
      </c>
      <c r="J532" s="37" t="s">
        <v>112</v>
      </c>
      <c r="K532" s="36" t="s">
        <v>105</v>
      </c>
      <c r="L532" s="37">
        <v>0</v>
      </c>
      <c r="M532" s="37" t="s">
        <v>112</v>
      </c>
      <c r="N532" s="37" t="s">
        <v>112</v>
      </c>
      <c r="O532" s="37" t="s">
        <v>112</v>
      </c>
      <c r="P532" s="37" t="s">
        <v>112</v>
      </c>
      <c r="Q532" s="37" t="s">
        <v>112</v>
      </c>
      <c r="R532" s="37" t="s">
        <v>105</v>
      </c>
      <c r="S532" s="37" t="s">
        <v>116</v>
      </c>
    </row>
    <row r="533" spans="1:19" ht="172.8" x14ac:dyDescent="0.3">
      <c r="A533" s="162" t="s">
        <v>956</v>
      </c>
      <c r="B533" s="36" t="s">
        <v>1982</v>
      </c>
      <c r="C533" s="36" t="s">
        <v>180</v>
      </c>
      <c r="D533" s="36" t="s">
        <v>2201</v>
      </c>
      <c r="E533" s="36" t="str">
        <f t="shared" si="11"/>
        <v>Mesure et attribution de performance : les fondamentaux (Bärchen Education) (Formation courte)</v>
      </c>
      <c r="F533" s="147" t="s">
        <v>2202</v>
      </c>
      <c r="G533" s="36" t="s">
        <v>2050</v>
      </c>
      <c r="H533" s="37" t="s">
        <v>86</v>
      </c>
      <c r="I533" s="37" t="s">
        <v>818</v>
      </c>
      <c r="J533" s="37" t="s">
        <v>112</v>
      </c>
      <c r="K533" s="36" t="s">
        <v>105</v>
      </c>
      <c r="L533" s="37">
        <v>0</v>
      </c>
      <c r="M533" s="37" t="s">
        <v>112</v>
      </c>
      <c r="N533" s="37" t="s">
        <v>112</v>
      </c>
      <c r="O533" s="37" t="s">
        <v>112</v>
      </c>
      <c r="P533" s="37" t="s">
        <v>112</v>
      </c>
      <c r="Q533" s="37" t="s">
        <v>112</v>
      </c>
      <c r="R533" s="37" t="s">
        <v>105</v>
      </c>
      <c r="S533" s="37" t="s">
        <v>116</v>
      </c>
    </row>
    <row r="534" spans="1:19" ht="158.4" x14ac:dyDescent="0.3">
      <c r="A534" s="162" t="s">
        <v>956</v>
      </c>
      <c r="B534" s="36" t="s">
        <v>1982</v>
      </c>
      <c r="C534" s="36" t="s">
        <v>180</v>
      </c>
      <c r="D534" s="36" t="s">
        <v>2203</v>
      </c>
      <c r="E534" s="36" t="str">
        <f t="shared" si="11"/>
        <v>Mesure de performance en gestion : perfectionnement (Bärchen Education) (Formation courte)</v>
      </c>
      <c r="F534" s="147" t="s">
        <v>2204</v>
      </c>
      <c r="G534" s="36" t="s">
        <v>2107</v>
      </c>
      <c r="H534" s="37" t="s">
        <v>86</v>
      </c>
      <c r="I534" s="37" t="s">
        <v>818</v>
      </c>
      <c r="J534" s="37" t="s">
        <v>112</v>
      </c>
      <c r="K534" s="36" t="s">
        <v>105</v>
      </c>
      <c r="L534" s="37">
        <v>0</v>
      </c>
      <c r="M534" s="37" t="s">
        <v>112</v>
      </c>
      <c r="N534" s="37" t="s">
        <v>112</v>
      </c>
      <c r="O534" s="37" t="s">
        <v>112</v>
      </c>
      <c r="P534" s="37" t="s">
        <v>112</v>
      </c>
      <c r="Q534" s="37" t="s">
        <v>112</v>
      </c>
      <c r="R534" s="37" t="s">
        <v>105</v>
      </c>
      <c r="S534" s="37" t="s">
        <v>116</v>
      </c>
    </row>
    <row r="535" spans="1:19" ht="158.4" x14ac:dyDescent="0.3">
      <c r="A535" s="162" t="s">
        <v>956</v>
      </c>
      <c r="B535" s="36" t="s">
        <v>1982</v>
      </c>
      <c r="C535" s="36" t="s">
        <v>180</v>
      </c>
      <c r="D535" s="36" t="s">
        <v>2205</v>
      </c>
      <c r="E535" s="36" t="str">
        <f t="shared" si="11"/>
        <v>Techniques de gestion en approche top-down (Bärchen Education) (Formation courte)</v>
      </c>
      <c r="F535" s="147" t="s">
        <v>2206</v>
      </c>
      <c r="G535" s="36" t="s">
        <v>2050</v>
      </c>
      <c r="H535" s="37" t="s">
        <v>86</v>
      </c>
      <c r="I535" s="37" t="s">
        <v>818</v>
      </c>
      <c r="J535" s="37" t="s">
        <v>112</v>
      </c>
      <c r="K535" s="36" t="s">
        <v>105</v>
      </c>
      <c r="L535" s="37">
        <v>0</v>
      </c>
      <c r="M535" s="37" t="s">
        <v>112</v>
      </c>
      <c r="N535" s="37" t="s">
        <v>112</v>
      </c>
      <c r="O535" s="37" t="s">
        <v>112</v>
      </c>
      <c r="P535" s="37" t="s">
        <v>112</v>
      </c>
      <c r="Q535" s="37" t="s">
        <v>112</v>
      </c>
      <c r="R535" s="37" t="s">
        <v>105</v>
      </c>
      <c r="S535" s="37" t="s">
        <v>116</v>
      </c>
    </row>
    <row r="536" spans="1:19" ht="172.8" x14ac:dyDescent="0.3">
      <c r="A536" s="162" t="s">
        <v>956</v>
      </c>
      <c r="B536" s="36" t="s">
        <v>1982</v>
      </c>
      <c r="C536" s="36" t="s">
        <v>180</v>
      </c>
      <c r="D536" s="36" t="s">
        <v>2207</v>
      </c>
      <c r="E536" s="36" t="str">
        <f t="shared" si="11"/>
        <v>Le Marketing des Organismes de Placement Collectif (OPC) (Bärchen Education) (Formation courte)</v>
      </c>
      <c r="F536" s="147" t="s">
        <v>2208</v>
      </c>
      <c r="G536" s="36" t="s">
        <v>2050</v>
      </c>
      <c r="H536" s="37" t="s">
        <v>86</v>
      </c>
      <c r="I536" s="37" t="s">
        <v>818</v>
      </c>
      <c r="J536" s="37" t="s">
        <v>112</v>
      </c>
      <c r="K536" s="36" t="s">
        <v>105</v>
      </c>
      <c r="L536" s="37">
        <v>0</v>
      </c>
      <c r="M536" s="37" t="s">
        <v>112</v>
      </c>
      <c r="N536" s="37" t="s">
        <v>112</v>
      </c>
      <c r="O536" s="37" t="s">
        <v>112</v>
      </c>
      <c r="P536" s="37" t="s">
        <v>112</v>
      </c>
      <c r="Q536" s="37" t="s">
        <v>112</v>
      </c>
      <c r="R536" s="37" t="s">
        <v>105</v>
      </c>
      <c r="S536" s="37" t="s">
        <v>116</v>
      </c>
    </row>
    <row r="537" spans="1:19" ht="129.6" x14ac:dyDescent="0.3">
      <c r="A537" s="162" t="s">
        <v>956</v>
      </c>
      <c r="B537" s="36" t="s">
        <v>1982</v>
      </c>
      <c r="C537" s="36" t="s">
        <v>180</v>
      </c>
      <c r="D537" s="36" t="s">
        <v>2209</v>
      </c>
      <c r="E537" s="36" t="str">
        <f t="shared" si="11"/>
        <v>Techniques de gestion des risques en portefeuille (Bärchen Education) (Formation courte)</v>
      </c>
      <c r="F537" s="147" t="s">
        <v>2210</v>
      </c>
      <c r="G537" s="36" t="s">
        <v>2050</v>
      </c>
      <c r="H537" s="37" t="s">
        <v>86</v>
      </c>
      <c r="I537" s="37" t="s">
        <v>818</v>
      </c>
      <c r="J537" s="37" t="s">
        <v>112</v>
      </c>
      <c r="K537" s="36" t="s">
        <v>105</v>
      </c>
      <c r="L537" s="37">
        <v>0</v>
      </c>
      <c r="M537" s="37" t="s">
        <v>112</v>
      </c>
      <c r="N537" s="37" t="s">
        <v>112</v>
      </c>
      <c r="O537" s="37" t="s">
        <v>112</v>
      </c>
      <c r="P537" s="37" t="s">
        <v>112</v>
      </c>
      <c r="Q537" s="37" t="s">
        <v>112</v>
      </c>
      <c r="R537" s="37" t="s">
        <v>105</v>
      </c>
      <c r="S537" s="37" t="s">
        <v>116</v>
      </c>
    </row>
    <row r="538" spans="1:19" ht="129.6" x14ac:dyDescent="0.3">
      <c r="A538" s="162" t="s">
        <v>956</v>
      </c>
      <c r="B538" s="36" t="s">
        <v>1982</v>
      </c>
      <c r="C538" s="36" t="s">
        <v>180</v>
      </c>
      <c r="D538" s="36" t="s">
        <v>2211</v>
      </c>
      <c r="E538" s="36" t="str">
        <f t="shared" si="11"/>
        <v>La Gestion active (Bärchen Education) (Formation courte)</v>
      </c>
      <c r="F538" s="147" t="s">
        <v>2212</v>
      </c>
      <c r="G538" s="36" t="s">
        <v>2050</v>
      </c>
      <c r="H538" s="37" t="s">
        <v>86</v>
      </c>
      <c r="I538" s="37" t="s">
        <v>818</v>
      </c>
      <c r="J538" s="37" t="s">
        <v>112</v>
      </c>
      <c r="K538" s="36" t="s">
        <v>105</v>
      </c>
      <c r="L538" s="37">
        <v>0</v>
      </c>
      <c r="M538" s="37" t="s">
        <v>112</v>
      </c>
      <c r="N538" s="37" t="s">
        <v>112</v>
      </c>
      <c r="O538" s="37" t="s">
        <v>112</v>
      </c>
      <c r="P538" s="37" t="s">
        <v>112</v>
      </c>
      <c r="Q538" s="37" t="s">
        <v>112</v>
      </c>
      <c r="R538" s="37" t="s">
        <v>105</v>
      </c>
      <c r="S538" s="37" t="s">
        <v>116</v>
      </c>
    </row>
    <row r="539" spans="1:19" ht="129.6" x14ac:dyDescent="0.3">
      <c r="A539" s="162" t="s">
        <v>956</v>
      </c>
      <c r="B539" s="36" t="s">
        <v>1982</v>
      </c>
      <c r="C539" s="36" t="s">
        <v>180</v>
      </c>
      <c r="D539" s="36" t="s">
        <v>2213</v>
      </c>
      <c r="E539" s="36" t="str">
        <f t="shared" si="11"/>
        <v>Private Equity : les fondamentaux (Bärchen Education) (Formation courte)</v>
      </c>
      <c r="F539" s="147" t="s">
        <v>2214</v>
      </c>
      <c r="G539" s="36" t="s">
        <v>2050</v>
      </c>
      <c r="H539" s="37" t="s">
        <v>86</v>
      </c>
      <c r="I539" s="37" t="s">
        <v>818</v>
      </c>
      <c r="J539" s="37" t="s">
        <v>112</v>
      </c>
      <c r="K539" s="36" t="s">
        <v>105</v>
      </c>
      <c r="L539" s="37">
        <v>0</v>
      </c>
      <c r="M539" s="37" t="s">
        <v>112</v>
      </c>
      <c r="N539" s="37" t="s">
        <v>112</v>
      </c>
      <c r="O539" s="37" t="s">
        <v>112</v>
      </c>
      <c r="P539" s="37" t="s">
        <v>112</v>
      </c>
      <c r="Q539" s="37" t="s">
        <v>112</v>
      </c>
      <c r="R539" s="37" t="s">
        <v>105</v>
      </c>
      <c r="S539" s="37" t="s">
        <v>116</v>
      </c>
    </row>
    <row r="540" spans="1:19" ht="158.4" x14ac:dyDescent="0.3">
      <c r="A540" s="162" t="s">
        <v>956</v>
      </c>
      <c r="B540" s="36" t="s">
        <v>1982</v>
      </c>
      <c r="C540" s="36" t="s">
        <v>180</v>
      </c>
      <c r="D540" s="36" t="s">
        <v>2215</v>
      </c>
      <c r="E540" s="36" t="str">
        <f t="shared" si="11"/>
        <v>Multigestion : l'analyse et la sélection de fonds (Bärchen Education) (Formation courte)</v>
      </c>
      <c r="F540" s="147" t="s">
        <v>2216</v>
      </c>
      <c r="G540" s="36" t="s">
        <v>2107</v>
      </c>
      <c r="H540" s="37" t="s">
        <v>86</v>
      </c>
      <c r="I540" s="37" t="s">
        <v>86</v>
      </c>
      <c r="J540" s="37" t="s">
        <v>112</v>
      </c>
      <c r="K540" s="36" t="s">
        <v>105</v>
      </c>
      <c r="L540" s="37">
        <v>0</v>
      </c>
      <c r="M540" s="37" t="s">
        <v>112</v>
      </c>
      <c r="N540" s="37" t="s">
        <v>112</v>
      </c>
      <c r="O540" s="37" t="s">
        <v>112</v>
      </c>
      <c r="P540" s="37" t="s">
        <v>112</v>
      </c>
      <c r="Q540" s="37" t="s">
        <v>112</v>
      </c>
      <c r="R540" s="37" t="s">
        <v>105</v>
      </c>
      <c r="S540" s="37" t="s">
        <v>116</v>
      </c>
    </row>
    <row r="541" spans="1:19" ht="201.6" x14ac:dyDescent="0.3">
      <c r="A541" s="162" t="s">
        <v>956</v>
      </c>
      <c r="B541" s="36" t="s">
        <v>1982</v>
      </c>
      <c r="C541" s="36" t="s">
        <v>180</v>
      </c>
      <c r="D541" s="36" t="s">
        <v>2217</v>
      </c>
      <c r="E541" s="36" t="str">
        <f t="shared" si="11"/>
        <v>Gestion de la dette : assurer le suivi du portefeuille d'emprunts (Bärchen Education) (Formation courte)</v>
      </c>
      <c r="F541" s="147" t="s">
        <v>2218</v>
      </c>
      <c r="G541" s="36" t="s">
        <v>960</v>
      </c>
      <c r="H541" s="37" t="s">
        <v>86</v>
      </c>
      <c r="I541" s="37" t="s">
        <v>86</v>
      </c>
      <c r="J541" s="37" t="s">
        <v>112</v>
      </c>
      <c r="K541" s="36" t="s">
        <v>105</v>
      </c>
      <c r="L541" s="37">
        <v>0</v>
      </c>
      <c r="M541" s="37" t="s">
        <v>112</v>
      </c>
      <c r="N541" s="37" t="s">
        <v>112</v>
      </c>
      <c r="O541" s="37" t="s">
        <v>112</v>
      </c>
      <c r="P541" s="37" t="s">
        <v>112</v>
      </c>
      <c r="Q541" s="37" t="s">
        <v>112</v>
      </c>
      <c r="R541" s="37" t="s">
        <v>105</v>
      </c>
      <c r="S541" s="37" t="s">
        <v>116</v>
      </c>
    </row>
    <row r="542" spans="1:19" ht="144" x14ac:dyDescent="0.3">
      <c r="A542" s="162" t="s">
        <v>956</v>
      </c>
      <c r="B542" s="36" t="s">
        <v>1982</v>
      </c>
      <c r="C542" s="36" t="s">
        <v>180</v>
      </c>
      <c r="D542" s="36" t="s">
        <v>2219</v>
      </c>
      <c r="E542" s="36" t="str">
        <f t="shared" si="11"/>
        <v>Analyse technique approfondie - Advanced Level (Bärchen Education) (Formation courte)</v>
      </c>
      <c r="F542" s="147" t="s">
        <v>2220</v>
      </c>
      <c r="G542" s="36" t="s">
        <v>2107</v>
      </c>
      <c r="H542" s="37" t="s">
        <v>86</v>
      </c>
      <c r="I542" s="37" t="s">
        <v>86</v>
      </c>
      <c r="J542" s="37" t="s">
        <v>112</v>
      </c>
      <c r="K542" s="36" t="s">
        <v>105</v>
      </c>
      <c r="L542" s="37">
        <v>0</v>
      </c>
      <c r="M542" s="37" t="s">
        <v>112</v>
      </c>
      <c r="N542" s="37" t="s">
        <v>112</v>
      </c>
      <c r="O542" s="37" t="s">
        <v>112</v>
      </c>
      <c r="P542" s="37" t="s">
        <v>112</v>
      </c>
      <c r="Q542" s="37" t="s">
        <v>112</v>
      </c>
      <c r="R542" s="37" t="s">
        <v>105</v>
      </c>
      <c r="S542" s="37" t="s">
        <v>116</v>
      </c>
    </row>
    <row r="543" spans="1:19" ht="158.4" x14ac:dyDescent="0.3">
      <c r="A543" s="162" t="s">
        <v>956</v>
      </c>
      <c r="B543" s="36" t="s">
        <v>1982</v>
      </c>
      <c r="C543" s="36" t="s">
        <v>180</v>
      </c>
      <c r="D543" s="36" t="s">
        <v>2221</v>
      </c>
      <c r="E543" s="36" t="str">
        <f t="shared" si="11"/>
        <v>Analyse économique et décisions d'investissement (Bärchen Education) (Formation courte)</v>
      </c>
      <c r="F543" s="147" t="s">
        <v>2222</v>
      </c>
      <c r="G543" s="36" t="s">
        <v>2050</v>
      </c>
      <c r="H543" s="37" t="s">
        <v>86</v>
      </c>
      <c r="I543" s="37" t="s">
        <v>86</v>
      </c>
      <c r="J543" s="37" t="s">
        <v>112</v>
      </c>
      <c r="K543" s="36" t="s">
        <v>105</v>
      </c>
      <c r="L543" s="37">
        <v>0</v>
      </c>
      <c r="M543" s="37" t="s">
        <v>112</v>
      </c>
      <c r="N543" s="37" t="s">
        <v>112</v>
      </c>
      <c r="O543" s="37" t="s">
        <v>112</v>
      </c>
      <c r="P543" s="37" t="s">
        <v>112</v>
      </c>
      <c r="Q543" s="37" t="s">
        <v>112</v>
      </c>
      <c r="R543" s="37" t="s">
        <v>105</v>
      </c>
      <c r="S543" s="37" t="s">
        <v>116</v>
      </c>
    </row>
    <row r="544" spans="1:19" ht="144" x14ac:dyDescent="0.3">
      <c r="A544" s="162" t="s">
        <v>956</v>
      </c>
      <c r="B544" s="36" t="s">
        <v>1982</v>
      </c>
      <c r="C544" s="36" t="s">
        <v>180</v>
      </c>
      <c r="D544" s="36" t="s">
        <v>2223</v>
      </c>
      <c r="E544" s="36" t="str">
        <f t="shared" si="11"/>
        <v>Gestion d'actifs : les fondamentaux (Bärchen Education) (Formation courte)</v>
      </c>
      <c r="F544" s="147" t="s">
        <v>2224</v>
      </c>
      <c r="G544" s="36" t="s">
        <v>960</v>
      </c>
      <c r="H544" s="37" t="s">
        <v>86</v>
      </c>
      <c r="I544" s="37" t="s">
        <v>818</v>
      </c>
      <c r="J544" s="37" t="s">
        <v>112</v>
      </c>
      <c r="K544" s="36" t="s">
        <v>105</v>
      </c>
      <c r="L544" s="37">
        <v>0</v>
      </c>
      <c r="M544" s="37" t="s">
        <v>112</v>
      </c>
      <c r="N544" s="37" t="s">
        <v>112</v>
      </c>
      <c r="O544" s="37" t="s">
        <v>112</v>
      </c>
      <c r="P544" s="37" t="s">
        <v>112</v>
      </c>
      <c r="Q544" s="37" t="s">
        <v>112</v>
      </c>
      <c r="R544" s="37" t="s">
        <v>105</v>
      </c>
      <c r="S544" s="37" t="s">
        <v>116</v>
      </c>
    </row>
    <row r="545" spans="1:19" ht="230.4" x14ac:dyDescent="0.3">
      <c r="A545" s="162" t="s">
        <v>956</v>
      </c>
      <c r="B545" s="41" t="s">
        <v>1982</v>
      </c>
      <c r="C545" s="41" t="s">
        <v>180</v>
      </c>
      <c r="D545" s="41" t="s">
        <v>2225</v>
      </c>
      <c r="E545" s="41" t="str">
        <f t="shared" si="11"/>
        <v>Règles et développement des investissements socialement responsables (ISR) (Bärchen Education) (Formation courte)</v>
      </c>
      <c r="F545" s="41" t="s">
        <v>2226</v>
      </c>
      <c r="G545" s="41" t="s">
        <v>2107</v>
      </c>
      <c r="H545" s="41" t="s">
        <v>86</v>
      </c>
      <c r="I545" s="41" t="s">
        <v>915</v>
      </c>
      <c r="J545" s="41" t="s">
        <v>112</v>
      </c>
      <c r="K545" s="41" t="s">
        <v>84</v>
      </c>
      <c r="L545" s="43">
        <v>1</v>
      </c>
      <c r="M545" s="36" t="s">
        <v>2173</v>
      </c>
      <c r="N545" s="36" t="s">
        <v>2227</v>
      </c>
      <c r="O545" s="37" t="s">
        <v>87</v>
      </c>
      <c r="P545" s="37" t="s">
        <v>86</v>
      </c>
      <c r="Q545" s="37" t="s">
        <v>112</v>
      </c>
      <c r="R545" s="43" t="s">
        <v>84</v>
      </c>
      <c r="S545" s="43" t="s">
        <v>116</v>
      </c>
    </row>
    <row r="546" spans="1:19" ht="230.4" x14ac:dyDescent="0.3">
      <c r="A546" s="162" t="s">
        <v>956</v>
      </c>
      <c r="B546" s="41" t="s">
        <v>1982</v>
      </c>
      <c r="C546" s="41" t="s">
        <v>180</v>
      </c>
      <c r="D546" s="168" t="s">
        <v>2225</v>
      </c>
      <c r="E546" s="168" t="str">
        <f t="shared" si="11"/>
        <v>Règles et développement des investissements socialement responsables (ISR) (Bärchen Education) (Formation courte)</v>
      </c>
      <c r="F546" s="168" t="s">
        <v>2226</v>
      </c>
      <c r="G546" s="168" t="s">
        <v>2107</v>
      </c>
      <c r="H546" s="168" t="s">
        <v>86</v>
      </c>
      <c r="I546" s="168" t="s">
        <v>915</v>
      </c>
      <c r="J546" s="168" t="s">
        <v>112</v>
      </c>
      <c r="K546" s="168" t="s">
        <v>84</v>
      </c>
      <c r="L546" s="43">
        <v>1</v>
      </c>
      <c r="M546" s="36" t="s">
        <v>2228</v>
      </c>
      <c r="N546" s="36" t="s">
        <v>2229</v>
      </c>
      <c r="O546" s="37" t="s">
        <v>87</v>
      </c>
      <c r="P546" s="37" t="s">
        <v>86</v>
      </c>
      <c r="Q546" s="37" t="s">
        <v>112</v>
      </c>
      <c r="R546" s="41" t="s">
        <v>84</v>
      </c>
      <c r="S546" s="43" t="s">
        <v>116</v>
      </c>
    </row>
    <row r="547" spans="1:19" ht="230.4" x14ac:dyDescent="0.3">
      <c r="A547" s="162" t="s">
        <v>956</v>
      </c>
      <c r="B547" s="41" t="s">
        <v>1982</v>
      </c>
      <c r="C547" s="41" t="s">
        <v>180</v>
      </c>
      <c r="D547" s="168" t="s">
        <v>2225</v>
      </c>
      <c r="E547" s="168" t="str">
        <f t="shared" si="11"/>
        <v>Règles et développement des investissements socialement responsables (ISR) (Bärchen Education) (Formation courte)</v>
      </c>
      <c r="F547" s="168" t="s">
        <v>2226</v>
      </c>
      <c r="G547" s="168" t="s">
        <v>2107</v>
      </c>
      <c r="H547" s="168" t="s">
        <v>86</v>
      </c>
      <c r="I547" s="168" t="s">
        <v>915</v>
      </c>
      <c r="J547" s="168" t="s">
        <v>112</v>
      </c>
      <c r="K547" s="168" t="s">
        <v>84</v>
      </c>
      <c r="L547" s="43">
        <v>1</v>
      </c>
      <c r="M547" s="36" t="s">
        <v>2230</v>
      </c>
      <c r="N547" s="36" t="s">
        <v>2231</v>
      </c>
      <c r="O547" s="37" t="s">
        <v>87</v>
      </c>
      <c r="P547" s="37" t="s">
        <v>86</v>
      </c>
      <c r="Q547" s="37" t="s">
        <v>112</v>
      </c>
      <c r="R547" s="41" t="s">
        <v>84</v>
      </c>
      <c r="S547" s="43" t="s">
        <v>116</v>
      </c>
    </row>
    <row r="548" spans="1:19" ht="230.4" x14ac:dyDescent="0.3">
      <c r="A548" s="162" t="s">
        <v>956</v>
      </c>
      <c r="B548" s="41" t="s">
        <v>1982</v>
      </c>
      <c r="C548" s="41" t="s">
        <v>180</v>
      </c>
      <c r="D548" s="168" t="s">
        <v>2225</v>
      </c>
      <c r="E548" s="168" t="str">
        <f t="shared" si="11"/>
        <v>Règles et développement des investissements socialement responsables (ISR) (Bärchen Education) (Formation courte)</v>
      </c>
      <c r="F548" s="168" t="s">
        <v>2226</v>
      </c>
      <c r="G548" s="168" t="s">
        <v>2107</v>
      </c>
      <c r="H548" s="168" t="s">
        <v>86</v>
      </c>
      <c r="I548" s="168" t="s">
        <v>915</v>
      </c>
      <c r="J548" s="168" t="s">
        <v>112</v>
      </c>
      <c r="K548" s="168" t="s">
        <v>84</v>
      </c>
      <c r="L548" s="43">
        <v>1</v>
      </c>
      <c r="M548" s="36" t="s">
        <v>2232</v>
      </c>
      <c r="N548" s="36" t="s">
        <v>2233</v>
      </c>
      <c r="O548" s="37" t="s">
        <v>87</v>
      </c>
      <c r="P548" s="37" t="s">
        <v>86</v>
      </c>
      <c r="Q548" s="37" t="s">
        <v>112</v>
      </c>
      <c r="R548" s="41" t="s">
        <v>84</v>
      </c>
      <c r="S548" s="43" t="s">
        <v>116</v>
      </c>
    </row>
    <row r="549" spans="1:19" ht="230.4" x14ac:dyDescent="0.3">
      <c r="A549" s="162" t="s">
        <v>956</v>
      </c>
      <c r="B549" s="41" t="s">
        <v>1982</v>
      </c>
      <c r="C549" s="41" t="s">
        <v>180</v>
      </c>
      <c r="D549" s="168" t="s">
        <v>2225</v>
      </c>
      <c r="E549" s="168" t="str">
        <f t="shared" si="11"/>
        <v>Règles et développement des investissements socialement responsables (ISR) (Bärchen Education) (Formation courte)</v>
      </c>
      <c r="F549" s="168" t="s">
        <v>2226</v>
      </c>
      <c r="G549" s="168" t="s">
        <v>2107</v>
      </c>
      <c r="H549" s="168" t="s">
        <v>86</v>
      </c>
      <c r="I549" s="168" t="s">
        <v>915</v>
      </c>
      <c r="J549" s="168" t="s">
        <v>112</v>
      </c>
      <c r="K549" s="168" t="s">
        <v>84</v>
      </c>
      <c r="L549" s="43">
        <v>1</v>
      </c>
      <c r="M549" s="36" t="s">
        <v>2234</v>
      </c>
      <c r="N549" s="36" t="s">
        <v>2235</v>
      </c>
      <c r="O549" s="37" t="s">
        <v>87</v>
      </c>
      <c r="P549" s="37" t="s">
        <v>86</v>
      </c>
      <c r="Q549" s="37" t="s">
        <v>112</v>
      </c>
      <c r="R549" s="41" t="s">
        <v>84</v>
      </c>
      <c r="S549" s="43" t="s">
        <v>116</v>
      </c>
    </row>
    <row r="550" spans="1:19" ht="230.4" x14ac:dyDescent="0.3">
      <c r="A550" s="162" t="s">
        <v>956</v>
      </c>
      <c r="B550" s="41" t="s">
        <v>1982</v>
      </c>
      <c r="C550" s="41" t="s">
        <v>180</v>
      </c>
      <c r="D550" s="117" t="s">
        <v>2225</v>
      </c>
      <c r="E550" s="117" t="str">
        <f t="shared" si="11"/>
        <v>Règles et développement des investissements socialement responsables (ISR) (Bärchen Education) (Formation courte)</v>
      </c>
      <c r="F550" s="117" t="s">
        <v>2226</v>
      </c>
      <c r="G550" s="117" t="s">
        <v>2107</v>
      </c>
      <c r="H550" s="117" t="s">
        <v>86</v>
      </c>
      <c r="I550" s="117" t="s">
        <v>915</v>
      </c>
      <c r="J550" s="117" t="s">
        <v>112</v>
      </c>
      <c r="K550" s="117" t="s">
        <v>84</v>
      </c>
      <c r="L550" s="43">
        <v>1</v>
      </c>
      <c r="M550" s="36" t="s">
        <v>2236</v>
      </c>
      <c r="N550" s="36" t="s">
        <v>2237</v>
      </c>
      <c r="O550" s="37" t="s">
        <v>87</v>
      </c>
      <c r="P550" s="37" t="s">
        <v>86</v>
      </c>
      <c r="Q550" s="37" t="s">
        <v>112</v>
      </c>
      <c r="R550" s="41" t="s">
        <v>84</v>
      </c>
      <c r="S550" s="43" t="s">
        <v>116</v>
      </c>
    </row>
    <row r="551" spans="1:19" ht="201.6" x14ac:dyDescent="0.3">
      <c r="A551" s="162" t="s">
        <v>956</v>
      </c>
      <c r="B551" s="36" t="s">
        <v>1982</v>
      </c>
      <c r="C551" s="36" t="s">
        <v>180</v>
      </c>
      <c r="D551" s="36" t="s">
        <v>2238</v>
      </c>
      <c r="E551" s="36" t="str">
        <f t="shared" si="11"/>
        <v>Entreprises non cotées : un enjeu pour la gestion d'actifs (Bärchen Education) (Formation courte)</v>
      </c>
      <c r="F551" s="147" t="s">
        <v>2239</v>
      </c>
      <c r="G551" s="36" t="s">
        <v>2107</v>
      </c>
      <c r="H551" s="37" t="s">
        <v>86</v>
      </c>
      <c r="I551" s="37" t="s">
        <v>818</v>
      </c>
      <c r="J551" s="37" t="s">
        <v>112</v>
      </c>
      <c r="K551" s="36" t="s">
        <v>105</v>
      </c>
      <c r="L551" s="37">
        <v>0</v>
      </c>
      <c r="M551" s="37" t="s">
        <v>112</v>
      </c>
      <c r="N551" s="37" t="s">
        <v>112</v>
      </c>
      <c r="O551" s="37" t="s">
        <v>112</v>
      </c>
      <c r="P551" s="37" t="s">
        <v>112</v>
      </c>
      <c r="Q551" s="37" t="s">
        <v>112</v>
      </c>
      <c r="R551" s="37" t="s">
        <v>105</v>
      </c>
      <c r="S551" s="37" t="s">
        <v>116</v>
      </c>
    </row>
    <row r="552" spans="1:19" ht="129.6" x14ac:dyDescent="0.3">
      <c r="A552" s="162" t="s">
        <v>956</v>
      </c>
      <c r="B552" s="36" t="s">
        <v>1982</v>
      </c>
      <c r="C552" s="36" t="s">
        <v>180</v>
      </c>
      <c r="D552" s="36" t="s">
        <v>2240</v>
      </c>
      <c r="E552" s="36" t="str">
        <f t="shared" si="11"/>
        <v>Conformité bancaire et sécurité financière (Bärchen Education) (Formation courte)</v>
      </c>
      <c r="F552" s="147" t="s">
        <v>2241</v>
      </c>
      <c r="G552" s="36" t="s">
        <v>2107</v>
      </c>
      <c r="H552" s="37" t="s">
        <v>86</v>
      </c>
      <c r="I552" s="37" t="s">
        <v>86</v>
      </c>
      <c r="J552" s="37" t="s">
        <v>112</v>
      </c>
      <c r="K552" s="36" t="s">
        <v>105</v>
      </c>
      <c r="L552" s="37">
        <v>0</v>
      </c>
      <c r="M552" s="37" t="s">
        <v>112</v>
      </c>
      <c r="N552" s="37" t="s">
        <v>112</v>
      </c>
      <c r="O552" s="37" t="s">
        <v>112</v>
      </c>
      <c r="P552" s="37" t="s">
        <v>112</v>
      </c>
      <c r="Q552" s="37" t="s">
        <v>112</v>
      </c>
      <c r="R552" s="37" t="s">
        <v>105</v>
      </c>
      <c r="S552" s="37" t="s">
        <v>116</v>
      </c>
    </row>
    <row r="553" spans="1:19" ht="187.2" x14ac:dyDescent="0.3">
      <c r="A553" s="162" t="s">
        <v>956</v>
      </c>
      <c r="B553" s="36" t="s">
        <v>1982</v>
      </c>
      <c r="C553" s="36" t="s">
        <v>180</v>
      </c>
      <c r="D553" s="36" t="s">
        <v>2242</v>
      </c>
      <c r="E553" s="36" t="str">
        <f t="shared" si="11"/>
        <v>Approche de la fonction de responsable conformité (Bärchen Education) (Formation courte)</v>
      </c>
      <c r="F553" s="147" t="s">
        <v>2243</v>
      </c>
      <c r="G553" s="36" t="s">
        <v>2107</v>
      </c>
      <c r="H553" s="37" t="s">
        <v>86</v>
      </c>
      <c r="I553" s="37" t="s">
        <v>86</v>
      </c>
      <c r="J553" s="37" t="s">
        <v>112</v>
      </c>
      <c r="K553" s="36" t="s">
        <v>105</v>
      </c>
      <c r="L553" s="37">
        <v>0</v>
      </c>
      <c r="M553" s="37" t="s">
        <v>112</v>
      </c>
      <c r="N553" s="37" t="s">
        <v>112</v>
      </c>
      <c r="O553" s="37" t="s">
        <v>112</v>
      </c>
      <c r="P553" s="37" t="s">
        <v>112</v>
      </c>
      <c r="Q553" s="37" t="s">
        <v>112</v>
      </c>
      <c r="R553" s="37" t="s">
        <v>105</v>
      </c>
      <c r="S553" s="37" t="s">
        <v>116</v>
      </c>
    </row>
    <row r="554" spans="1:19" ht="158.4" x14ac:dyDescent="0.3">
      <c r="A554" s="162" t="s">
        <v>956</v>
      </c>
      <c r="B554" s="36" t="s">
        <v>1982</v>
      </c>
      <c r="C554" s="36" t="s">
        <v>180</v>
      </c>
      <c r="D554" s="36" t="s">
        <v>2244</v>
      </c>
      <c r="E554" s="36" t="str">
        <f t="shared" si="11"/>
        <v>Gestion d'actif : évolutions réglementaires (Bärchen Education) (Formation courte)</v>
      </c>
      <c r="F554" s="147" t="s">
        <v>2245</v>
      </c>
      <c r="G554" s="36" t="s">
        <v>960</v>
      </c>
      <c r="H554" s="37" t="s">
        <v>86</v>
      </c>
      <c r="I554" s="37" t="s">
        <v>86</v>
      </c>
      <c r="J554" s="37" t="s">
        <v>112</v>
      </c>
      <c r="K554" s="36" t="s">
        <v>105</v>
      </c>
      <c r="L554" s="37">
        <v>0</v>
      </c>
      <c r="M554" s="37" t="s">
        <v>112</v>
      </c>
      <c r="N554" s="37" t="s">
        <v>112</v>
      </c>
      <c r="O554" s="37" t="s">
        <v>112</v>
      </c>
      <c r="P554" s="37" t="s">
        <v>112</v>
      </c>
      <c r="Q554" s="37" t="s">
        <v>112</v>
      </c>
      <c r="R554" s="37" t="s">
        <v>105</v>
      </c>
      <c r="S554" s="37" t="s">
        <v>116</v>
      </c>
    </row>
    <row r="555" spans="1:19" ht="158.4" x14ac:dyDescent="0.3">
      <c r="A555" s="162" t="s">
        <v>956</v>
      </c>
      <c r="B555" s="36" t="s">
        <v>1982</v>
      </c>
      <c r="C555" s="36" t="s">
        <v>180</v>
      </c>
      <c r="D555" s="36" t="s">
        <v>2246</v>
      </c>
      <c r="E555" s="36" t="str">
        <f t="shared" si="11"/>
        <v>Gestion du passif des fonds de pension (Bärchen Education) (Formation courte)</v>
      </c>
      <c r="F555" s="147" t="s">
        <v>2247</v>
      </c>
      <c r="G555" s="36" t="s">
        <v>2107</v>
      </c>
      <c r="H555" s="37" t="s">
        <v>86</v>
      </c>
      <c r="I555" s="37" t="s">
        <v>86</v>
      </c>
      <c r="J555" s="37" t="s">
        <v>112</v>
      </c>
      <c r="K555" s="36" t="s">
        <v>105</v>
      </c>
      <c r="L555" s="37">
        <v>0</v>
      </c>
      <c r="M555" s="37" t="s">
        <v>112</v>
      </c>
      <c r="N555" s="37" t="s">
        <v>112</v>
      </c>
      <c r="O555" s="37" t="s">
        <v>112</v>
      </c>
      <c r="P555" s="37" t="s">
        <v>112</v>
      </c>
      <c r="Q555" s="37" t="s">
        <v>112</v>
      </c>
      <c r="R555" s="37" t="s">
        <v>105</v>
      </c>
      <c r="S555" s="37" t="s">
        <v>116</v>
      </c>
    </row>
    <row r="556" spans="1:19" ht="129.6" x14ac:dyDescent="0.3">
      <c r="A556" s="162" t="s">
        <v>956</v>
      </c>
      <c r="B556" s="36" t="s">
        <v>1982</v>
      </c>
      <c r="C556" s="36" t="s">
        <v>180</v>
      </c>
      <c r="D556" s="36" t="s">
        <v>2248</v>
      </c>
      <c r="E556" s="36" t="str">
        <f t="shared" si="11"/>
        <v>Gestion Back Office des OPC (Bärchen Education) (Formation courte)</v>
      </c>
      <c r="F556" s="147" t="s">
        <v>2249</v>
      </c>
      <c r="G556" s="36" t="s">
        <v>2107</v>
      </c>
      <c r="H556" s="37" t="s">
        <v>86</v>
      </c>
      <c r="I556" s="37" t="s">
        <v>818</v>
      </c>
      <c r="J556" s="37" t="s">
        <v>112</v>
      </c>
      <c r="K556" s="36" t="s">
        <v>105</v>
      </c>
      <c r="L556" s="37">
        <v>0</v>
      </c>
      <c r="M556" s="37" t="s">
        <v>112</v>
      </c>
      <c r="N556" s="37" t="s">
        <v>112</v>
      </c>
      <c r="O556" s="37" t="s">
        <v>112</v>
      </c>
      <c r="P556" s="37" t="s">
        <v>112</v>
      </c>
      <c r="Q556" s="37" t="s">
        <v>112</v>
      </c>
      <c r="R556" s="37" t="s">
        <v>105</v>
      </c>
      <c r="S556" s="37" t="s">
        <v>116</v>
      </c>
    </row>
    <row r="557" spans="1:19" ht="129.6" x14ac:dyDescent="0.3">
      <c r="A557" s="162" t="s">
        <v>956</v>
      </c>
      <c r="B557" s="36" t="s">
        <v>1982</v>
      </c>
      <c r="C557" s="36" t="s">
        <v>180</v>
      </c>
      <c r="D557" s="36" t="s">
        <v>2250</v>
      </c>
      <c r="E557" s="36" t="str">
        <f t="shared" si="11"/>
        <v>Règlement / Livraison des titres (Bärchen Education) (Formation courte)</v>
      </c>
      <c r="F557" s="147" t="s">
        <v>2251</v>
      </c>
      <c r="G557" s="36" t="s">
        <v>2050</v>
      </c>
      <c r="H557" s="37" t="s">
        <v>86</v>
      </c>
      <c r="I557" s="37" t="s">
        <v>818</v>
      </c>
      <c r="J557" s="37" t="s">
        <v>112</v>
      </c>
      <c r="K557" s="36" t="s">
        <v>105</v>
      </c>
      <c r="L557" s="37">
        <v>0</v>
      </c>
      <c r="M557" s="37" t="s">
        <v>112</v>
      </c>
      <c r="N557" s="37" t="s">
        <v>112</v>
      </c>
      <c r="O557" s="37" t="s">
        <v>112</v>
      </c>
      <c r="P557" s="37" t="s">
        <v>112</v>
      </c>
      <c r="Q557" s="37" t="s">
        <v>112</v>
      </c>
      <c r="R557" s="37" t="s">
        <v>105</v>
      </c>
      <c r="S557" s="37" t="s">
        <v>116</v>
      </c>
    </row>
    <row r="558" spans="1:19" ht="129.6" x14ac:dyDescent="0.3">
      <c r="A558" s="162" t="s">
        <v>956</v>
      </c>
      <c r="B558" s="36" t="s">
        <v>1982</v>
      </c>
      <c r="C558" s="36" t="s">
        <v>180</v>
      </c>
      <c r="D558" s="36" t="s">
        <v>2252</v>
      </c>
      <c r="E558" s="36" t="str">
        <f t="shared" si="11"/>
        <v>Le dépositaire d'OPC (Bärchen Education) (Formation courte)</v>
      </c>
      <c r="F558" s="147" t="s">
        <v>2253</v>
      </c>
      <c r="G558" s="36" t="s">
        <v>2050</v>
      </c>
      <c r="H558" s="37" t="s">
        <v>86</v>
      </c>
      <c r="I558" s="37" t="s">
        <v>86</v>
      </c>
      <c r="J558" s="37" t="s">
        <v>112</v>
      </c>
      <c r="K558" s="36" t="s">
        <v>105</v>
      </c>
      <c r="L558" s="37">
        <v>0</v>
      </c>
      <c r="M558" s="37" t="s">
        <v>112</v>
      </c>
      <c r="N558" s="37" t="s">
        <v>112</v>
      </c>
      <c r="O558" s="37" t="s">
        <v>112</v>
      </c>
      <c r="P558" s="37" t="s">
        <v>112</v>
      </c>
      <c r="Q558" s="37" t="s">
        <v>112</v>
      </c>
      <c r="R558" s="37" t="s">
        <v>105</v>
      </c>
      <c r="S558" s="37" t="s">
        <v>116</v>
      </c>
    </row>
    <row r="559" spans="1:19" ht="158.4" x14ac:dyDescent="0.3">
      <c r="A559" s="162" t="s">
        <v>956</v>
      </c>
      <c r="B559" s="36" t="s">
        <v>1982</v>
      </c>
      <c r="C559" s="36" t="s">
        <v>180</v>
      </c>
      <c r="D559" s="36" t="s">
        <v>2254</v>
      </c>
      <c r="E559" s="36" t="str">
        <f t="shared" si="11"/>
        <v>Ratios réglementaires et contrôles des OPC (Bärchen Education) (Formation courte)</v>
      </c>
      <c r="F559" s="147" t="s">
        <v>2255</v>
      </c>
      <c r="G559" s="36" t="s">
        <v>2050</v>
      </c>
      <c r="H559" s="37" t="s">
        <v>86</v>
      </c>
      <c r="I559" s="37" t="s">
        <v>86</v>
      </c>
      <c r="J559" s="37" t="s">
        <v>112</v>
      </c>
      <c r="K559" s="36" t="s">
        <v>105</v>
      </c>
      <c r="L559" s="37">
        <v>0</v>
      </c>
      <c r="M559" s="37" t="s">
        <v>112</v>
      </c>
      <c r="N559" s="37" t="s">
        <v>112</v>
      </c>
      <c r="O559" s="37" t="s">
        <v>112</v>
      </c>
      <c r="P559" s="37" t="s">
        <v>112</v>
      </c>
      <c r="Q559" s="37" t="s">
        <v>112</v>
      </c>
      <c r="R559" s="37" t="s">
        <v>105</v>
      </c>
      <c r="S559" s="37" t="s">
        <v>116</v>
      </c>
    </row>
    <row r="560" spans="1:19" ht="115.2" x14ac:dyDescent="0.3">
      <c r="A560" s="162" t="s">
        <v>956</v>
      </c>
      <c r="B560" s="36" t="s">
        <v>1982</v>
      </c>
      <c r="C560" s="36" t="s">
        <v>180</v>
      </c>
      <c r="D560" s="36" t="s">
        <v>2256</v>
      </c>
      <c r="E560" s="36" t="str">
        <f t="shared" si="11"/>
        <v>Data privacy protection (Bärchen Education) (Formation courte)</v>
      </c>
      <c r="F560" s="147" t="s">
        <v>2257</v>
      </c>
      <c r="G560" s="36" t="s">
        <v>2050</v>
      </c>
      <c r="H560" s="37" t="s">
        <v>86</v>
      </c>
      <c r="I560" s="37" t="s">
        <v>86</v>
      </c>
      <c r="J560" s="37" t="s">
        <v>112</v>
      </c>
      <c r="K560" s="36" t="s">
        <v>105</v>
      </c>
      <c r="L560" s="37">
        <v>0</v>
      </c>
      <c r="M560" s="37" t="s">
        <v>112</v>
      </c>
      <c r="N560" s="37" t="s">
        <v>112</v>
      </c>
      <c r="O560" s="37" t="s">
        <v>112</v>
      </c>
      <c r="P560" s="37" t="s">
        <v>112</v>
      </c>
      <c r="Q560" s="37" t="s">
        <v>112</v>
      </c>
      <c r="R560" s="37" t="s">
        <v>105</v>
      </c>
      <c r="S560" s="37" t="s">
        <v>116</v>
      </c>
    </row>
    <row r="561" spans="1:19" ht="172.8" x14ac:dyDescent="0.3">
      <c r="A561" s="162" t="s">
        <v>956</v>
      </c>
      <c r="B561" s="36" t="s">
        <v>1982</v>
      </c>
      <c r="C561" s="36" t="s">
        <v>180</v>
      </c>
      <c r="D561" s="36" t="s">
        <v>2258</v>
      </c>
      <c r="E561" s="36" t="str">
        <f t="shared" si="11"/>
        <v>Fonction risques en Asset Management (Bärchen Education) (Formation courte)</v>
      </c>
      <c r="F561" s="147" t="s">
        <v>2259</v>
      </c>
      <c r="G561" s="36" t="s">
        <v>2107</v>
      </c>
      <c r="H561" s="37" t="s">
        <v>86</v>
      </c>
      <c r="I561" s="37" t="s">
        <v>915</v>
      </c>
      <c r="J561" s="37" t="s">
        <v>112</v>
      </c>
      <c r="K561" s="36" t="s">
        <v>105</v>
      </c>
      <c r="L561" s="37">
        <v>0</v>
      </c>
      <c r="M561" s="37" t="s">
        <v>112</v>
      </c>
      <c r="N561" s="37" t="s">
        <v>112</v>
      </c>
      <c r="O561" s="37" t="s">
        <v>112</v>
      </c>
      <c r="P561" s="37" t="s">
        <v>112</v>
      </c>
      <c r="Q561" s="37" t="s">
        <v>112</v>
      </c>
      <c r="R561" s="37" t="s">
        <v>105</v>
      </c>
      <c r="S561" s="37" t="s">
        <v>116</v>
      </c>
    </row>
    <row r="562" spans="1:19" ht="158.4" x14ac:dyDescent="0.3">
      <c r="A562" s="162" t="s">
        <v>956</v>
      </c>
      <c r="B562" s="36" t="s">
        <v>1982</v>
      </c>
      <c r="C562" s="36" t="s">
        <v>180</v>
      </c>
      <c r="D562" s="36" t="s">
        <v>2260</v>
      </c>
      <c r="E562" s="36" t="str">
        <f t="shared" si="11"/>
        <v>Conformité et déontologie en société de gestion (Bärchen Education) (Formation courte)</v>
      </c>
      <c r="F562" s="147" t="s">
        <v>2261</v>
      </c>
      <c r="G562" s="36" t="s">
        <v>2050</v>
      </c>
      <c r="H562" s="37" t="s">
        <v>86</v>
      </c>
      <c r="I562" s="37" t="s">
        <v>86</v>
      </c>
      <c r="J562" s="37" t="s">
        <v>112</v>
      </c>
      <c r="K562" s="36" t="s">
        <v>105</v>
      </c>
      <c r="L562" s="37">
        <v>0</v>
      </c>
      <c r="M562" s="37" t="s">
        <v>112</v>
      </c>
      <c r="N562" s="37" t="s">
        <v>112</v>
      </c>
      <c r="O562" s="37" t="s">
        <v>112</v>
      </c>
      <c r="P562" s="37" t="s">
        <v>112</v>
      </c>
      <c r="Q562" s="37" t="s">
        <v>112</v>
      </c>
      <c r="R562" s="37" t="s">
        <v>105</v>
      </c>
      <c r="S562" s="37" t="s">
        <v>116</v>
      </c>
    </row>
    <row r="563" spans="1:19" ht="187.2" x14ac:dyDescent="0.3">
      <c r="A563" s="162" t="s">
        <v>956</v>
      </c>
      <c r="B563" s="36" t="s">
        <v>1982</v>
      </c>
      <c r="C563" s="36" t="s">
        <v>180</v>
      </c>
      <c r="D563" s="36" t="s">
        <v>2262</v>
      </c>
      <c r="E563" s="36" t="str">
        <f t="shared" si="11"/>
        <v>La Politique de Sécurité du Système d'Information (PSSI) (Bärchen Education) (Formation courte)</v>
      </c>
      <c r="F563" s="147" t="s">
        <v>2263</v>
      </c>
      <c r="G563" s="36" t="s">
        <v>2107</v>
      </c>
      <c r="H563" s="37" t="s">
        <v>86</v>
      </c>
      <c r="I563" s="37" t="s">
        <v>86</v>
      </c>
      <c r="J563" s="37" t="s">
        <v>112</v>
      </c>
      <c r="K563" s="36" t="s">
        <v>105</v>
      </c>
      <c r="L563" s="37">
        <v>0</v>
      </c>
      <c r="M563" s="37" t="s">
        <v>112</v>
      </c>
      <c r="N563" s="37" t="s">
        <v>112</v>
      </c>
      <c r="O563" s="37" t="s">
        <v>112</v>
      </c>
      <c r="P563" s="37" t="s">
        <v>112</v>
      </c>
      <c r="Q563" s="37" t="s">
        <v>112</v>
      </c>
      <c r="R563" s="37" t="s">
        <v>105</v>
      </c>
      <c r="S563" s="37" t="s">
        <v>116</v>
      </c>
    </row>
    <row r="564" spans="1:19" ht="158.4" x14ac:dyDescent="0.3">
      <c r="A564" s="162" t="s">
        <v>956</v>
      </c>
      <c r="B564" s="36" t="s">
        <v>1982</v>
      </c>
      <c r="C564" s="36" t="s">
        <v>180</v>
      </c>
      <c r="D564" s="36" t="s">
        <v>2264</v>
      </c>
      <c r="E564" s="36" t="str">
        <f t="shared" si="11"/>
        <v>Lutte anti-blanchiment et financement du terrorisme (LCB-FT) (Bärchen Education) (Formation courte)</v>
      </c>
      <c r="F564" s="147" t="s">
        <v>2265</v>
      </c>
      <c r="G564" s="36" t="s">
        <v>2050</v>
      </c>
      <c r="H564" s="37" t="s">
        <v>86</v>
      </c>
      <c r="I564" s="37" t="s">
        <v>915</v>
      </c>
      <c r="J564" s="37" t="s">
        <v>112</v>
      </c>
      <c r="K564" s="36" t="s">
        <v>105</v>
      </c>
      <c r="L564" s="37">
        <v>0</v>
      </c>
      <c r="M564" s="37" t="s">
        <v>112</v>
      </c>
      <c r="N564" s="37" t="s">
        <v>112</v>
      </c>
      <c r="O564" s="37" t="s">
        <v>112</v>
      </c>
      <c r="P564" s="37" t="s">
        <v>112</v>
      </c>
      <c r="Q564" s="37" t="s">
        <v>112</v>
      </c>
      <c r="R564" s="37" t="s">
        <v>105</v>
      </c>
      <c r="S564" s="37" t="s">
        <v>116</v>
      </c>
    </row>
    <row r="565" spans="1:19" ht="158.4" x14ac:dyDescent="0.3">
      <c r="A565" s="162" t="s">
        <v>956</v>
      </c>
      <c r="B565" s="36" t="s">
        <v>1982</v>
      </c>
      <c r="C565" s="36" t="s">
        <v>180</v>
      </c>
      <c r="D565" s="36" t="s">
        <v>2266</v>
      </c>
      <c r="E565" s="36" t="str">
        <f t="shared" si="11"/>
        <v>Abus de marché (Bärchen Education) (Formation courte)</v>
      </c>
      <c r="F565" s="147" t="s">
        <v>2267</v>
      </c>
      <c r="G565" s="36" t="s">
        <v>2050</v>
      </c>
      <c r="H565" s="37" t="s">
        <v>86</v>
      </c>
      <c r="I565" s="37" t="s">
        <v>915</v>
      </c>
      <c r="J565" s="37" t="s">
        <v>112</v>
      </c>
      <c r="K565" s="36" t="s">
        <v>105</v>
      </c>
      <c r="L565" s="37">
        <v>0</v>
      </c>
      <c r="M565" s="37" t="s">
        <v>112</v>
      </c>
      <c r="N565" s="37" t="s">
        <v>112</v>
      </c>
      <c r="O565" s="37" t="s">
        <v>112</v>
      </c>
      <c r="P565" s="37" t="s">
        <v>112</v>
      </c>
      <c r="Q565" s="37" t="s">
        <v>112</v>
      </c>
      <c r="R565" s="37" t="s">
        <v>105</v>
      </c>
      <c r="S565" s="37" t="s">
        <v>116</v>
      </c>
    </row>
    <row r="566" spans="1:19" ht="144" x14ac:dyDescent="0.3">
      <c r="A566" s="162" t="s">
        <v>956</v>
      </c>
      <c r="B566" s="36" t="s">
        <v>1982</v>
      </c>
      <c r="C566" s="36" t="s">
        <v>180</v>
      </c>
      <c r="D566" s="36" t="s">
        <v>2268</v>
      </c>
      <c r="E566" s="36" t="str">
        <f t="shared" si="11"/>
        <v>Contrôle interne du Back Office Titres (Bärchen Education) (Formation courte)</v>
      </c>
      <c r="F566" s="147" t="s">
        <v>2269</v>
      </c>
      <c r="G566" s="36" t="s">
        <v>2107</v>
      </c>
      <c r="H566" s="37" t="s">
        <v>86</v>
      </c>
      <c r="I566" s="37" t="s">
        <v>86</v>
      </c>
      <c r="J566" s="37" t="s">
        <v>112</v>
      </c>
      <c r="K566" s="36" t="s">
        <v>105</v>
      </c>
      <c r="L566" s="37">
        <v>0</v>
      </c>
      <c r="M566" s="37" t="s">
        <v>112</v>
      </c>
      <c r="N566" s="37" t="s">
        <v>112</v>
      </c>
      <c r="O566" s="37" t="s">
        <v>112</v>
      </c>
      <c r="P566" s="37" t="s">
        <v>112</v>
      </c>
      <c r="Q566" s="37" t="s">
        <v>112</v>
      </c>
      <c r="R566" s="37" t="s">
        <v>105</v>
      </c>
      <c r="S566" s="37" t="s">
        <v>116</v>
      </c>
    </row>
    <row r="567" spans="1:19" ht="172.8" x14ac:dyDescent="0.3">
      <c r="A567" s="162" t="s">
        <v>956</v>
      </c>
      <c r="B567" s="36" t="s">
        <v>1982</v>
      </c>
      <c r="C567" s="36" t="s">
        <v>180</v>
      </c>
      <c r="D567" s="36" t="s">
        <v>2270</v>
      </c>
      <c r="E567" s="36" t="str">
        <f t="shared" si="11"/>
        <v>Distribution et gestion des Organismes de Placement Collectifs - OPC (Bärchen Education) (Formation courte)</v>
      </c>
      <c r="F567" s="147" t="s">
        <v>2271</v>
      </c>
      <c r="G567" s="36" t="s">
        <v>2050</v>
      </c>
      <c r="H567" s="37" t="s">
        <v>86</v>
      </c>
      <c r="I567" s="37" t="s">
        <v>86</v>
      </c>
      <c r="J567" s="37" t="s">
        <v>112</v>
      </c>
      <c r="K567" s="36" t="s">
        <v>105</v>
      </c>
      <c r="L567" s="37">
        <v>0</v>
      </c>
      <c r="M567" s="37" t="s">
        <v>112</v>
      </c>
      <c r="N567" s="37" t="s">
        <v>112</v>
      </c>
      <c r="O567" s="37" t="s">
        <v>112</v>
      </c>
      <c r="P567" s="37" t="s">
        <v>112</v>
      </c>
      <c r="Q567" s="37" t="s">
        <v>112</v>
      </c>
      <c r="R567" s="37" t="s">
        <v>105</v>
      </c>
      <c r="S567" s="37" t="s">
        <v>116</v>
      </c>
    </row>
    <row r="568" spans="1:19" ht="201.6" x14ac:dyDescent="0.3">
      <c r="A568" s="162" t="s">
        <v>956</v>
      </c>
      <c r="B568" s="36" t="s">
        <v>1982</v>
      </c>
      <c r="C568" s="36" t="s">
        <v>180</v>
      </c>
      <c r="D568" s="36" t="s">
        <v>2272</v>
      </c>
      <c r="E568" s="36" t="str">
        <f t="shared" si="11"/>
        <v>Mécanismes et Gestion Middle office des dérivés OTC Complexes (Bärchen Education) (Formation courte)</v>
      </c>
      <c r="F568" s="147" t="s">
        <v>2273</v>
      </c>
      <c r="G568" s="36" t="s">
        <v>2107</v>
      </c>
      <c r="H568" s="37" t="s">
        <v>86</v>
      </c>
      <c r="I568" s="37" t="s">
        <v>915</v>
      </c>
      <c r="J568" s="37" t="s">
        <v>112</v>
      </c>
      <c r="K568" s="36" t="s">
        <v>105</v>
      </c>
      <c r="L568" s="37">
        <v>0</v>
      </c>
      <c r="M568" s="37" t="s">
        <v>112</v>
      </c>
      <c r="N568" s="37" t="s">
        <v>112</v>
      </c>
      <c r="O568" s="37" t="s">
        <v>112</v>
      </c>
      <c r="P568" s="37" t="s">
        <v>112</v>
      </c>
      <c r="Q568" s="37" t="s">
        <v>112</v>
      </c>
      <c r="R568" s="37" t="s">
        <v>105</v>
      </c>
      <c r="S568" s="37" t="s">
        <v>116</v>
      </c>
    </row>
    <row r="569" spans="1:19" ht="187.2" x14ac:dyDescent="0.3">
      <c r="A569" s="162" t="s">
        <v>956</v>
      </c>
      <c r="B569" s="36" t="s">
        <v>1982</v>
      </c>
      <c r="C569" s="36" t="s">
        <v>180</v>
      </c>
      <c r="D569" s="36" t="s">
        <v>2274</v>
      </c>
      <c r="E569" s="36" t="str">
        <f t="shared" si="11"/>
        <v>Techniques comptables pour organisme de placement collectif (OPC) (Bärchen Education) (Formation courte)</v>
      </c>
      <c r="F569" s="147" t="s">
        <v>2275</v>
      </c>
      <c r="G569" s="36" t="s">
        <v>2050</v>
      </c>
      <c r="H569" s="37" t="s">
        <v>86</v>
      </c>
      <c r="I569" s="37" t="s">
        <v>818</v>
      </c>
      <c r="J569" s="37" t="s">
        <v>112</v>
      </c>
      <c r="K569" s="36" t="s">
        <v>105</v>
      </c>
      <c r="L569" s="37">
        <v>0</v>
      </c>
      <c r="M569" s="37" t="s">
        <v>112</v>
      </c>
      <c r="N569" s="37" t="s">
        <v>112</v>
      </c>
      <c r="O569" s="37" t="s">
        <v>112</v>
      </c>
      <c r="P569" s="37" t="s">
        <v>112</v>
      </c>
      <c r="Q569" s="37" t="s">
        <v>112</v>
      </c>
      <c r="R569" s="37" t="s">
        <v>105</v>
      </c>
      <c r="S569" s="37" t="s">
        <v>116</v>
      </c>
    </row>
    <row r="570" spans="1:19" ht="201.6" x14ac:dyDescent="0.3">
      <c r="A570" s="162" t="s">
        <v>956</v>
      </c>
      <c r="B570" s="36" t="s">
        <v>1982</v>
      </c>
      <c r="C570" s="36" t="s">
        <v>180</v>
      </c>
      <c r="D570" s="36" t="s">
        <v>2276</v>
      </c>
      <c r="E570" s="36" t="str">
        <f t="shared" si="11"/>
        <v>Les réglementations sur les dérivés OTC et les impacts Middle Office (Bärchen Education) (Formation courte)</v>
      </c>
      <c r="F570" s="147" t="s">
        <v>2277</v>
      </c>
      <c r="G570" s="36" t="s">
        <v>2107</v>
      </c>
      <c r="H570" s="37" t="s">
        <v>86</v>
      </c>
      <c r="I570" s="37" t="s">
        <v>915</v>
      </c>
      <c r="J570" s="37" t="s">
        <v>112</v>
      </c>
      <c r="K570" s="36" t="s">
        <v>105</v>
      </c>
      <c r="L570" s="37">
        <v>0</v>
      </c>
      <c r="M570" s="37" t="s">
        <v>112</v>
      </c>
      <c r="N570" s="37" t="s">
        <v>112</v>
      </c>
      <c r="O570" s="37" t="s">
        <v>112</v>
      </c>
      <c r="P570" s="37" t="s">
        <v>112</v>
      </c>
      <c r="Q570" s="37" t="s">
        <v>112</v>
      </c>
      <c r="R570" s="37" t="s">
        <v>105</v>
      </c>
      <c r="S570" s="37" t="s">
        <v>116</v>
      </c>
    </row>
    <row r="571" spans="1:19" ht="230.4" x14ac:dyDescent="0.3">
      <c r="A571" s="162" t="s">
        <v>956</v>
      </c>
      <c r="B571" s="36" t="s">
        <v>1982</v>
      </c>
      <c r="C571" s="36" t="s">
        <v>180</v>
      </c>
      <c r="D571" s="36" t="s">
        <v>2278</v>
      </c>
      <c r="E571" s="36" t="str">
        <f t="shared" si="11"/>
        <v>La réglementation européenne sur les opérations de marché : dérivés, repos et prêt-emprunt titres (Bärchen Education) (Formation courte)</v>
      </c>
      <c r="F571" s="147" t="s">
        <v>2279</v>
      </c>
      <c r="G571" s="36" t="s">
        <v>2107</v>
      </c>
      <c r="H571" s="37" t="s">
        <v>86</v>
      </c>
      <c r="I571" s="37" t="s">
        <v>86</v>
      </c>
      <c r="J571" s="37" t="s">
        <v>112</v>
      </c>
      <c r="K571" s="36" t="s">
        <v>105</v>
      </c>
      <c r="L571" s="37">
        <v>0</v>
      </c>
      <c r="M571" s="37" t="s">
        <v>112</v>
      </c>
      <c r="N571" s="37" t="s">
        <v>112</v>
      </c>
      <c r="O571" s="37" t="s">
        <v>112</v>
      </c>
      <c r="P571" s="37" t="s">
        <v>112</v>
      </c>
      <c r="Q571" s="37" t="s">
        <v>112</v>
      </c>
      <c r="R571" s="37" t="s">
        <v>105</v>
      </c>
      <c r="S571" s="37" t="s">
        <v>116</v>
      </c>
    </row>
    <row r="572" spans="1:19" ht="216" x14ac:dyDescent="0.3">
      <c r="A572" s="162" t="s">
        <v>956</v>
      </c>
      <c r="B572" s="36" t="s">
        <v>1982</v>
      </c>
      <c r="C572" s="36" t="s">
        <v>180</v>
      </c>
      <c r="D572" s="36" t="s">
        <v>2280</v>
      </c>
      <c r="E572" s="36" t="str">
        <f t="shared" si="11"/>
        <v>Les réglementations US et Asiatiques sur les Dérivés OTC et les impacts Middle Office (Bärchen Education) (Formation courte)</v>
      </c>
      <c r="F572" s="147" t="s">
        <v>2281</v>
      </c>
      <c r="G572" s="36" t="s">
        <v>2107</v>
      </c>
      <c r="H572" s="37" t="s">
        <v>86</v>
      </c>
      <c r="I572" s="37" t="s">
        <v>86</v>
      </c>
      <c r="J572" s="37" t="s">
        <v>112</v>
      </c>
      <c r="K572" s="36" t="s">
        <v>105</v>
      </c>
      <c r="L572" s="37">
        <v>0</v>
      </c>
      <c r="M572" s="37" t="s">
        <v>112</v>
      </c>
      <c r="N572" s="37" t="s">
        <v>112</v>
      </c>
      <c r="O572" s="37" t="s">
        <v>112</v>
      </c>
      <c r="P572" s="37" t="s">
        <v>112</v>
      </c>
      <c r="Q572" s="37" t="s">
        <v>112</v>
      </c>
      <c r="R572" s="37" t="s">
        <v>105</v>
      </c>
      <c r="S572" s="37" t="s">
        <v>116</v>
      </c>
    </row>
    <row r="573" spans="1:19" ht="129.6" x14ac:dyDescent="0.3">
      <c r="A573" s="162" t="s">
        <v>956</v>
      </c>
      <c r="B573" s="36" t="s">
        <v>1982</v>
      </c>
      <c r="C573" s="36" t="s">
        <v>180</v>
      </c>
      <c r="D573" s="36" t="s">
        <v>2282</v>
      </c>
      <c r="E573" s="36" t="str">
        <f t="shared" si="11"/>
        <v>Securities services : mode d'emploi (Bärchen Education) (Formation courte)</v>
      </c>
      <c r="F573" s="147" t="s">
        <v>2283</v>
      </c>
      <c r="G573" s="36" t="s">
        <v>2050</v>
      </c>
      <c r="H573" s="37" t="s">
        <v>86</v>
      </c>
      <c r="I573" s="37" t="s">
        <v>86</v>
      </c>
      <c r="J573" s="37" t="s">
        <v>112</v>
      </c>
      <c r="K573" s="36" t="s">
        <v>105</v>
      </c>
      <c r="L573" s="37">
        <v>0</v>
      </c>
      <c r="M573" s="37" t="s">
        <v>112</v>
      </c>
      <c r="N573" s="37" t="s">
        <v>112</v>
      </c>
      <c r="O573" s="37" t="s">
        <v>112</v>
      </c>
      <c r="P573" s="37" t="s">
        <v>112</v>
      </c>
      <c r="Q573" s="37" t="s">
        <v>112</v>
      </c>
      <c r="R573" s="37" t="s">
        <v>105</v>
      </c>
      <c r="S573" s="37" t="s">
        <v>116</v>
      </c>
    </row>
    <row r="574" spans="1:19" ht="100.8" x14ac:dyDescent="0.3">
      <c r="A574" s="162" t="s">
        <v>956</v>
      </c>
      <c r="B574" s="41" t="s">
        <v>1982</v>
      </c>
      <c r="C574" s="41" t="s">
        <v>180</v>
      </c>
      <c r="D574" s="41" t="s">
        <v>2284</v>
      </c>
      <c r="E574" s="41" t="str">
        <f t="shared" si="11"/>
        <v>Finance Carbone (Bärchen Education) (Formation courte)</v>
      </c>
      <c r="F574" s="41" t="s">
        <v>2285</v>
      </c>
      <c r="G574" s="41" t="s">
        <v>2107</v>
      </c>
      <c r="H574" s="41" t="s">
        <v>86</v>
      </c>
      <c r="I574" s="41" t="s">
        <v>86</v>
      </c>
      <c r="J574" s="41" t="s">
        <v>112</v>
      </c>
      <c r="K574" s="41" t="s">
        <v>84</v>
      </c>
      <c r="L574" s="43">
        <v>1</v>
      </c>
      <c r="M574" s="36" t="s">
        <v>2286</v>
      </c>
      <c r="N574" s="36" t="s">
        <v>2287</v>
      </c>
      <c r="O574" s="37" t="s">
        <v>87</v>
      </c>
      <c r="P574" s="37" t="s">
        <v>86</v>
      </c>
      <c r="Q574" s="37" t="s">
        <v>112</v>
      </c>
      <c r="R574" s="43" t="s">
        <v>84</v>
      </c>
      <c r="S574" s="37" t="s">
        <v>116</v>
      </c>
    </row>
    <row r="575" spans="1:19" ht="100.8" x14ac:dyDescent="0.3">
      <c r="A575" s="162" t="s">
        <v>956</v>
      </c>
      <c r="B575" s="41" t="s">
        <v>1982</v>
      </c>
      <c r="C575" s="168" t="s">
        <v>180</v>
      </c>
      <c r="D575" s="168" t="s">
        <v>2284</v>
      </c>
      <c r="E575" s="168" t="str">
        <f t="shared" si="11"/>
        <v>Finance Carbone (Bärchen Education) (Formation courte)</v>
      </c>
      <c r="F575" s="168" t="s">
        <v>2285</v>
      </c>
      <c r="G575" s="168" t="s">
        <v>2107</v>
      </c>
      <c r="H575" s="168" t="s">
        <v>86</v>
      </c>
      <c r="I575" s="168" t="s">
        <v>86</v>
      </c>
      <c r="J575" s="168" t="s">
        <v>112</v>
      </c>
      <c r="K575" s="41" t="s">
        <v>84</v>
      </c>
      <c r="L575" s="43">
        <v>1</v>
      </c>
      <c r="M575" s="36" t="s">
        <v>2288</v>
      </c>
      <c r="N575" s="36" t="s">
        <v>2289</v>
      </c>
      <c r="O575" s="37" t="s">
        <v>87</v>
      </c>
      <c r="P575" s="37" t="s">
        <v>86</v>
      </c>
      <c r="Q575" s="37" t="s">
        <v>112</v>
      </c>
      <c r="R575" s="41" t="s">
        <v>84</v>
      </c>
      <c r="S575" s="37" t="s">
        <v>116</v>
      </c>
    </row>
    <row r="576" spans="1:19" ht="100.8" x14ac:dyDescent="0.3">
      <c r="A576" s="162" t="s">
        <v>956</v>
      </c>
      <c r="B576" s="41" t="s">
        <v>1982</v>
      </c>
      <c r="C576" s="168" t="s">
        <v>180</v>
      </c>
      <c r="D576" s="168" t="s">
        <v>2284</v>
      </c>
      <c r="E576" s="168" t="str">
        <f t="shared" si="11"/>
        <v>Finance Carbone (Bärchen Education) (Formation courte)</v>
      </c>
      <c r="F576" s="168" t="s">
        <v>2285</v>
      </c>
      <c r="G576" s="168" t="s">
        <v>2107</v>
      </c>
      <c r="H576" s="168" t="s">
        <v>86</v>
      </c>
      <c r="I576" s="168" t="s">
        <v>86</v>
      </c>
      <c r="J576" s="168" t="s">
        <v>112</v>
      </c>
      <c r="K576" s="41" t="s">
        <v>84</v>
      </c>
      <c r="L576" s="43">
        <v>1</v>
      </c>
      <c r="M576" s="36" t="s">
        <v>2290</v>
      </c>
      <c r="N576" s="36" t="s">
        <v>2291</v>
      </c>
      <c r="O576" s="37" t="s">
        <v>87</v>
      </c>
      <c r="P576" s="37" t="s">
        <v>86</v>
      </c>
      <c r="Q576" s="37" t="s">
        <v>112</v>
      </c>
      <c r="R576" s="41" t="s">
        <v>84</v>
      </c>
      <c r="S576" s="37" t="s">
        <v>116</v>
      </c>
    </row>
    <row r="577" spans="1:19" ht="100.8" x14ac:dyDescent="0.3">
      <c r="A577" s="162" t="s">
        <v>956</v>
      </c>
      <c r="B577" s="41" t="s">
        <v>1982</v>
      </c>
      <c r="C577" s="117" t="s">
        <v>180</v>
      </c>
      <c r="D577" s="117" t="s">
        <v>2284</v>
      </c>
      <c r="E577" s="117" t="str">
        <f t="shared" si="11"/>
        <v>Finance Carbone (Bärchen Education) (Formation courte)</v>
      </c>
      <c r="F577" s="117" t="s">
        <v>2285</v>
      </c>
      <c r="G577" s="117" t="s">
        <v>2107</v>
      </c>
      <c r="H577" s="117" t="s">
        <v>86</v>
      </c>
      <c r="I577" s="117" t="s">
        <v>86</v>
      </c>
      <c r="J577" s="117" t="s">
        <v>112</v>
      </c>
      <c r="K577" s="41" t="s">
        <v>84</v>
      </c>
      <c r="L577" s="43">
        <v>1</v>
      </c>
      <c r="M577" s="36" t="s">
        <v>2292</v>
      </c>
      <c r="N577" s="36" t="s">
        <v>2293</v>
      </c>
      <c r="O577" s="37" t="s">
        <v>87</v>
      </c>
      <c r="P577" s="37" t="s">
        <v>86</v>
      </c>
      <c r="Q577" s="37" t="s">
        <v>112</v>
      </c>
      <c r="R577" s="41" t="s">
        <v>84</v>
      </c>
      <c r="S577" s="37" t="s">
        <v>116</v>
      </c>
    </row>
    <row r="578" spans="1:19" ht="129.6" x14ac:dyDescent="0.3">
      <c r="A578" s="162" t="s">
        <v>956</v>
      </c>
      <c r="B578" s="36" t="s">
        <v>1982</v>
      </c>
      <c r="C578" s="36" t="s">
        <v>180</v>
      </c>
      <c r="D578" s="36" t="s">
        <v>2294</v>
      </c>
      <c r="E578" s="36" t="str">
        <f t="shared" ref="E578:E641" si="12">CONCATENATE(D578&amp;" ("&amp;B578&amp;")"&amp;" ("&amp;C578&amp;")")</f>
        <v>Droit des produits dérivés (Bärchen Education) (Formation courte)</v>
      </c>
      <c r="F578" s="147" t="s">
        <v>2295</v>
      </c>
      <c r="G578" s="36" t="s">
        <v>2050</v>
      </c>
      <c r="H578" s="37" t="s">
        <v>86</v>
      </c>
      <c r="I578" s="37" t="s">
        <v>915</v>
      </c>
      <c r="J578" s="37" t="s">
        <v>112</v>
      </c>
      <c r="K578" s="36" t="s">
        <v>105</v>
      </c>
      <c r="L578" s="37">
        <v>0</v>
      </c>
      <c r="M578" s="37" t="s">
        <v>112</v>
      </c>
      <c r="N578" s="37" t="s">
        <v>112</v>
      </c>
      <c r="O578" s="37" t="s">
        <v>112</v>
      </c>
      <c r="P578" s="37" t="s">
        <v>112</v>
      </c>
      <c r="Q578" s="37" t="s">
        <v>112</v>
      </c>
      <c r="R578" s="37" t="s">
        <v>105</v>
      </c>
      <c r="S578" s="37" t="s">
        <v>116</v>
      </c>
    </row>
    <row r="579" spans="1:19" ht="115.2" x14ac:dyDescent="0.3">
      <c r="A579" s="162" t="s">
        <v>956</v>
      </c>
      <c r="B579" s="36" t="s">
        <v>1982</v>
      </c>
      <c r="C579" s="36" t="s">
        <v>180</v>
      </c>
      <c r="D579" s="36" t="s">
        <v>2296</v>
      </c>
      <c r="E579" s="36" t="str">
        <f t="shared" si="12"/>
        <v>Les placements privés (Bärchen Education) (Formation courte)</v>
      </c>
      <c r="F579" s="147" t="s">
        <v>2297</v>
      </c>
      <c r="G579" s="36" t="s">
        <v>2050</v>
      </c>
      <c r="H579" s="37" t="s">
        <v>86</v>
      </c>
      <c r="I579" s="37" t="s">
        <v>86</v>
      </c>
      <c r="J579" s="37" t="s">
        <v>112</v>
      </c>
      <c r="K579" s="36" t="s">
        <v>105</v>
      </c>
      <c r="L579" s="37">
        <v>0</v>
      </c>
      <c r="M579" s="37" t="s">
        <v>112</v>
      </c>
      <c r="N579" s="37" t="s">
        <v>112</v>
      </c>
      <c r="O579" s="37" t="s">
        <v>112</v>
      </c>
      <c r="P579" s="37" t="s">
        <v>112</v>
      </c>
      <c r="Q579" s="37" t="s">
        <v>112</v>
      </c>
      <c r="R579" s="37" t="s">
        <v>105</v>
      </c>
      <c r="S579" s="37" t="s">
        <v>116</v>
      </c>
    </row>
    <row r="580" spans="1:19" ht="144" x14ac:dyDescent="0.3">
      <c r="A580" s="162" t="s">
        <v>956</v>
      </c>
      <c r="B580" s="36" t="s">
        <v>1982</v>
      </c>
      <c r="C580" s="36" t="s">
        <v>180</v>
      </c>
      <c r="D580" s="36" t="s">
        <v>2298</v>
      </c>
      <c r="E580" s="36" t="str">
        <f t="shared" si="12"/>
        <v>Due diligence d'actifs immobiliers (Bärchen Education) (Formation courte)</v>
      </c>
      <c r="F580" s="147" t="s">
        <v>2299</v>
      </c>
      <c r="G580" s="36" t="s">
        <v>2107</v>
      </c>
      <c r="H580" s="37" t="s">
        <v>86</v>
      </c>
      <c r="I580" s="37" t="s">
        <v>818</v>
      </c>
      <c r="J580" s="37" t="s">
        <v>112</v>
      </c>
      <c r="K580" s="36" t="s">
        <v>105</v>
      </c>
      <c r="L580" s="37">
        <v>0</v>
      </c>
      <c r="M580" s="37" t="s">
        <v>112</v>
      </c>
      <c r="N580" s="37" t="s">
        <v>112</v>
      </c>
      <c r="O580" s="37" t="s">
        <v>112</v>
      </c>
      <c r="P580" s="37" t="s">
        <v>112</v>
      </c>
      <c r="Q580" s="37" t="s">
        <v>112</v>
      </c>
      <c r="R580" s="37" t="s">
        <v>105</v>
      </c>
      <c r="S580" s="37" t="s">
        <v>116</v>
      </c>
    </row>
    <row r="581" spans="1:19" ht="158.4" x14ac:dyDescent="0.3">
      <c r="A581" s="162" t="s">
        <v>956</v>
      </c>
      <c r="B581" s="36" t="s">
        <v>1982</v>
      </c>
      <c r="C581" s="36" t="s">
        <v>180</v>
      </c>
      <c r="D581" s="36" t="s">
        <v>2300</v>
      </c>
      <c r="E581" s="36" t="str">
        <f t="shared" si="12"/>
        <v>Actualité fiscale de la gestion de patrimoine (Bärchen Education) (Formation courte)</v>
      </c>
      <c r="F581" s="147" t="s">
        <v>2301</v>
      </c>
      <c r="G581" s="36" t="s">
        <v>2302</v>
      </c>
      <c r="H581" s="37" t="s">
        <v>86</v>
      </c>
      <c r="I581" s="37" t="s">
        <v>915</v>
      </c>
      <c r="J581" s="37" t="s">
        <v>112</v>
      </c>
      <c r="K581" s="36" t="s">
        <v>105</v>
      </c>
      <c r="L581" s="37">
        <v>0</v>
      </c>
      <c r="M581" s="37" t="s">
        <v>112</v>
      </c>
      <c r="N581" s="37" t="s">
        <v>112</v>
      </c>
      <c r="O581" s="37" t="s">
        <v>112</v>
      </c>
      <c r="P581" s="37" t="s">
        <v>112</v>
      </c>
      <c r="Q581" s="37" t="s">
        <v>112</v>
      </c>
      <c r="R581" s="37" t="s">
        <v>105</v>
      </c>
      <c r="S581" s="37" t="s">
        <v>116</v>
      </c>
    </row>
    <row r="582" spans="1:19" ht="158.4" x14ac:dyDescent="0.3">
      <c r="A582" s="162" t="s">
        <v>956</v>
      </c>
      <c r="B582" s="36" t="s">
        <v>1982</v>
      </c>
      <c r="C582" s="36" t="s">
        <v>180</v>
      </c>
      <c r="D582" s="36" t="s">
        <v>2303</v>
      </c>
      <c r="E582" s="36" t="str">
        <f t="shared" si="12"/>
        <v>Club Actualité fiscale du patrimoine (Bärchen Education) (Formation courte)</v>
      </c>
      <c r="F582" s="147" t="s">
        <v>2304</v>
      </c>
      <c r="G582" s="36" t="s">
        <v>2302</v>
      </c>
      <c r="H582" s="37" t="s">
        <v>86</v>
      </c>
      <c r="I582" s="37" t="s">
        <v>224</v>
      </c>
      <c r="J582" s="37" t="s">
        <v>112</v>
      </c>
      <c r="K582" s="36" t="s">
        <v>105</v>
      </c>
      <c r="L582" s="37">
        <v>0</v>
      </c>
      <c r="M582" s="37" t="s">
        <v>112</v>
      </c>
      <c r="N582" s="37" t="s">
        <v>112</v>
      </c>
      <c r="O582" s="37" t="s">
        <v>112</v>
      </c>
      <c r="P582" s="37" t="s">
        <v>112</v>
      </c>
      <c r="Q582" s="37" t="s">
        <v>112</v>
      </c>
      <c r="R582" s="37" t="s">
        <v>105</v>
      </c>
      <c r="S582" s="37" t="s">
        <v>116</v>
      </c>
    </row>
    <row r="583" spans="1:19" ht="172.8" x14ac:dyDescent="0.3">
      <c r="A583" s="162" t="s">
        <v>956</v>
      </c>
      <c r="B583" s="36" t="s">
        <v>1982</v>
      </c>
      <c r="C583" s="36" t="s">
        <v>180</v>
      </c>
      <c r="D583" s="36" t="s">
        <v>2305</v>
      </c>
      <c r="E583" s="36" t="str">
        <f t="shared" si="12"/>
        <v>Actualité des principales solutions patrimoniales (Bärchen Education) (Formation courte)</v>
      </c>
      <c r="F583" s="147" t="s">
        <v>2306</v>
      </c>
      <c r="G583" s="36" t="s">
        <v>2307</v>
      </c>
      <c r="H583" s="37" t="s">
        <v>86</v>
      </c>
      <c r="I583" s="37" t="s">
        <v>915</v>
      </c>
      <c r="J583" s="37" t="s">
        <v>112</v>
      </c>
      <c r="K583" s="36" t="s">
        <v>105</v>
      </c>
      <c r="L583" s="37">
        <v>0</v>
      </c>
      <c r="M583" s="37" t="s">
        <v>112</v>
      </c>
      <c r="N583" s="37" t="s">
        <v>112</v>
      </c>
      <c r="O583" s="37" t="s">
        <v>112</v>
      </c>
      <c r="P583" s="37" t="s">
        <v>112</v>
      </c>
      <c r="Q583" s="37" t="s">
        <v>112</v>
      </c>
      <c r="R583" s="37" t="s">
        <v>105</v>
      </c>
      <c r="S583" s="37" t="s">
        <v>116</v>
      </c>
    </row>
    <row r="584" spans="1:19" ht="172.8" x14ac:dyDescent="0.3">
      <c r="A584" s="162" t="s">
        <v>956</v>
      </c>
      <c r="B584" s="36" t="s">
        <v>1982</v>
      </c>
      <c r="C584" s="36" t="s">
        <v>180</v>
      </c>
      <c r="D584" s="36" t="s">
        <v>2308</v>
      </c>
      <c r="E584" s="36" t="str">
        <f t="shared" si="12"/>
        <v>Les dérivés action en gestion de portefeuille (Bärchen Education) (Formation courte)</v>
      </c>
      <c r="F584" s="147" t="s">
        <v>2309</v>
      </c>
      <c r="G584" s="36" t="s">
        <v>2107</v>
      </c>
      <c r="H584" s="37" t="s">
        <v>86</v>
      </c>
      <c r="I584" s="37" t="s">
        <v>818</v>
      </c>
      <c r="J584" s="37" t="s">
        <v>112</v>
      </c>
      <c r="K584" s="36" t="s">
        <v>105</v>
      </c>
      <c r="L584" s="37">
        <v>0</v>
      </c>
      <c r="M584" s="37" t="s">
        <v>112</v>
      </c>
      <c r="N584" s="37" t="s">
        <v>112</v>
      </c>
      <c r="O584" s="37" t="s">
        <v>112</v>
      </c>
      <c r="P584" s="37" t="s">
        <v>112</v>
      </c>
      <c r="Q584" s="37" t="s">
        <v>112</v>
      </c>
      <c r="R584" s="37" t="s">
        <v>105</v>
      </c>
      <c r="S584" s="37" t="s">
        <v>116</v>
      </c>
    </row>
    <row r="585" spans="1:19" ht="172.8" x14ac:dyDescent="0.3">
      <c r="A585" s="162" t="s">
        <v>956</v>
      </c>
      <c r="B585" s="36" t="s">
        <v>1982</v>
      </c>
      <c r="C585" s="36" t="s">
        <v>180</v>
      </c>
      <c r="D585" s="36" t="s">
        <v>2310</v>
      </c>
      <c r="E585" s="36" t="str">
        <f t="shared" si="12"/>
        <v>Les Organismes de Placement Collectif en Valeurs Mobilières (OPCVM) (Bärchen Education) (Formation courte)</v>
      </c>
      <c r="F585" s="147" t="s">
        <v>2311</v>
      </c>
      <c r="G585" s="36" t="s">
        <v>2050</v>
      </c>
      <c r="H585" s="37" t="s">
        <v>86</v>
      </c>
      <c r="I585" s="37" t="s">
        <v>818</v>
      </c>
      <c r="J585" s="37" t="s">
        <v>112</v>
      </c>
      <c r="K585" s="36" t="s">
        <v>105</v>
      </c>
      <c r="L585" s="37">
        <v>0</v>
      </c>
      <c r="M585" s="37" t="s">
        <v>112</v>
      </c>
      <c r="N585" s="37" t="s">
        <v>112</v>
      </c>
      <c r="O585" s="37" t="s">
        <v>112</v>
      </c>
      <c r="P585" s="37" t="s">
        <v>112</v>
      </c>
      <c r="Q585" s="37" t="s">
        <v>112</v>
      </c>
      <c r="R585" s="37" t="s">
        <v>105</v>
      </c>
      <c r="S585" s="37" t="s">
        <v>116</v>
      </c>
    </row>
    <row r="586" spans="1:19" ht="158.4" x14ac:dyDescent="0.3">
      <c r="A586" s="162" t="s">
        <v>956</v>
      </c>
      <c r="B586" s="36" t="s">
        <v>1982</v>
      </c>
      <c r="C586" s="36" t="s">
        <v>180</v>
      </c>
      <c r="D586" s="36" t="s">
        <v>2312</v>
      </c>
      <c r="E586" s="36" t="str">
        <f t="shared" si="12"/>
        <v>Ingénierie patrimoniale (Bärchen Education) (Formation courte)</v>
      </c>
      <c r="F586" s="147" t="s">
        <v>2313</v>
      </c>
      <c r="G586" s="36" t="s">
        <v>2302</v>
      </c>
      <c r="H586" s="37" t="s">
        <v>86</v>
      </c>
      <c r="I586" s="37" t="s">
        <v>804</v>
      </c>
      <c r="J586" s="37" t="s">
        <v>112</v>
      </c>
      <c r="K586" s="36" t="s">
        <v>105</v>
      </c>
      <c r="L586" s="37">
        <v>0</v>
      </c>
      <c r="M586" s="37" t="s">
        <v>112</v>
      </c>
      <c r="N586" s="37" t="s">
        <v>112</v>
      </c>
      <c r="O586" s="37" t="s">
        <v>112</v>
      </c>
      <c r="P586" s="37" t="s">
        <v>112</v>
      </c>
      <c r="Q586" s="37" t="s">
        <v>112</v>
      </c>
      <c r="R586" s="37" t="s">
        <v>105</v>
      </c>
      <c r="S586" s="37" t="s">
        <v>116</v>
      </c>
    </row>
    <row r="587" spans="1:19" ht="259.2" x14ac:dyDescent="0.3">
      <c r="A587" s="162" t="s">
        <v>956</v>
      </c>
      <c r="B587" s="36" t="s">
        <v>1982</v>
      </c>
      <c r="C587" s="36" t="s">
        <v>180</v>
      </c>
      <c r="D587" s="36" t="s">
        <v>2314</v>
      </c>
      <c r="E587" s="36" t="str">
        <f t="shared" si="12"/>
        <v>Accompagnement d'un client particulier dans la réalisation de son bilan patrimonial (Bärchen Education) (Formation courte)</v>
      </c>
      <c r="F587" s="147" t="s">
        <v>2315</v>
      </c>
      <c r="G587" s="36" t="s">
        <v>2316</v>
      </c>
      <c r="H587" s="36" t="s">
        <v>2317</v>
      </c>
      <c r="I587" s="37" t="s">
        <v>775</v>
      </c>
      <c r="J587" s="37" t="s">
        <v>112</v>
      </c>
      <c r="K587" s="36" t="s">
        <v>105</v>
      </c>
      <c r="L587" s="37">
        <v>0</v>
      </c>
      <c r="M587" s="37" t="s">
        <v>112</v>
      </c>
      <c r="N587" s="37" t="s">
        <v>112</v>
      </c>
      <c r="O587" s="37" t="s">
        <v>112</v>
      </c>
      <c r="P587" s="37" t="s">
        <v>112</v>
      </c>
      <c r="Q587" s="37" t="s">
        <v>112</v>
      </c>
      <c r="R587" s="37" t="s">
        <v>105</v>
      </c>
      <c r="S587" s="37" t="s">
        <v>116</v>
      </c>
    </row>
    <row r="588" spans="1:19" ht="259.2" x14ac:dyDescent="0.3">
      <c r="A588" s="162" t="s">
        <v>956</v>
      </c>
      <c r="B588" s="36" t="s">
        <v>1982</v>
      </c>
      <c r="C588" s="36" t="s">
        <v>180</v>
      </c>
      <c r="D588" s="36" t="s">
        <v>2318</v>
      </c>
      <c r="E588" s="36" t="str">
        <f t="shared" si="12"/>
        <v>Conseiller Investissement et Patrimonial - Expertise (Bärchen Education) (Formation courte)</v>
      </c>
      <c r="F588" s="147" t="s">
        <v>2319</v>
      </c>
      <c r="G588" s="36" t="s">
        <v>2316</v>
      </c>
      <c r="H588" s="36" t="s">
        <v>2317</v>
      </c>
      <c r="I588" s="37" t="s">
        <v>2320</v>
      </c>
      <c r="J588" s="37" t="s">
        <v>112</v>
      </c>
      <c r="K588" s="36" t="s">
        <v>105</v>
      </c>
      <c r="L588" s="37">
        <v>0</v>
      </c>
      <c r="M588" s="37" t="s">
        <v>112</v>
      </c>
      <c r="N588" s="37" t="s">
        <v>112</v>
      </c>
      <c r="O588" s="37" t="s">
        <v>112</v>
      </c>
      <c r="P588" s="37" t="s">
        <v>112</v>
      </c>
      <c r="Q588" s="37" t="s">
        <v>112</v>
      </c>
      <c r="R588" s="37" t="s">
        <v>105</v>
      </c>
      <c r="S588" s="37" t="s">
        <v>116</v>
      </c>
    </row>
    <row r="589" spans="1:19" ht="172.8" x14ac:dyDescent="0.3">
      <c r="A589" s="162" t="s">
        <v>956</v>
      </c>
      <c r="B589" s="36" t="s">
        <v>1982</v>
      </c>
      <c r="C589" s="36" t="s">
        <v>180</v>
      </c>
      <c r="D589" s="36" t="s">
        <v>2321</v>
      </c>
      <c r="E589" s="36" t="str">
        <f t="shared" si="12"/>
        <v>Transmission de patrimoine familial (Bärchen Education) (Formation courte)</v>
      </c>
      <c r="F589" s="147" t="s">
        <v>2322</v>
      </c>
      <c r="G589" s="36" t="s">
        <v>2107</v>
      </c>
      <c r="H589" s="37" t="s">
        <v>86</v>
      </c>
      <c r="I589" s="37" t="s">
        <v>2323</v>
      </c>
      <c r="J589" s="37" t="s">
        <v>112</v>
      </c>
      <c r="K589" s="36" t="s">
        <v>105</v>
      </c>
      <c r="L589" s="37">
        <v>0</v>
      </c>
      <c r="M589" s="37" t="s">
        <v>112</v>
      </c>
      <c r="N589" s="37" t="s">
        <v>112</v>
      </c>
      <c r="O589" s="37" t="s">
        <v>112</v>
      </c>
      <c r="P589" s="37" t="s">
        <v>112</v>
      </c>
      <c r="Q589" s="37" t="s">
        <v>112</v>
      </c>
      <c r="R589" s="37" t="s">
        <v>105</v>
      </c>
      <c r="S589" s="37" t="s">
        <v>116</v>
      </c>
    </row>
    <row r="590" spans="1:19" ht="144" x14ac:dyDescent="0.3">
      <c r="A590" s="162" t="s">
        <v>956</v>
      </c>
      <c r="B590" s="36" t="s">
        <v>1982</v>
      </c>
      <c r="C590" s="36" t="s">
        <v>180</v>
      </c>
      <c r="D590" s="36" t="s">
        <v>2324</v>
      </c>
      <c r="E590" s="36" t="str">
        <f t="shared" si="12"/>
        <v>Préparation Associate Professional Risk Manager (Bärchen Education) (Formation courte)</v>
      </c>
      <c r="F590" s="147" t="s">
        <v>2325</v>
      </c>
      <c r="G590" s="36" t="s">
        <v>960</v>
      </c>
      <c r="H590" s="36" t="s">
        <v>2326</v>
      </c>
      <c r="I590" s="37" t="s">
        <v>333</v>
      </c>
      <c r="J590" s="37" t="s">
        <v>112</v>
      </c>
      <c r="K590" s="36" t="s">
        <v>105</v>
      </c>
      <c r="L590" s="37">
        <v>0</v>
      </c>
      <c r="M590" s="37" t="s">
        <v>112</v>
      </c>
      <c r="N590" s="37" t="s">
        <v>112</v>
      </c>
      <c r="O590" s="37" t="s">
        <v>112</v>
      </c>
      <c r="P590" s="37" t="s">
        <v>112</v>
      </c>
      <c r="Q590" s="37" t="s">
        <v>112</v>
      </c>
      <c r="R590" s="37" t="s">
        <v>105</v>
      </c>
      <c r="S590" s="37" t="s">
        <v>116</v>
      </c>
    </row>
    <row r="591" spans="1:19" ht="115.2" x14ac:dyDescent="0.3">
      <c r="A591" s="162" t="s">
        <v>956</v>
      </c>
      <c r="B591" s="36" t="s">
        <v>1982</v>
      </c>
      <c r="C591" s="36" t="s">
        <v>180</v>
      </c>
      <c r="D591" s="36" t="s">
        <v>2327</v>
      </c>
      <c r="E591" s="36" t="str">
        <f t="shared" si="12"/>
        <v>Fiscalité des particuliers (Bärchen Education) (Formation courte)</v>
      </c>
      <c r="F591" s="147" t="s">
        <v>2328</v>
      </c>
      <c r="G591" s="36" t="s">
        <v>960</v>
      </c>
      <c r="H591" s="37" t="s">
        <v>86</v>
      </c>
      <c r="I591" s="37" t="s">
        <v>818</v>
      </c>
      <c r="J591" s="37" t="s">
        <v>112</v>
      </c>
      <c r="K591" s="36" t="s">
        <v>105</v>
      </c>
      <c r="L591" s="37">
        <v>0</v>
      </c>
      <c r="M591" s="37" t="s">
        <v>112</v>
      </c>
      <c r="N591" s="37" t="s">
        <v>112</v>
      </c>
      <c r="O591" s="37" t="s">
        <v>112</v>
      </c>
      <c r="P591" s="37" t="s">
        <v>112</v>
      </c>
      <c r="Q591" s="37" t="s">
        <v>112</v>
      </c>
      <c r="R591" s="37" t="s">
        <v>105</v>
      </c>
      <c r="S591" s="37" t="s">
        <v>116</v>
      </c>
    </row>
    <row r="592" spans="1:19" ht="129.6" x14ac:dyDescent="0.3">
      <c r="A592" s="162" t="s">
        <v>956</v>
      </c>
      <c r="B592" s="36" t="s">
        <v>1982</v>
      </c>
      <c r="C592" s="36" t="s">
        <v>180</v>
      </c>
      <c r="D592" s="36" t="s">
        <v>2329</v>
      </c>
      <c r="E592" s="36" t="str">
        <f t="shared" si="12"/>
        <v>Impôt sur le revenu (Bärchen Education) (Formation courte)</v>
      </c>
      <c r="F592" s="147" t="s">
        <v>2330</v>
      </c>
      <c r="G592" s="36" t="s">
        <v>2331</v>
      </c>
      <c r="H592" s="37" t="s">
        <v>86</v>
      </c>
      <c r="I592" s="37" t="s">
        <v>915</v>
      </c>
      <c r="J592" s="37" t="s">
        <v>112</v>
      </c>
      <c r="K592" s="36" t="s">
        <v>105</v>
      </c>
      <c r="L592" s="37">
        <v>0</v>
      </c>
      <c r="M592" s="37" t="s">
        <v>112</v>
      </c>
      <c r="N592" s="37" t="s">
        <v>112</v>
      </c>
      <c r="O592" s="37" t="s">
        <v>112</v>
      </c>
      <c r="P592" s="37" t="s">
        <v>112</v>
      </c>
      <c r="Q592" s="37" t="s">
        <v>112</v>
      </c>
      <c r="R592" s="37" t="s">
        <v>105</v>
      </c>
      <c r="S592" s="37" t="s">
        <v>116</v>
      </c>
    </row>
    <row r="593" spans="1:19" ht="129.6" x14ac:dyDescent="0.3">
      <c r="A593" s="162" t="s">
        <v>956</v>
      </c>
      <c r="B593" s="36" t="s">
        <v>1982</v>
      </c>
      <c r="C593" s="36" t="s">
        <v>180</v>
      </c>
      <c r="D593" s="36" t="s">
        <v>2332</v>
      </c>
      <c r="E593" s="36" t="str">
        <f t="shared" si="12"/>
        <v>Fiscalité des valeurs mobilières (Bärchen Education) (Formation courte)</v>
      </c>
      <c r="F593" s="147" t="s">
        <v>2333</v>
      </c>
      <c r="G593" s="36" t="s">
        <v>2334</v>
      </c>
      <c r="H593" s="37" t="s">
        <v>86</v>
      </c>
      <c r="I593" s="37" t="s">
        <v>915</v>
      </c>
      <c r="J593" s="37" t="s">
        <v>112</v>
      </c>
      <c r="K593" s="36" t="s">
        <v>105</v>
      </c>
      <c r="L593" s="37">
        <v>0</v>
      </c>
      <c r="M593" s="37" t="s">
        <v>112</v>
      </c>
      <c r="N593" s="37" t="s">
        <v>112</v>
      </c>
      <c r="O593" s="37" t="s">
        <v>112</v>
      </c>
      <c r="P593" s="37" t="s">
        <v>112</v>
      </c>
      <c r="Q593" s="37" t="s">
        <v>112</v>
      </c>
      <c r="R593" s="37" t="s">
        <v>105</v>
      </c>
      <c r="S593" s="37" t="s">
        <v>116</v>
      </c>
    </row>
    <row r="594" spans="1:19" ht="187.2" x14ac:dyDescent="0.3">
      <c r="A594" s="162" t="s">
        <v>956</v>
      </c>
      <c r="B594" s="36" t="s">
        <v>1982</v>
      </c>
      <c r="C594" s="36" t="s">
        <v>180</v>
      </c>
      <c r="D594" s="36" t="s">
        <v>2335</v>
      </c>
      <c r="E594" s="36" t="str">
        <f t="shared" si="12"/>
        <v>Le régime fiscal des locations meublées professionnelles et non-professionnelles (Bärchen Education) (Formation courte)</v>
      </c>
      <c r="F594" s="147" t="s">
        <v>2336</v>
      </c>
      <c r="G594" s="36" t="s">
        <v>2334</v>
      </c>
      <c r="H594" s="37" t="s">
        <v>86</v>
      </c>
      <c r="I594" s="37" t="s">
        <v>915</v>
      </c>
      <c r="J594" s="37" t="s">
        <v>112</v>
      </c>
      <c r="K594" s="36" t="s">
        <v>105</v>
      </c>
      <c r="L594" s="37">
        <v>0</v>
      </c>
      <c r="M594" s="37" t="s">
        <v>112</v>
      </c>
      <c r="N594" s="37" t="s">
        <v>112</v>
      </c>
      <c r="O594" s="37" t="s">
        <v>112</v>
      </c>
      <c r="P594" s="37" t="s">
        <v>112</v>
      </c>
      <c r="Q594" s="37" t="s">
        <v>112</v>
      </c>
      <c r="R594" s="37" t="s">
        <v>105</v>
      </c>
      <c r="S594" s="37" t="s">
        <v>116</v>
      </c>
    </row>
    <row r="595" spans="1:19" ht="158.4" x14ac:dyDescent="0.3">
      <c r="A595" s="162" t="s">
        <v>956</v>
      </c>
      <c r="B595" s="36" t="s">
        <v>1982</v>
      </c>
      <c r="C595" s="36" t="s">
        <v>180</v>
      </c>
      <c r="D595" s="36" t="s">
        <v>2337</v>
      </c>
      <c r="E595" s="36" t="str">
        <f t="shared" si="12"/>
        <v>IFI : comment le réduire ? Comment le déclarer ? (Bärchen Education) (Formation courte)</v>
      </c>
      <c r="F595" s="147" t="s">
        <v>2338</v>
      </c>
      <c r="G595" s="36" t="s">
        <v>2331</v>
      </c>
      <c r="H595" s="37" t="s">
        <v>86</v>
      </c>
      <c r="I595" s="37" t="s">
        <v>915</v>
      </c>
      <c r="J595" s="37" t="s">
        <v>112</v>
      </c>
      <c r="K595" s="36" t="s">
        <v>105</v>
      </c>
      <c r="L595" s="37">
        <v>0</v>
      </c>
      <c r="M595" s="37" t="s">
        <v>112</v>
      </c>
      <c r="N595" s="37" t="s">
        <v>112</v>
      </c>
      <c r="O595" s="37" t="s">
        <v>112</v>
      </c>
      <c r="P595" s="37" t="s">
        <v>112</v>
      </c>
      <c r="Q595" s="37" t="s">
        <v>112</v>
      </c>
      <c r="R595" s="37" t="s">
        <v>105</v>
      </c>
      <c r="S595" s="37" t="s">
        <v>116</v>
      </c>
    </row>
    <row r="596" spans="1:19" ht="129.6" x14ac:dyDescent="0.3">
      <c r="A596" s="162" t="s">
        <v>956</v>
      </c>
      <c r="B596" s="36" t="s">
        <v>1982</v>
      </c>
      <c r="C596" s="36" t="s">
        <v>180</v>
      </c>
      <c r="D596" s="36" t="s">
        <v>2339</v>
      </c>
      <c r="E596" s="36" t="str">
        <f t="shared" si="12"/>
        <v>Fiscalité du divorce (Bärchen Education) (Formation courte)</v>
      </c>
      <c r="F596" s="147" t="s">
        <v>2340</v>
      </c>
      <c r="G596" s="36" t="s">
        <v>2341</v>
      </c>
      <c r="H596" s="37" t="s">
        <v>86</v>
      </c>
      <c r="I596" s="37" t="s">
        <v>915</v>
      </c>
      <c r="J596" s="37" t="s">
        <v>112</v>
      </c>
      <c r="K596" s="36" t="s">
        <v>105</v>
      </c>
      <c r="L596" s="37">
        <v>0</v>
      </c>
      <c r="M596" s="37" t="s">
        <v>112</v>
      </c>
      <c r="N596" s="37" t="s">
        <v>112</v>
      </c>
      <c r="O596" s="37" t="s">
        <v>112</v>
      </c>
      <c r="P596" s="37" t="s">
        <v>112</v>
      </c>
      <c r="Q596" s="37" t="s">
        <v>112</v>
      </c>
      <c r="R596" s="37" t="s">
        <v>105</v>
      </c>
      <c r="S596" s="37" t="s">
        <v>116</v>
      </c>
    </row>
    <row r="597" spans="1:19" ht="144" x14ac:dyDescent="0.3">
      <c r="A597" s="162" t="s">
        <v>956</v>
      </c>
      <c r="B597" s="36" t="s">
        <v>1982</v>
      </c>
      <c r="C597" s="36" t="s">
        <v>180</v>
      </c>
      <c r="D597" s="36" t="s">
        <v>2342</v>
      </c>
      <c r="E597" s="36" t="str">
        <f t="shared" si="12"/>
        <v>Fiscalité des successions (Bärchen Education) (Formation courte)</v>
      </c>
      <c r="F597" s="147" t="s">
        <v>2343</v>
      </c>
      <c r="G597" s="36" t="s">
        <v>2344</v>
      </c>
      <c r="H597" s="37" t="s">
        <v>86</v>
      </c>
      <c r="I597" s="37" t="s">
        <v>915</v>
      </c>
      <c r="J597" s="37" t="s">
        <v>112</v>
      </c>
      <c r="K597" s="36" t="s">
        <v>105</v>
      </c>
      <c r="L597" s="37">
        <v>0</v>
      </c>
      <c r="M597" s="37" t="s">
        <v>112</v>
      </c>
      <c r="N597" s="37" t="s">
        <v>112</v>
      </c>
      <c r="O597" s="37" t="s">
        <v>112</v>
      </c>
      <c r="P597" s="37" t="s">
        <v>112</v>
      </c>
      <c r="Q597" s="37" t="s">
        <v>112</v>
      </c>
      <c r="R597" s="37" t="s">
        <v>105</v>
      </c>
      <c r="S597" s="37" t="s">
        <v>116</v>
      </c>
    </row>
    <row r="598" spans="1:19" ht="172.8" x14ac:dyDescent="0.3">
      <c r="A598" s="162" t="s">
        <v>956</v>
      </c>
      <c r="B598" s="36" t="s">
        <v>1982</v>
      </c>
      <c r="C598" s="36" t="s">
        <v>180</v>
      </c>
      <c r="D598" s="36" t="s">
        <v>2345</v>
      </c>
      <c r="E598" s="36" t="str">
        <f t="shared" si="12"/>
        <v>Successions internationales : aspects fiscaux (Bärchen Education) (Formation courte)</v>
      </c>
      <c r="F598" s="147" t="s">
        <v>2346</v>
      </c>
      <c r="G598" s="36" t="s">
        <v>2344</v>
      </c>
      <c r="H598" s="37" t="s">
        <v>86</v>
      </c>
      <c r="I598" s="37" t="s">
        <v>915</v>
      </c>
      <c r="J598" s="37" t="s">
        <v>112</v>
      </c>
      <c r="K598" s="36" t="s">
        <v>105</v>
      </c>
      <c r="L598" s="37">
        <v>0</v>
      </c>
      <c r="M598" s="37" t="s">
        <v>112</v>
      </c>
      <c r="N598" s="37" t="s">
        <v>112</v>
      </c>
      <c r="O598" s="37" t="s">
        <v>112</v>
      </c>
      <c r="P598" s="37" t="s">
        <v>112</v>
      </c>
      <c r="Q598" s="37" t="s">
        <v>112</v>
      </c>
      <c r="R598" s="37" t="s">
        <v>105</v>
      </c>
      <c r="S598" s="37" t="s">
        <v>116</v>
      </c>
    </row>
    <row r="599" spans="1:19" ht="158.4" x14ac:dyDescent="0.3">
      <c r="A599" s="162" t="s">
        <v>956</v>
      </c>
      <c r="B599" s="36" t="s">
        <v>1982</v>
      </c>
      <c r="C599" s="36" t="s">
        <v>180</v>
      </c>
      <c r="D599" s="36" t="s">
        <v>2347</v>
      </c>
      <c r="E599" s="36" t="str">
        <f t="shared" si="12"/>
        <v>Gestion de patrimoine : les fondamentaux (Bärchen Education) (Formation courte)</v>
      </c>
      <c r="F599" s="147" t="s">
        <v>2348</v>
      </c>
      <c r="G599" s="36" t="s">
        <v>960</v>
      </c>
      <c r="H599" s="37" t="s">
        <v>86</v>
      </c>
      <c r="I599" s="37" t="s">
        <v>818</v>
      </c>
      <c r="J599" s="37" t="s">
        <v>112</v>
      </c>
      <c r="K599" s="36" t="s">
        <v>105</v>
      </c>
      <c r="L599" s="37">
        <v>0</v>
      </c>
      <c r="M599" s="37" t="s">
        <v>112</v>
      </c>
      <c r="N599" s="37" t="s">
        <v>112</v>
      </c>
      <c r="O599" s="37" t="s">
        <v>112</v>
      </c>
      <c r="P599" s="37" t="s">
        <v>112</v>
      </c>
      <c r="Q599" s="37" t="s">
        <v>112</v>
      </c>
      <c r="R599" s="37" t="s">
        <v>105</v>
      </c>
      <c r="S599" s="37" t="s">
        <v>116</v>
      </c>
    </row>
    <row r="600" spans="1:19" ht="158.4" x14ac:dyDescent="0.3">
      <c r="A600" s="162" t="s">
        <v>956</v>
      </c>
      <c r="B600" s="36" t="s">
        <v>1982</v>
      </c>
      <c r="C600" s="36" t="s">
        <v>180</v>
      </c>
      <c r="D600" s="36" t="s">
        <v>2349</v>
      </c>
      <c r="E600" s="36" t="str">
        <f t="shared" si="12"/>
        <v>Panorama des schémas patrimoniaux (Bärchen Education) (Formation courte)</v>
      </c>
      <c r="F600" s="147" t="s">
        <v>2350</v>
      </c>
      <c r="G600" s="36" t="s">
        <v>2107</v>
      </c>
      <c r="H600" s="37" t="s">
        <v>86</v>
      </c>
      <c r="I600" s="37" t="s">
        <v>818</v>
      </c>
      <c r="J600" s="37" t="s">
        <v>112</v>
      </c>
      <c r="K600" s="36" t="s">
        <v>105</v>
      </c>
      <c r="L600" s="37">
        <v>0</v>
      </c>
      <c r="M600" s="37" t="s">
        <v>112</v>
      </c>
      <c r="N600" s="37" t="s">
        <v>112</v>
      </c>
      <c r="O600" s="37" t="s">
        <v>112</v>
      </c>
      <c r="P600" s="37" t="s">
        <v>112</v>
      </c>
      <c r="Q600" s="37" t="s">
        <v>112</v>
      </c>
      <c r="R600" s="37" t="s">
        <v>105</v>
      </c>
      <c r="S600" s="37" t="s">
        <v>116</v>
      </c>
    </row>
    <row r="601" spans="1:19" ht="230.4" x14ac:dyDescent="0.3">
      <c r="A601" s="162" t="s">
        <v>956</v>
      </c>
      <c r="B601" s="36" t="s">
        <v>1982</v>
      </c>
      <c r="C601" s="36" t="s">
        <v>180</v>
      </c>
      <c r="D601" s="36" t="s">
        <v>2351</v>
      </c>
      <c r="E601" s="36" t="str">
        <f t="shared" si="12"/>
        <v>Réaliser un bilan patrimonial : méthodologie et pratique pour l'analyse et la préconisation (Bärchen Education) (Formation courte)</v>
      </c>
      <c r="F601" s="147" t="s">
        <v>2352</v>
      </c>
      <c r="G601" s="36" t="s">
        <v>960</v>
      </c>
      <c r="H601" s="37" t="s">
        <v>86</v>
      </c>
      <c r="I601" s="37" t="s">
        <v>915</v>
      </c>
      <c r="J601" s="37" t="s">
        <v>112</v>
      </c>
      <c r="K601" s="36" t="s">
        <v>105</v>
      </c>
      <c r="L601" s="37">
        <v>0</v>
      </c>
      <c r="M601" s="37" t="s">
        <v>112</v>
      </c>
      <c r="N601" s="37" t="s">
        <v>112</v>
      </c>
      <c r="O601" s="37" t="s">
        <v>112</v>
      </c>
      <c r="P601" s="37" t="s">
        <v>112</v>
      </c>
      <c r="Q601" s="37" t="s">
        <v>112</v>
      </c>
      <c r="R601" s="37" t="s">
        <v>105</v>
      </c>
      <c r="S601" s="37" t="s">
        <v>116</v>
      </c>
    </row>
    <row r="602" spans="1:19" ht="187.2" x14ac:dyDescent="0.3">
      <c r="A602" s="162" t="s">
        <v>956</v>
      </c>
      <c r="B602" s="36" t="s">
        <v>1982</v>
      </c>
      <c r="C602" s="36" t="s">
        <v>180</v>
      </c>
      <c r="D602" s="36" t="s">
        <v>2353</v>
      </c>
      <c r="E602" s="36" t="str">
        <f t="shared" si="12"/>
        <v>Gestion de patrimoine : comment alléger la pression fiscale (Bärchen Education) (Formation courte)</v>
      </c>
      <c r="F602" s="147" t="s">
        <v>2354</v>
      </c>
      <c r="G602" s="36" t="s">
        <v>2331</v>
      </c>
      <c r="H602" s="37" t="s">
        <v>86</v>
      </c>
      <c r="I602" s="37" t="s">
        <v>818</v>
      </c>
      <c r="J602" s="37" t="s">
        <v>112</v>
      </c>
      <c r="K602" s="36" t="s">
        <v>105</v>
      </c>
      <c r="L602" s="37">
        <v>0</v>
      </c>
      <c r="M602" s="37" t="s">
        <v>112</v>
      </c>
      <c r="N602" s="37" t="s">
        <v>112</v>
      </c>
      <c r="O602" s="37" t="s">
        <v>112</v>
      </c>
      <c r="P602" s="37" t="s">
        <v>112</v>
      </c>
      <c r="Q602" s="37" t="s">
        <v>112</v>
      </c>
      <c r="R602" s="37" t="s">
        <v>105</v>
      </c>
      <c r="S602" s="37" t="s">
        <v>116</v>
      </c>
    </row>
    <row r="603" spans="1:19" ht="158.4" x14ac:dyDescent="0.3">
      <c r="A603" s="162" t="s">
        <v>956</v>
      </c>
      <c r="B603" s="36" t="s">
        <v>1982</v>
      </c>
      <c r="C603" s="36" t="s">
        <v>180</v>
      </c>
      <c r="D603" s="36" t="s">
        <v>2355</v>
      </c>
      <c r="E603" s="36" t="str">
        <f t="shared" si="12"/>
        <v>Epargne financière : les fondamentaux (Bärchen Education) (Formation courte)</v>
      </c>
      <c r="F603" s="147" t="s">
        <v>2356</v>
      </c>
      <c r="G603" s="36" t="s">
        <v>960</v>
      </c>
      <c r="H603" s="37" t="s">
        <v>86</v>
      </c>
      <c r="I603" s="37" t="s">
        <v>818</v>
      </c>
      <c r="J603" s="37" t="s">
        <v>112</v>
      </c>
      <c r="K603" s="36" t="s">
        <v>105</v>
      </c>
      <c r="L603" s="37">
        <v>0</v>
      </c>
      <c r="M603" s="37" t="s">
        <v>112</v>
      </c>
      <c r="N603" s="37" t="s">
        <v>112</v>
      </c>
      <c r="O603" s="37" t="s">
        <v>112</v>
      </c>
      <c r="P603" s="37" t="s">
        <v>112</v>
      </c>
      <c r="Q603" s="37" t="s">
        <v>112</v>
      </c>
      <c r="R603" s="37" t="s">
        <v>105</v>
      </c>
      <c r="S603" s="37" t="s">
        <v>116</v>
      </c>
    </row>
    <row r="604" spans="1:19" ht="129.6" x14ac:dyDescent="0.3">
      <c r="A604" s="162" t="s">
        <v>956</v>
      </c>
      <c r="B604" s="36" t="s">
        <v>1982</v>
      </c>
      <c r="C604" s="36" t="s">
        <v>180</v>
      </c>
      <c r="D604" s="36" t="s">
        <v>2357</v>
      </c>
      <c r="E604" s="36" t="str">
        <f t="shared" si="12"/>
        <v>Approche avancée de l'épargne financière (Bärchen Education) (Formation courte)</v>
      </c>
      <c r="F604" s="147" t="s">
        <v>2358</v>
      </c>
      <c r="G604" s="36" t="s">
        <v>2050</v>
      </c>
      <c r="H604" s="37" t="s">
        <v>86</v>
      </c>
      <c r="I604" s="37" t="s">
        <v>818</v>
      </c>
      <c r="J604" s="37" t="s">
        <v>112</v>
      </c>
      <c r="K604" s="36" t="s">
        <v>105</v>
      </c>
      <c r="L604" s="37">
        <v>0</v>
      </c>
      <c r="M604" s="37" t="s">
        <v>112</v>
      </c>
      <c r="N604" s="37" t="s">
        <v>112</v>
      </c>
      <c r="O604" s="37" t="s">
        <v>112</v>
      </c>
      <c r="P604" s="37" t="s">
        <v>112</v>
      </c>
      <c r="Q604" s="37" t="s">
        <v>112</v>
      </c>
      <c r="R604" s="37" t="s">
        <v>105</v>
      </c>
      <c r="S604" s="37" t="s">
        <v>116</v>
      </c>
    </row>
    <row r="605" spans="1:19" ht="172.8" x14ac:dyDescent="0.3">
      <c r="A605" s="162" t="s">
        <v>956</v>
      </c>
      <c r="B605" s="36" t="s">
        <v>1982</v>
      </c>
      <c r="C605" s="36" t="s">
        <v>180</v>
      </c>
      <c r="D605" s="36" t="s">
        <v>2359</v>
      </c>
      <c r="E605" s="36" t="str">
        <f t="shared" si="12"/>
        <v>Bien conseiller l'Assurance vie en gestion privée (Bärchen Education) (Formation courte)</v>
      </c>
      <c r="F605" s="147" t="s">
        <v>2360</v>
      </c>
      <c r="G605" s="36" t="s">
        <v>2050</v>
      </c>
      <c r="H605" s="37" t="s">
        <v>86</v>
      </c>
      <c r="I605" s="37" t="s">
        <v>86</v>
      </c>
      <c r="J605" s="37" t="s">
        <v>112</v>
      </c>
      <c r="K605" s="36" t="s">
        <v>105</v>
      </c>
      <c r="L605" s="37">
        <v>0</v>
      </c>
      <c r="M605" s="37" t="s">
        <v>112</v>
      </c>
      <c r="N605" s="37" t="s">
        <v>112</v>
      </c>
      <c r="O605" s="37" t="s">
        <v>112</v>
      </c>
      <c r="P605" s="37" t="s">
        <v>112</v>
      </c>
      <c r="Q605" s="37" t="s">
        <v>112</v>
      </c>
      <c r="R605" s="37" t="s">
        <v>105</v>
      </c>
      <c r="S605" s="37" t="s">
        <v>116</v>
      </c>
    </row>
    <row r="606" spans="1:19" ht="158.4" x14ac:dyDescent="0.3">
      <c r="A606" s="162" t="s">
        <v>956</v>
      </c>
      <c r="B606" s="36" t="s">
        <v>1982</v>
      </c>
      <c r="C606" s="36" t="s">
        <v>180</v>
      </c>
      <c r="D606" s="36" t="s">
        <v>2361</v>
      </c>
      <c r="E606" s="36" t="str">
        <f t="shared" si="12"/>
        <v>Assurance-vie : aspects juridiques et fiscaux (Bärchen Education) (Formation courte)</v>
      </c>
      <c r="F606" s="147" t="s">
        <v>2362</v>
      </c>
      <c r="G606" s="36" t="s">
        <v>2344</v>
      </c>
      <c r="H606" s="37" t="s">
        <v>86</v>
      </c>
      <c r="I606" s="37" t="s">
        <v>915</v>
      </c>
      <c r="J606" s="37" t="s">
        <v>112</v>
      </c>
      <c r="K606" s="36" t="s">
        <v>105</v>
      </c>
      <c r="L606" s="37">
        <v>0</v>
      </c>
      <c r="M606" s="37" t="s">
        <v>112</v>
      </c>
      <c r="N606" s="37" t="s">
        <v>112</v>
      </c>
      <c r="O606" s="37" t="s">
        <v>112</v>
      </c>
      <c r="P606" s="37" t="s">
        <v>112</v>
      </c>
      <c r="Q606" s="37" t="s">
        <v>112</v>
      </c>
      <c r="R606" s="37" t="s">
        <v>105</v>
      </c>
      <c r="S606" s="37" t="s">
        <v>116</v>
      </c>
    </row>
    <row r="607" spans="1:19" ht="129.6" x14ac:dyDescent="0.3">
      <c r="A607" s="162" t="s">
        <v>956</v>
      </c>
      <c r="B607" s="36" t="s">
        <v>1982</v>
      </c>
      <c r="C607" s="36" t="s">
        <v>180</v>
      </c>
      <c r="D607" s="36" t="s">
        <v>2363</v>
      </c>
      <c r="E607" s="36" t="str">
        <f t="shared" si="12"/>
        <v>Investir et défiscaliser : l'immobilier locatif (Bärchen Education) (Formation courte)</v>
      </c>
      <c r="F607" s="147" t="s">
        <v>2364</v>
      </c>
      <c r="G607" s="36" t="s">
        <v>960</v>
      </c>
      <c r="H607" s="37" t="s">
        <v>86</v>
      </c>
      <c r="I607" s="37" t="s">
        <v>915</v>
      </c>
      <c r="J607" s="37" t="s">
        <v>112</v>
      </c>
      <c r="K607" s="36" t="s">
        <v>105</v>
      </c>
      <c r="L607" s="37">
        <v>0</v>
      </c>
      <c r="M607" s="37" t="s">
        <v>112</v>
      </c>
      <c r="N607" s="37" t="s">
        <v>112</v>
      </c>
      <c r="O607" s="37" t="s">
        <v>112</v>
      </c>
      <c r="P607" s="37" t="s">
        <v>112</v>
      </c>
      <c r="Q607" s="37" t="s">
        <v>112</v>
      </c>
      <c r="R607" s="37" t="s">
        <v>105</v>
      </c>
      <c r="S607" s="37" t="s">
        <v>116</v>
      </c>
    </row>
    <row r="608" spans="1:19" ht="187.2" x14ac:dyDescent="0.3">
      <c r="A608" s="162" t="s">
        <v>956</v>
      </c>
      <c r="B608" s="36" t="s">
        <v>1982</v>
      </c>
      <c r="C608" s="36" t="s">
        <v>180</v>
      </c>
      <c r="D608" s="36" t="s">
        <v>2365</v>
      </c>
      <c r="E608" s="36" t="str">
        <f t="shared" si="12"/>
        <v>SCI : outil de gestion patrimoniale (Bärchen Education) (Formation courte)</v>
      </c>
      <c r="F608" s="147" t="s">
        <v>2366</v>
      </c>
      <c r="G608" s="36" t="s">
        <v>2050</v>
      </c>
      <c r="H608" s="37" t="s">
        <v>86</v>
      </c>
      <c r="I608" s="37" t="s">
        <v>818</v>
      </c>
      <c r="J608" s="37" t="s">
        <v>112</v>
      </c>
      <c r="K608" s="36" t="s">
        <v>105</v>
      </c>
      <c r="L608" s="37">
        <v>0</v>
      </c>
      <c r="M608" s="37" t="s">
        <v>112</v>
      </c>
      <c r="N608" s="37" t="s">
        <v>112</v>
      </c>
      <c r="O608" s="37" t="s">
        <v>112</v>
      </c>
      <c r="P608" s="37" t="s">
        <v>112</v>
      </c>
      <c r="Q608" s="37" t="s">
        <v>112</v>
      </c>
      <c r="R608" s="37" t="s">
        <v>105</v>
      </c>
      <c r="S608" s="37" t="s">
        <v>116</v>
      </c>
    </row>
    <row r="609" spans="1:19" ht="129.6" x14ac:dyDescent="0.3">
      <c r="A609" s="162" t="s">
        <v>956</v>
      </c>
      <c r="B609" s="36" t="s">
        <v>1982</v>
      </c>
      <c r="C609" s="36" t="s">
        <v>180</v>
      </c>
      <c r="D609" s="36" t="s">
        <v>2367</v>
      </c>
      <c r="E609" s="36" t="str">
        <f t="shared" si="12"/>
        <v>Holding patrimoniale (Bärchen Education) (Formation courte)</v>
      </c>
      <c r="F609" s="147" t="s">
        <v>2368</v>
      </c>
      <c r="G609" s="36" t="s">
        <v>2369</v>
      </c>
      <c r="H609" s="37" t="s">
        <v>86</v>
      </c>
      <c r="I609" s="37" t="s">
        <v>915</v>
      </c>
      <c r="J609" s="37" t="s">
        <v>112</v>
      </c>
      <c r="K609" s="36" t="s">
        <v>105</v>
      </c>
      <c r="L609" s="37">
        <v>0</v>
      </c>
      <c r="M609" s="37" t="s">
        <v>112</v>
      </c>
      <c r="N609" s="37" t="s">
        <v>112</v>
      </c>
      <c r="O609" s="37" t="s">
        <v>112</v>
      </c>
      <c r="P609" s="37" t="s">
        <v>112</v>
      </c>
      <c r="Q609" s="37" t="s">
        <v>112</v>
      </c>
      <c r="R609" s="37" t="s">
        <v>105</v>
      </c>
      <c r="S609" s="37" t="s">
        <v>116</v>
      </c>
    </row>
    <row r="610" spans="1:19" ht="216" x14ac:dyDescent="0.3">
      <c r="A610" s="162" t="s">
        <v>956</v>
      </c>
      <c r="B610" s="36" t="s">
        <v>1982</v>
      </c>
      <c r="C610" s="36" t="s">
        <v>180</v>
      </c>
      <c r="D610" s="36" t="s">
        <v>2370</v>
      </c>
      <c r="E610" s="36" t="str">
        <f t="shared" si="12"/>
        <v>Patrimoine du chef d'entreprise : outils de gestion et leviers d'optimisation (Bärchen Education) (Formation courte)</v>
      </c>
      <c r="F610" s="147" t="s">
        <v>2371</v>
      </c>
      <c r="G610" s="36" t="s">
        <v>960</v>
      </c>
      <c r="H610" s="37" t="s">
        <v>86</v>
      </c>
      <c r="I610" s="37" t="s">
        <v>818</v>
      </c>
      <c r="J610" s="37" t="s">
        <v>112</v>
      </c>
      <c r="K610" s="36" t="s">
        <v>105</v>
      </c>
      <c r="L610" s="37">
        <v>0</v>
      </c>
      <c r="M610" s="37" t="s">
        <v>112</v>
      </c>
      <c r="N610" s="37" t="s">
        <v>112</v>
      </c>
      <c r="O610" s="37" t="s">
        <v>112</v>
      </c>
      <c r="P610" s="37" t="s">
        <v>112</v>
      </c>
      <c r="Q610" s="37" t="s">
        <v>112</v>
      </c>
      <c r="R610" s="37" t="s">
        <v>105</v>
      </c>
      <c r="S610" s="37" t="s">
        <v>116</v>
      </c>
    </row>
    <row r="611" spans="1:19" ht="172.8" x14ac:dyDescent="0.3">
      <c r="A611" s="162" t="s">
        <v>956</v>
      </c>
      <c r="B611" s="36" t="s">
        <v>1982</v>
      </c>
      <c r="C611" s="36" t="s">
        <v>180</v>
      </c>
      <c r="D611" s="36" t="s">
        <v>2372</v>
      </c>
      <c r="E611" s="36" t="str">
        <f t="shared" si="12"/>
        <v>Optimiser le statut fiscal et social des dirigeants et mandataires sociaux (Bärchen Education) (Formation courte)</v>
      </c>
      <c r="F611" s="147" t="s">
        <v>2373</v>
      </c>
      <c r="G611" s="36" t="s">
        <v>2374</v>
      </c>
      <c r="H611" s="37" t="s">
        <v>86</v>
      </c>
      <c r="I611" s="37" t="s">
        <v>915</v>
      </c>
      <c r="J611" s="37" t="s">
        <v>112</v>
      </c>
      <c r="K611" s="36" t="s">
        <v>105</v>
      </c>
      <c r="L611" s="37">
        <v>0</v>
      </c>
      <c r="M611" s="37" t="s">
        <v>112</v>
      </c>
      <c r="N611" s="37" t="s">
        <v>112</v>
      </c>
      <c r="O611" s="37" t="s">
        <v>112</v>
      </c>
      <c r="P611" s="37" t="s">
        <v>112</v>
      </c>
      <c r="Q611" s="37" t="s">
        <v>112</v>
      </c>
      <c r="R611" s="37" t="s">
        <v>105</v>
      </c>
      <c r="S611" s="37" t="s">
        <v>116</v>
      </c>
    </row>
    <row r="612" spans="1:19" ht="158.4" x14ac:dyDescent="0.3">
      <c r="A612" s="162" t="s">
        <v>956</v>
      </c>
      <c r="B612" s="36" t="s">
        <v>1982</v>
      </c>
      <c r="C612" s="36" t="s">
        <v>180</v>
      </c>
      <c r="D612" s="36" t="s">
        <v>2375</v>
      </c>
      <c r="E612" s="36" t="str">
        <f t="shared" si="12"/>
        <v>Conseiller et accompagner son client (Bärchen Education) (Formation courte)</v>
      </c>
      <c r="F612" s="147" t="s">
        <v>2376</v>
      </c>
      <c r="G612" s="36" t="s">
        <v>960</v>
      </c>
      <c r="H612" s="37" t="s">
        <v>86</v>
      </c>
      <c r="I612" s="37" t="s">
        <v>818</v>
      </c>
      <c r="J612" s="37" t="s">
        <v>112</v>
      </c>
      <c r="K612" s="36" t="s">
        <v>105</v>
      </c>
      <c r="L612" s="37">
        <v>0</v>
      </c>
      <c r="M612" s="37" t="s">
        <v>112</v>
      </c>
      <c r="N612" s="37" t="s">
        <v>112</v>
      </c>
      <c r="O612" s="37" t="s">
        <v>112</v>
      </c>
      <c r="P612" s="37" t="s">
        <v>112</v>
      </c>
      <c r="Q612" s="37" t="s">
        <v>112</v>
      </c>
      <c r="R612" s="37" t="s">
        <v>105</v>
      </c>
      <c r="S612" s="37" t="s">
        <v>116</v>
      </c>
    </row>
    <row r="613" spans="1:19" ht="172.8" x14ac:dyDescent="0.3">
      <c r="A613" s="162" t="s">
        <v>956</v>
      </c>
      <c r="B613" s="36" t="s">
        <v>1982</v>
      </c>
      <c r="C613" s="36" t="s">
        <v>180</v>
      </c>
      <c r="D613" s="36" t="s">
        <v>2377</v>
      </c>
      <c r="E613" s="36" t="str">
        <f t="shared" si="12"/>
        <v>Activités libérales : se structurer (Bärchen Education) (Formation courte)</v>
      </c>
      <c r="F613" s="147" t="s">
        <v>2378</v>
      </c>
      <c r="G613" s="36" t="s">
        <v>2379</v>
      </c>
      <c r="H613" s="37" t="s">
        <v>86</v>
      </c>
      <c r="I613" s="37" t="s">
        <v>818</v>
      </c>
      <c r="J613" s="37" t="s">
        <v>112</v>
      </c>
      <c r="K613" s="36" t="s">
        <v>105</v>
      </c>
      <c r="L613" s="37">
        <v>0</v>
      </c>
      <c r="M613" s="37" t="s">
        <v>112</v>
      </c>
      <c r="N613" s="37" t="s">
        <v>112</v>
      </c>
      <c r="O613" s="37" t="s">
        <v>112</v>
      </c>
      <c r="P613" s="37" t="s">
        <v>112</v>
      </c>
      <c r="Q613" s="37" t="s">
        <v>112</v>
      </c>
      <c r="R613" s="37" t="s">
        <v>105</v>
      </c>
      <c r="S613" s="37" t="s">
        <v>116</v>
      </c>
    </row>
    <row r="614" spans="1:19" ht="230.4" x14ac:dyDescent="0.3">
      <c r="A614" s="162" t="s">
        <v>956</v>
      </c>
      <c r="B614" s="36" t="s">
        <v>1982</v>
      </c>
      <c r="C614" s="36" t="s">
        <v>180</v>
      </c>
      <c r="D614" s="36" t="s">
        <v>2380</v>
      </c>
      <c r="E614" s="36" t="str">
        <f t="shared" si="12"/>
        <v>Accompagner ses clients professions libérales, artisans et commerçants dans leurs projets patrimoniaux (Bärchen Education) (Formation courte)</v>
      </c>
      <c r="F614" s="147" t="s">
        <v>2381</v>
      </c>
      <c r="G614" s="36" t="s">
        <v>2050</v>
      </c>
      <c r="H614" s="37" t="s">
        <v>86</v>
      </c>
      <c r="I614" s="37" t="s">
        <v>818</v>
      </c>
      <c r="J614" s="37" t="s">
        <v>112</v>
      </c>
      <c r="K614" s="36" t="s">
        <v>105</v>
      </c>
      <c r="L614" s="37">
        <v>0</v>
      </c>
      <c r="M614" s="37" t="s">
        <v>112</v>
      </c>
      <c r="N614" s="37" t="s">
        <v>112</v>
      </c>
      <c r="O614" s="37" t="s">
        <v>112</v>
      </c>
      <c r="P614" s="37" t="s">
        <v>112</v>
      </c>
      <c r="Q614" s="37" t="s">
        <v>112</v>
      </c>
      <c r="R614" s="37" t="s">
        <v>105</v>
      </c>
      <c r="S614" s="37" t="s">
        <v>116</v>
      </c>
    </row>
    <row r="615" spans="1:19" ht="144" x14ac:dyDescent="0.3">
      <c r="A615" s="162" t="s">
        <v>956</v>
      </c>
      <c r="B615" s="36" t="s">
        <v>1982</v>
      </c>
      <c r="C615" s="36" t="s">
        <v>180</v>
      </c>
      <c r="D615" s="36" t="s">
        <v>2382</v>
      </c>
      <c r="E615" s="36" t="str">
        <f t="shared" si="12"/>
        <v>Droit des successions (Bärchen Education) (Formation courte)</v>
      </c>
      <c r="F615" s="147" t="s">
        <v>2383</v>
      </c>
      <c r="G615" s="37" t="s">
        <v>960</v>
      </c>
      <c r="H615" s="36" t="s">
        <v>2317</v>
      </c>
      <c r="I615" s="37" t="s">
        <v>800</v>
      </c>
      <c r="J615" s="37" t="s">
        <v>112</v>
      </c>
      <c r="K615" s="36" t="s">
        <v>105</v>
      </c>
      <c r="L615" s="37">
        <v>0</v>
      </c>
      <c r="M615" s="37" t="s">
        <v>112</v>
      </c>
      <c r="N615" s="37" t="s">
        <v>112</v>
      </c>
      <c r="O615" s="37" t="s">
        <v>112</v>
      </c>
      <c r="P615" s="37" t="s">
        <v>112</v>
      </c>
      <c r="Q615" s="37" t="s">
        <v>112</v>
      </c>
      <c r="R615" s="37" t="s">
        <v>105</v>
      </c>
      <c r="S615" s="37" t="s">
        <v>116</v>
      </c>
    </row>
    <row r="616" spans="1:19" ht="129.6" x14ac:dyDescent="0.3">
      <c r="A616" s="162" t="s">
        <v>956</v>
      </c>
      <c r="B616" s="36" t="s">
        <v>1982</v>
      </c>
      <c r="C616" s="36" t="s">
        <v>180</v>
      </c>
      <c r="D616" s="36" t="s">
        <v>2384</v>
      </c>
      <c r="E616" s="36" t="str">
        <f t="shared" si="12"/>
        <v>Droit du patrimoine (Bärchen Education) (Formation courte)</v>
      </c>
      <c r="F616" s="147" t="s">
        <v>2385</v>
      </c>
      <c r="G616" s="36" t="s">
        <v>960</v>
      </c>
      <c r="H616" s="37" t="s">
        <v>86</v>
      </c>
      <c r="I616" s="37" t="s">
        <v>818</v>
      </c>
      <c r="J616" s="37" t="s">
        <v>112</v>
      </c>
      <c r="K616" s="36" t="s">
        <v>105</v>
      </c>
      <c r="L616" s="37">
        <v>0</v>
      </c>
      <c r="M616" s="37" t="s">
        <v>112</v>
      </c>
      <c r="N616" s="37" t="s">
        <v>112</v>
      </c>
      <c r="O616" s="37" t="s">
        <v>112</v>
      </c>
      <c r="P616" s="37" t="s">
        <v>112</v>
      </c>
      <c r="Q616" s="37" t="s">
        <v>112</v>
      </c>
      <c r="R616" s="37" t="s">
        <v>105</v>
      </c>
      <c r="S616" s="37" t="s">
        <v>116</v>
      </c>
    </row>
    <row r="617" spans="1:19" ht="187.2" x14ac:dyDescent="0.3">
      <c r="A617" s="162" t="s">
        <v>956</v>
      </c>
      <c r="B617" s="36" t="s">
        <v>1982</v>
      </c>
      <c r="C617" s="36" t="s">
        <v>180</v>
      </c>
      <c r="D617" s="36" t="s">
        <v>2386</v>
      </c>
      <c r="E617" s="36" t="str">
        <f t="shared" si="12"/>
        <v>Pratique des liquidations en droit de la famille (Bärchen Education) (Formation courte)</v>
      </c>
      <c r="F617" s="147" t="s">
        <v>2387</v>
      </c>
      <c r="G617" s="36" t="s">
        <v>2107</v>
      </c>
      <c r="H617" s="36" t="s">
        <v>2317</v>
      </c>
      <c r="I617" s="37" t="s">
        <v>179</v>
      </c>
      <c r="J617" s="37" t="s">
        <v>112</v>
      </c>
      <c r="K617" s="36" t="s">
        <v>105</v>
      </c>
      <c r="L617" s="37">
        <v>0</v>
      </c>
      <c r="M617" s="37" t="s">
        <v>112</v>
      </c>
      <c r="N617" s="37" t="s">
        <v>112</v>
      </c>
      <c r="O617" s="37" t="s">
        <v>112</v>
      </c>
      <c r="P617" s="37" t="s">
        <v>112</v>
      </c>
      <c r="Q617" s="37" t="s">
        <v>112</v>
      </c>
      <c r="R617" s="37" t="s">
        <v>105</v>
      </c>
      <c r="S617" s="37" t="s">
        <v>116</v>
      </c>
    </row>
    <row r="618" spans="1:19" ht="158.4" x14ac:dyDescent="0.3">
      <c r="A618" s="162" t="s">
        <v>956</v>
      </c>
      <c r="B618" s="36" t="s">
        <v>1982</v>
      </c>
      <c r="C618" s="36" t="s">
        <v>180</v>
      </c>
      <c r="D618" s="36" t="s">
        <v>2388</v>
      </c>
      <c r="E618" s="36" t="str">
        <f t="shared" si="12"/>
        <v>Régimes matrimoniaux, PACS, union libre (Bärchen Education) (Formation courte)</v>
      </c>
      <c r="F618" s="147" t="s">
        <v>2389</v>
      </c>
      <c r="G618" s="36" t="s">
        <v>960</v>
      </c>
      <c r="H618" s="37" t="s">
        <v>86</v>
      </c>
      <c r="I618" s="37" t="s">
        <v>818</v>
      </c>
      <c r="J618" s="37" t="s">
        <v>112</v>
      </c>
      <c r="K618" s="36" t="s">
        <v>105</v>
      </c>
      <c r="L618" s="37">
        <v>0</v>
      </c>
      <c r="M618" s="37" t="s">
        <v>112</v>
      </c>
      <c r="N618" s="37" t="s">
        <v>112</v>
      </c>
      <c r="O618" s="37" t="s">
        <v>112</v>
      </c>
      <c r="P618" s="37" t="s">
        <v>112</v>
      </c>
      <c r="Q618" s="37" t="s">
        <v>112</v>
      </c>
      <c r="R618" s="37" t="s">
        <v>105</v>
      </c>
      <c r="S618" s="37" t="s">
        <v>116</v>
      </c>
    </row>
    <row r="619" spans="1:19" ht="158.4" x14ac:dyDescent="0.3">
      <c r="A619" s="162" t="s">
        <v>956</v>
      </c>
      <c r="B619" s="36" t="s">
        <v>1982</v>
      </c>
      <c r="C619" s="36" t="s">
        <v>180</v>
      </c>
      <c r="D619" s="36" t="s">
        <v>2390</v>
      </c>
      <c r="E619" s="36" t="str">
        <f t="shared" si="12"/>
        <v>Droit du divorce et de la séparation (Bärchen Education) (Formation courte)</v>
      </c>
      <c r="F619" s="147" t="s">
        <v>2391</v>
      </c>
      <c r="G619" s="36" t="s">
        <v>960</v>
      </c>
      <c r="H619" s="36" t="s">
        <v>2317</v>
      </c>
      <c r="I619" s="37" t="s">
        <v>1607</v>
      </c>
      <c r="J619" s="37" t="s">
        <v>112</v>
      </c>
      <c r="K619" s="36" t="s">
        <v>105</v>
      </c>
      <c r="L619" s="37">
        <v>0</v>
      </c>
      <c r="M619" s="37" t="s">
        <v>112</v>
      </c>
      <c r="N619" s="37" t="s">
        <v>112</v>
      </c>
      <c r="O619" s="37" t="s">
        <v>112</v>
      </c>
      <c r="P619" s="37" t="s">
        <v>112</v>
      </c>
      <c r="Q619" s="37" t="s">
        <v>112</v>
      </c>
      <c r="R619" s="37" t="s">
        <v>105</v>
      </c>
      <c r="S619" s="37" t="s">
        <v>116</v>
      </c>
    </row>
    <row r="620" spans="1:19" ht="115.2" x14ac:dyDescent="0.3">
      <c r="A620" s="162" t="s">
        <v>956</v>
      </c>
      <c r="B620" s="36" t="s">
        <v>1982</v>
      </c>
      <c r="C620" s="36" t="s">
        <v>180</v>
      </c>
      <c r="D620" s="36" t="s">
        <v>2392</v>
      </c>
      <c r="E620" s="36" t="str">
        <f t="shared" si="12"/>
        <v>Les personnes protégées (Bärchen Education) (Formation courte)</v>
      </c>
      <c r="F620" s="147" t="s">
        <v>2393</v>
      </c>
      <c r="G620" s="36" t="s">
        <v>960</v>
      </c>
      <c r="H620" s="37" t="s">
        <v>86</v>
      </c>
      <c r="I620" s="36" t="s">
        <v>86</v>
      </c>
      <c r="J620" s="37" t="s">
        <v>112</v>
      </c>
      <c r="K620" s="36" t="s">
        <v>105</v>
      </c>
      <c r="L620" s="37">
        <v>0</v>
      </c>
      <c r="M620" s="37" t="s">
        <v>112</v>
      </c>
      <c r="N620" s="37" t="s">
        <v>112</v>
      </c>
      <c r="O620" s="37" t="s">
        <v>112</v>
      </c>
      <c r="P620" s="37" t="s">
        <v>112</v>
      </c>
      <c r="Q620" s="37" t="s">
        <v>112</v>
      </c>
      <c r="R620" s="37" t="s">
        <v>105</v>
      </c>
      <c r="S620" s="37" t="s">
        <v>116</v>
      </c>
    </row>
    <row r="621" spans="1:19" ht="158.4" x14ac:dyDescent="0.3">
      <c r="A621" s="162" t="s">
        <v>956</v>
      </c>
      <c r="B621" s="36" t="s">
        <v>1982</v>
      </c>
      <c r="C621" s="36" t="s">
        <v>180</v>
      </c>
      <c r="D621" s="36" t="s">
        <v>2394</v>
      </c>
      <c r="E621" s="36" t="str">
        <f t="shared" si="12"/>
        <v>Droit international de la famille (Bärchen Education) (Formation courte)</v>
      </c>
      <c r="F621" s="147" t="s">
        <v>2395</v>
      </c>
      <c r="G621" s="36" t="s">
        <v>2396</v>
      </c>
      <c r="H621" s="36" t="s">
        <v>2317</v>
      </c>
      <c r="I621" s="37" t="s">
        <v>1607</v>
      </c>
      <c r="J621" s="37" t="s">
        <v>112</v>
      </c>
      <c r="K621" s="36" t="s">
        <v>105</v>
      </c>
      <c r="L621" s="37">
        <v>0</v>
      </c>
      <c r="M621" s="37" t="s">
        <v>112</v>
      </c>
      <c r="N621" s="37" t="s">
        <v>112</v>
      </c>
      <c r="O621" s="37" t="s">
        <v>112</v>
      </c>
      <c r="P621" s="37" t="s">
        <v>112</v>
      </c>
      <c r="Q621" s="37" t="s">
        <v>112</v>
      </c>
      <c r="R621" s="37" t="s">
        <v>105</v>
      </c>
      <c r="S621" s="37" t="s">
        <v>116</v>
      </c>
    </row>
    <row r="622" spans="1:19" ht="129.6" x14ac:dyDescent="0.3">
      <c r="A622" s="162" t="s">
        <v>956</v>
      </c>
      <c r="B622" s="36" t="s">
        <v>1982</v>
      </c>
      <c r="C622" s="36" t="s">
        <v>180</v>
      </c>
      <c r="D622" s="36" t="s">
        <v>2397</v>
      </c>
      <c r="E622" s="36" t="str">
        <f t="shared" si="12"/>
        <v>Liquidation de la succession (Bärchen Education) (Formation courte)</v>
      </c>
      <c r="F622" s="147" t="s">
        <v>2398</v>
      </c>
      <c r="G622" s="36" t="s">
        <v>2107</v>
      </c>
      <c r="H622" s="37" t="s">
        <v>86</v>
      </c>
      <c r="I622" s="37" t="s">
        <v>818</v>
      </c>
      <c r="J622" s="37" t="s">
        <v>112</v>
      </c>
      <c r="K622" s="36" t="s">
        <v>105</v>
      </c>
      <c r="L622" s="37">
        <v>0</v>
      </c>
      <c r="M622" s="37" t="s">
        <v>112</v>
      </c>
      <c r="N622" s="37" t="s">
        <v>112</v>
      </c>
      <c r="O622" s="37" t="s">
        <v>112</v>
      </c>
      <c r="P622" s="37" t="s">
        <v>112</v>
      </c>
      <c r="Q622" s="37" t="s">
        <v>112</v>
      </c>
      <c r="R622" s="37" t="s">
        <v>105</v>
      </c>
      <c r="S622" s="37" t="s">
        <v>116</v>
      </c>
    </row>
    <row r="623" spans="1:19" ht="172.8" x14ac:dyDescent="0.3">
      <c r="A623" s="162" t="s">
        <v>956</v>
      </c>
      <c r="B623" s="36" t="s">
        <v>1982</v>
      </c>
      <c r="C623" s="36" t="s">
        <v>180</v>
      </c>
      <c r="D623" s="36" t="s">
        <v>2399</v>
      </c>
      <c r="E623" s="36" t="str">
        <f t="shared" si="12"/>
        <v>Gestion du patrimoine d'une famille recomposée (Bärchen Education) (Formation courte)</v>
      </c>
      <c r="F623" s="147" t="s">
        <v>2400</v>
      </c>
      <c r="G623" s="36" t="s">
        <v>2107</v>
      </c>
      <c r="H623" s="37" t="s">
        <v>86</v>
      </c>
      <c r="I623" s="36" t="s">
        <v>86</v>
      </c>
      <c r="J623" s="37" t="s">
        <v>112</v>
      </c>
      <c r="K623" s="36" t="s">
        <v>105</v>
      </c>
      <c r="L623" s="37">
        <v>0</v>
      </c>
      <c r="M623" s="37" t="s">
        <v>112</v>
      </c>
      <c r="N623" s="37" t="s">
        <v>112</v>
      </c>
      <c r="O623" s="37" t="s">
        <v>112</v>
      </c>
      <c r="P623" s="37" t="s">
        <v>112</v>
      </c>
      <c r="Q623" s="37" t="s">
        <v>112</v>
      </c>
      <c r="R623" s="37" t="s">
        <v>105</v>
      </c>
      <c r="S623" s="37" t="s">
        <v>116</v>
      </c>
    </row>
    <row r="624" spans="1:19" ht="144" x14ac:dyDescent="0.3">
      <c r="A624" s="162" t="s">
        <v>956</v>
      </c>
      <c r="B624" s="36" t="s">
        <v>1982</v>
      </c>
      <c r="C624" s="36" t="s">
        <v>180</v>
      </c>
      <c r="D624" s="36" t="s">
        <v>2401</v>
      </c>
      <c r="E624" s="36" t="str">
        <f t="shared" si="12"/>
        <v>Aspects patrimoniaux de la cession de l'entreprise (Bärchen Education) (Formation courte)</v>
      </c>
      <c r="F624" s="147" t="s">
        <v>2402</v>
      </c>
      <c r="G624" s="36" t="s">
        <v>2050</v>
      </c>
      <c r="H624" s="37" t="s">
        <v>86</v>
      </c>
      <c r="I624" s="37" t="s">
        <v>818</v>
      </c>
      <c r="J624" s="37" t="s">
        <v>112</v>
      </c>
      <c r="K624" s="36" t="s">
        <v>105</v>
      </c>
      <c r="L624" s="37">
        <v>0</v>
      </c>
      <c r="M624" s="37" t="s">
        <v>112</v>
      </c>
      <c r="N624" s="37" t="s">
        <v>112</v>
      </c>
      <c r="O624" s="37" t="s">
        <v>112</v>
      </c>
      <c r="P624" s="37" t="s">
        <v>112</v>
      </c>
      <c r="Q624" s="37" t="s">
        <v>112</v>
      </c>
      <c r="R624" s="37" t="s">
        <v>105</v>
      </c>
      <c r="S624" s="37" t="s">
        <v>116</v>
      </c>
    </row>
    <row r="625" spans="1:19" ht="144" x14ac:dyDescent="0.3">
      <c r="A625" s="162" t="s">
        <v>956</v>
      </c>
      <c r="B625" s="36" t="s">
        <v>1982</v>
      </c>
      <c r="C625" s="36" t="s">
        <v>180</v>
      </c>
      <c r="D625" s="36" t="s">
        <v>2403</v>
      </c>
      <c r="E625" s="36" t="str">
        <f t="shared" si="12"/>
        <v>Transmettre l'entreprise familiale (Bärchen Education) (Formation courte)</v>
      </c>
      <c r="F625" s="147" t="s">
        <v>2404</v>
      </c>
      <c r="G625" s="36" t="s">
        <v>2107</v>
      </c>
      <c r="H625" s="37" t="s">
        <v>86</v>
      </c>
      <c r="I625" s="37" t="s">
        <v>818</v>
      </c>
      <c r="J625" s="37" t="s">
        <v>112</v>
      </c>
      <c r="K625" s="36" t="s">
        <v>105</v>
      </c>
      <c r="L625" s="37">
        <v>0</v>
      </c>
      <c r="M625" s="37" t="s">
        <v>112</v>
      </c>
      <c r="N625" s="37" t="s">
        <v>112</v>
      </c>
      <c r="O625" s="37" t="s">
        <v>112</v>
      </c>
      <c r="P625" s="37" t="s">
        <v>112</v>
      </c>
      <c r="Q625" s="37" t="s">
        <v>112</v>
      </c>
      <c r="R625" s="37" t="s">
        <v>105</v>
      </c>
      <c r="S625" s="37" t="s">
        <v>116</v>
      </c>
    </row>
    <row r="626" spans="1:19" ht="201.6" x14ac:dyDescent="0.3">
      <c r="A626" s="162" t="s">
        <v>956</v>
      </c>
      <c r="B626" s="36" t="s">
        <v>1982</v>
      </c>
      <c r="C626" s="36" t="s">
        <v>180</v>
      </c>
      <c r="D626" s="36" t="s">
        <v>2405</v>
      </c>
      <c r="E626" s="36" t="str">
        <f t="shared" si="12"/>
        <v>Pacte Dutreil : optimiser la transmission de l'entreprise familiale (Bärchen Education) (Formation courte)</v>
      </c>
      <c r="F626" s="147" t="s">
        <v>2406</v>
      </c>
      <c r="G626" s="36" t="s">
        <v>2107</v>
      </c>
      <c r="H626" s="37" t="s">
        <v>86</v>
      </c>
      <c r="I626" s="37" t="s">
        <v>915</v>
      </c>
      <c r="J626" s="37" t="s">
        <v>112</v>
      </c>
      <c r="K626" s="36" t="s">
        <v>105</v>
      </c>
      <c r="L626" s="37">
        <v>0</v>
      </c>
      <c r="M626" s="37" t="s">
        <v>112</v>
      </c>
      <c r="N626" s="37" t="s">
        <v>112</v>
      </c>
      <c r="O626" s="37" t="s">
        <v>112</v>
      </c>
      <c r="P626" s="37" t="s">
        <v>112</v>
      </c>
      <c r="Q626" s="37" t="s">
        <v>112</v>
      </c>
      <c r="R626" s="37" t="s">
        <v>105</v>
      </c>
      <c r="S626" s="37" t="s">
        <v>116</v>
      </c>
    </row>
    <row r="627" spans="1:19" ht="201.6" x14ac:dyDescent="0.3">
      <c r="A627" s="162" t="s">
        <v>956</v>
      </c>
      <c r="B627" s="36" t="s">
        <v>1982</v>
      </c>
      <c r="C627" s="36" t="s">
        <v>180</v>
      </c>
      <c r="D627" s="36" t="s">
        <v>2407</v>
      </c>
      <c r="E627" s="36" t="str">
        <f t="shared" si="12"/>
        <v>Devenir Compliance Officer - Cursus Beyond Compliance (Bärchen Education) (Formation courte)</v>
      </c>
      <c r="F627" s="147" t="s">
        <v>2408</v>
      </c>
      <c r="G627" s="36" t="s">
        <v>960</v>
      </c>
      <c r="H627" s="37" t="s">
        <v>86</v>
      </c>
      <c r="I627" s="37" t="s">
        <v>2409</v>
      </c>
      <c r="J627" s="37" t="s">
        <v>112</v>
      </c>
      <c r="K627" s="36" t="s">
        <v>105</v>
      </c>
      <c r="L627" s="37">
        <v>0</v>
      </c>
      <c r="M627" s="37" t="s">
        <v>112</v>
      </c>
      <c r="N627" s="37" t="s">
        <v>112</v>
      </c>
      <c r="O627" s="37" t="s">
        <v>112</v>
      </c>
      <c r="P627" s="37" t="s">
        <v>112</v>
      </c>
      <c r="Q627" s="37" t="s">
        <v>112</v>
      </c>
      <c r="R627" s="37" t="s">
        <v>105</v>
      </c>
      <c r="S627" s="37" t="s">
        <v>116</v>
      </c>
    </row>
    <row r="628" spans="1:19" ht="201.6" x14ac:dyDescent="0.3">
      <c r="A628" s="162" t="s">
        <v>956</v>
      </c>
      <c r="B628" s="36" t="s">
        <v>1982</v>
      </c>
      <c r="C628" s="36" t="s">
        <v>180</v>
      </c>
      <c r="D628" s="36" t="s">
        <v>2410</v>
      </c>
      <c r="E628" s="36" t="str">
        <f t="shared" si="12"/>
        <v>La plateforme de formation digitale Beyond Compliance (Bärchen Education) (Formation courte)</v>
      </c>
      <c r="F628" s="147" t="s">
        <v>2411</v>
      </c>
      <c r="G628" s="36" t="s">
        <v>960</v>
      </c>
      <c r="H628" s="37" t="s">
        <v>86</v>
      </c>
      <c r="I628" s="37" t="s">
        <v>86</v>
      </c>
      <c r="J628" s="37" t="s">
        <v>112</v>
      </c>
      <c r="K628" s="36" t="s">
        <v>105</v>
      </c>
      <c r="L628" s="37">
        <v>0</v>
      </c>
      <c r="M628" s="37" t="s">
        <v>112</v>
      </c>
      <c r="N628" s="37" t="s">
        <v>112</v>
      </c>
      <c r="O628" s="37" t="s">
        <v>112</v>
      </c>
      <c r="P628" s="37" t="s">
        <v>112</v>
      </c>
      <c r="Q628" s="37" t="s">
        <v>112</v>
      </c>
      <c r="R628" s="37" t="s">
        <v>105</v>
      </c>
      <c r="S628" s="37" t="s">
        <v>116</v>
      </c>
    </row>
    <row r="629" spans="1:19" ht="187.2" x14ac:dyDescent="0.3">
      <c r="A629" s="162" t="s">
        <v>956</v>
      </c>
      <c r="B629" s="36" t="s">
        <v>1982</v>
      </c>
      <c r="C629" s="36" t="s">
        <v>180</v>
      </c>
      <c r="D629" s="36" t="s">
        <v>2412</v>
      </c>
      <c r="E629" s="36" t="str">
        <f t="shared" si="12"/>
        <v>Directive sur la Distribution d'Assurances (DDA) (Bärchen Education) (Formation courte)</v>
      </c>
      <c r="F629" s="147" t="s">
        <v>2413</v>
      </c>
      <c r="G629" s="36" t="s">
        <v>960</v>
      </c>
      <c r="H629" s="37" t="s">
        <v>86</v>
      </c>
      <c r="I629" s="37" t="s">
        <v>2414</v>
      </c>
      <c r="J629" s="37" t="s">
        <v>112</v>
      </c>
      <c r="K629" s="36" t="s">
        <v>84</v>
      </c>
      <c r="L629" s="37">
        <v>1</v>
      </c>
      <c r="M629" s="169" t="s">
        <v>2415</v>
      </c>
      <c r="N629" s="37" t="s">
        <v>86</v>
      </c>
      <c r="O629" s="37" t="s">
        <v>87</v>
      </c>
      <c r="P629" s="37" t="s">
        <v>2416</v>
      </c>
      <c r="Q629" s="37" t="s">
        <v>112</v>
      </c>
      <c r="R629" s="37" t="s">
        <v>105</v>
      </c>
      <c r="S629" s="37" t="s">
        <v>116</v>
      </c>
    </row>
    <row r="630" spans="1:19" ht="201.6" x14ac:dyDescent="0.3">
      <c r="A630" s="162" t="s">
        <v>956</v>
      </c>
      <c r="B630" s="36" t="s">
        <v>1982</v>
      </c>
      <c r="C630" s="36" t="s">
        <v>180</v>
      </c>
      <c r="D630" s="36" t="s">
        <v>2417</v>
      </c>
      <c r="E630" s="36" t="str">
        <f t="shared" si="12"/>
        <v>Délégué à la protection des données personnelles (DPO/DPD) (Bärchen Education) (Formation courte)</v>
      </c>
      <c r="F630" s="147" t="s">
        <v>2418</v>
      </c>
      <c r="G630" s="36" t="s">
        <v>960</v>
      </c>
      <c r="H630" s="37" t="s">
        <v>86</v>
      </c>
      <c r="I630" s="37" t="s">
        <v>179</v>
      </c>
      <c r="J630" s="37" t="s">
        <v>112</v>
      </c>
      <c r="K630" s="36" t="s">
        <v>105</v>
      </c>
      <c r="L630" s="37">
        <v>0</v>
      </c>
      <c r="M630" s="37" t="s">
        <v>112</v>
      </c>
      <c r="N630" s="37" t="s">
        <v>112</v>
      </c>
      <c r="O630" s="37" t="s">
        <v>112</v>
      </c>
      <c r="P630" s="37" t="s">
        <v>112</v>
      </c>
      <c r="Q630" s="37" t="s">
        <v>112</v>
      </c>
      <c r="R630" s="37" t="s">
        <v>105</v>
      </c>
      <c r="S630" s="37" t="s">
        <v>116</v>
      </c>
    </row>
    <row r="631" spans="1:19" ht="172.8" x14ac:dyDescent="0.3">
      <c r="A631" s="162" t="s">
        <v>956</v>
      </c>
      <c r="B631" s="36" t="s">
        <v>1982</v>
      </c>
      <c r="C631" s="36" t="s">
        <v>180</v>
      </c>
      <c r="D631" s="36" t="s">
        <v>2419</v>
      </c>
      <c r="E631" s="36" t="str">
        <f t="shared" si="12"/>
        <v>Directive sur le Crédit Immobilier (DCI) (Bärchen Education) (Formation courte)</v>
      </c>
      <c r="F631" s="147" t="s">
        <v>2420</v>
      </c>
      <c r="G631" s="36" t="s">
        <v>960</v>
      </c>
      <c r="H631" s="37" t="s">
        <v>86</v>
      </c>
      <c r="I631" s="37" t="s">
        <v>2421</v>
      </c>
      <c r="J631" s="37" t="s">
        <v>112</v>
      </c>
      <c r="K631" s="36" t="s">
        <v>105</v>
      </c>
      <c r="L631" s="37">
        <v>0</v>
      </c>
      <c r="M631" s="37" t="s">
        <v>112</v>
      </c>
      <c r="N631" s="37" t="s">
        <v>112</v>
      </c>
      <c r="O631" s="37" t="s">
        <v>112</v>
      </c>
      <c r="P631" s="37" t="s">
        <v>112</v>
      </c>
      <c r="Q631" s="37" t="s">
        <v>112</v>
      </c>
      <c r="R631" s="37" t="s">
        <v>105</v>
      </c>
      <c r="S631" s="37" t="s">
        <v>116</v>
      </c>
    </row>
    <row r="632" spans="1:19" ht="187.2" x14ac:dyDescent="0.3">
      <c r="A632" s="162" t="s">
        <v>956</v>
      </c>
      <c r="B632" s="36" t="s">
        <v>1982</v>
      </c>
      <c r="C632" s="36" t="s">
        <v>180</v>
      </c>
      <c r="D632" s="36" t="s">
        <v>2422</v>
      </c>
      <c r="E632" s="36" t="str">
        <f t="shared" si="12"/>
        <v>DCI - Lutte contre le blanchiment dans l'immobilier (Bärchen Education) (Formation courte)</v>
      </c>
      <c r="F632" s="147" t="s">
        <v>2423</v>
      </c>
      <c r="G632" s="36" t="s">
        <v>960</v>
      </c>
      <c r="H632" s="37" t="s">
        <v>86</v>
      </c>
      <c r="I632" s="37" t="s">
        <v>86</v>
      </c>
      <c r="J632" s="37" t="s">
        <v>112</v>
      </c>
      <c r="K632" s="36" t="s">
        <v>105</v>
      </c>
      <c r="L632" s="37">
        <v>0</v>
      </c>
      <c r="M632" s="37" t="s">
        <v>112</v>
      </c>
      <c r="N632" s="37" t="s">
        <v>112</v>
      </c>
      <c r="O632" s="37" t="s">
        <v>112</v>
      </c>
      <c r="P632" s="37" t="s">
        <v>112</v>
      </c>
      <c r="Q632" s="37" t="s">
        <v>112</v>
      </c>
      <c r="R632" s="37" t="s">
        <v>105</v>
      </c>
      <c r="S632" s="37" t="s">
        <v>116</v>
      </c>
    </row>
    <row r="633" spans="1:19" ht="187.2" x14ac:dyDescent="0.3">
      <c r="A633" s="162" t="s">
        <v>956</v>
      </c>
      <c r="B633" s="36" t="s">
        <v>1982</v>
      </c>
      <c r="C633" s="36" t="s">
        <v>180</v>
      </c>
      <c r="D633" s="36" t="s">
        <v>2424</v>
      </c>
      <c r="E633" s="36" t="str">
        <f t="shared" si="12"/>
        <v>La directive sur la distribution d'assurance (DDA) - Assurance emprunteur (Bärchen Education) (Formation courte)</v>
      </c>
      <c r="F633" s="147" t="s">
        <v>2425</v>
      </c>
      <c r="G633" s="36" t="s">
        <v>2050</v>
      </c>
      <c r="H633" s="37" t="s">
        <v>86</v>
      </c>
      <c r="I633" s="37" t="s">
        <v>915</v>
      </c>
      <c r="J633" s="37" t="s">
        <v>112</v>
      </c>
      <c r="K633" s="36" t="s">
        <v>105</v>
      </c>
      <c r="L633" s="37">
        <v>0</v>
      </c>
      <c r="M633" s="37" t="s">
        <v>112</v>
      </c>
      <c r="N633" s="37" t="s">
        <v>112</v>
      </c>
      <c r="O633" s="37" t="s">
        <v>112</v>
      </c>
      <c r="P633" s="37" t="s">
        <v>112</v>
      </c>
      <c r="Q633" s="37" t="s">
        <v>112</v>
      </c>
      <c r="R633" s="37" t="s">
        <v>105</v>
      </c>
      <c r="S633" s="37" t="s">
        <v>116</v>
      </c>
    </row>
    <row r="634" spans="1:19" ht="187.2" x14ac:dyDescent="0.3">
      <c r="A634" s="162" t="s">
        <v>956</v>
      </c>
      <c r="B634" s="36" t="s">
        <v>1982</v>
      </c>
      <c r="C634" s="36" t="s">
        <v>180</v>
      </c>
      <c r="D634" s="36" t="s">
        <v>2426</v>
      </c>
      <c r="E634" s="36" t="str">
        <f t="shared" si="12"/>
        <v>DDA - Mise en pratique de la Directive sur la Distribution d’Assurance (Bärchen Education) (Formation courte)</v>
      </c>
      <c r="F634" s="147" t="s">
        <v>2427</v>
      </c>
      <c r="G634" s="36" t="s">
        <v>2050</v>
      </c>
      <c r="H634" s="37" t="s">
        <v>86</v>
      </c>
      <c r="I634" s="37" t="s">
        <v>818</v>
      </c>
      <c r="J634" s="37" t="s">
        <v>112</v>
      </c>
      <c r="K634" s="36" t="s">
        <v>105</v>
      </c>
      <c r="L634" s="37">
        <v>0</v>
      </c>
      <c r="M634" s="37" t="s">
        <v>112</v>
      </c>
      <c r="N634" s="37" t="s">
        <v>112</v>
      </c>
      <c r="O634" s="37" t="s">
        <v>112</v>
      </c>
      <c r="P634" s="37" t="s">
        <v>112</v>
      </c>
      <c r="Q634" s="37" t="s">
        <v>112</v>
      </c>
      <c r="R634" s="37" t="s">
        <v>105</v>
      </c>
      <c r="S634" s="37" t="s">
        <v>116</v>
      </c>
    </row>
    <row r="635" spans="1:19" ht="158.4" x14ac:dyDescent="0.3">
      <c r="A635" s="162" t="s">
        <v>956</v>
      </c>
      <c r="B635" s="36" t="s">
        <v>1982</v>
      </c>
      <c r="C635" s="36" t="s">
        <v>180</v>
      </c>
      <c r="D635" s="36" t="s">
        <v>2428</v>
      </c>
      <c r="E635" s="36" t="str">
        <f t="shared" si="12"/>
        <v>Panorama de la réglementation bancaire (Bärchen Education) (Formation courte)</v>
      </c>
      <c r="F635" s="147" t="s">
        <v>2429</v>
      </c>
      <c r="G635" s="36" t="s">
        <v>960</v>
      </c>
      <c r="H635" s="37" t="s">
        <v>86</v>
      </c>
      <c r="I635" s="37" t="s">
        <v>818</v>
      </c>
      <c r="J635" s="37" t="s">
        <v>112</v>
      </c>
      <c r="K635" s="36" t="s">
        <v>105</v>
      </c>
      <c r="L635" s="37">
        <v>0</v>
      </c>
      <c r="M635" s="37" t="s">
        <v>112</v>
      </c>
      <c r="N635" s="37" t="s">
        <v>112</v>
      </c>
      <c r="O635" s="37" t="s">
        <v>112</v>
      </c>
      <c r="P635" s="37" t="s">
        <v>112</v>
      </c>
      <c r="Q635" s="37" t="s">
        <v>112</v>
      </c>
      <c r="R635" s="37" t="s">
        <v>105</v>
      </c>
      <c r="S635" s="37" t="s">
        <v>116</v>
      </c>
    </row>
    <row r="636" spans="1:19" ht="172.8" x14ac:dyDescent="0.3">
      <c r="A636" s="162" t="s">
        <v>956</v>
      </c>
      <c r="B636" s="36" t="s">
        <v>1982</v>
      </c>
      <c r="C636" s="36" t="s">
        <v>180</v>
      </c>
      <c r="D636" s="36" t="s">
        <v>2430</v>
      </c>
      <c r="E636" s="36" t="str">
        <f t="shared" si="12"/>
        <v>Réglementation Foreign Account Tax Compliance Act - FATCA (Bärchen Education) (Formation courte)</v>
      </c>
      <c r="F636" s="147" t="s">
        <v>2431</v>
      </c>
      <c r="G636" s="36" t="s">
        <v>2050</v>
      </c>
      <c r="H636" s="37" t="s">
        <v>86</v>
      </c>
      <c r="I636" s="37" t="s">
        <v>915</v>
      </c>
      <c r="J636" s="37" t="s">
        <v>112</v>
      </c>
      <c r="K636" s="36" t="s">
        <v>105</v>
      </c>
      <c r="L636" s="37">
        <v>0</v>
      </c>
      <c r="M636" s="37" t="s">
        <v>112</v>
      </c>
      <c r="N636" s="37" t="s">
        <v>112</v>
      </c>
      <c r="O636" s="37" t="s">
        <v>112</v>
      </c>
      <c r="P636" s="37" t="s">
        <v>112</v>
      </c>
      <c r="Q636" s="37" t="s">
        <v>112</v>
      </c>
      <c r="R636" s="37" t="s">
        <v>105</v>
      </c>
      <c r="S636" s="37" t="s">
        <v>116</v>
      </c>
    </row>
    <row r="637" spans="1:19" ht="158.4" x14ac:dyDescent="0.3">
      <c r="A637" s="162" t="s">
        <v>956</v>
      </c>
      <c r="B637" s="36" t="s">
        <v>1982</v>
      </c>
      <c r="C637" s="36" t="s">
        <v>180</v>
      </c>
      <c r="D637" s="36" t="s">
        <v>2432</v>
      </c>
      <c r="E637" s="36" t="str">
        <f t="shared" si="12"/>
        <v>Actualité réglementaire des marchés financiers (Bärchen Education) (Formation courte)</v>
      </c>
      <c r="F637" s="147" t="s">
        <v>2433</v>
      </c>
      <c r="G637" s="36" t="s">
        <v>2107</v>
      </c>
      <c r="H637" s="37" t="s">
        <v>86</v>
      </c>
      <c r="I637" s="37" t="s">
        <v>86</v>
      </c>
      <c r="J637" s="37" t="s">
        <v>112</v>
      </c>
      <c r="K637" s="36" t="s">
        <v>105</v>
      </c>
      <c r="L637" s="37">
        <v>0</v>
      </c>
      <c r="M637" s="37" t="s">
        <v>112</v>
      </c>
      <c r="N637" s="37" t="s">
        <v>112</v>
      </c>
      <c r="O637" s="37" t="s">
        <v>112</v>
      </c>
      <c r="P637" s="37" t="s">
        <v>112</v>
      </c>
      <c r="Q637" s="37" t="s">
        <v>112</v>
      </c>
      <c r="R637" s="37" t="s">
        <v>105</v>
      </c>
      <c r="S637" s="37" t="s">
        <v>116</v>
      </c>
    </row>
    <row r="638" spans="1:19" ht="201.6" x14ac:dyDescent="0.3">
      <c r="A638" s="162" t="s">
        <v>956</v>
      </c>
      <c r="B638" s="36" t="s">
        <v>1982</v>
      </c>
      <c r="C638" s="36" t="s">
        <v>180</v>
      </c>
      <c r="D638" s="36" t="s">
        <v>2434</v>
      </c>
      <c r="E638" s="36" t="str">
        <f t="shared" si="12"/>
        <v>Dispositif Lutte Contre le Blanchiment et le Financement du Terrorisme (Bärchen Education) (Formation courte)</v>
      </c>
      <c r="F638" s="147" t="s">
        <v>2435</v>
      </c>
      <c r="G638" s="36" t="s">
        <v>960</v>
      </c>
      <c r="H638" s="37" t="s">
        <v>86</v>
      </c>
      <c r="I638" s="37" t="s">
        <v>86</v>
      </c>
      <c r="J638" s="37" t="s">
        <v>112</v>
      </c>
      <c r="K638" s="36" t="s">
        <v>105</v>
      </c>
      <c r="L638" s="37">
        <v>0</v>
      </c>
      <c r="M638" s="37" t="s">
        <v>112</v>
      </c>
      <c r="N638" s="37" t="s">
        <v>112</v>
      </c>
      <c r="O638" s="37" t="s">
        <v>112</v>
      </c>
      <c r="P638" s="37" t="s">
        <v>112</v>
      </c>
      <c r="Q638" s="37" t="s">
        <v>112</v>
      </c>
      <c r="R638" s="37" t="s">
        <v>105</v>
      </c>
      <c r="S638" s="37" t="s">
        <v>116</v>
      </c>
    </row>
    <row r="639" spans="1:19" ht="172.8" x14ac:dyDescent="0.3">
      <c r="A639" s="162" t="s">
        <v>956</v>
      </c>
      <c r="B639" s="36" t="s">
        <v>1982</v>
      </c>
      <c r="C639" s="36" t="s">
        <v>180</v>
      </c>
      <c r="D639" s="36" t="s">
        <v>2436</v>
      </c>
      <c r="E639" s="36" t="str">
        <f t="shared" si="12"/>
        <v>Dispositif MIF2 : Solidifier et compléter ses connaissance (Bärchen Education) (Formation courte)</v>
      </c>
      <c r="F639" s="147" t="s">
        <v>2437</v>
      </c>
      <c r="G639" s="36" t="s">
        <v>2107</v>
      </c>
      <c r="H639" s="37" t="s">
        <v>86</v>
      </c>
      <c r="I639" s="37" t="s">
        <v>86</v>
      </c>
      <c r="J639" s="37" t="s">
        <v>112</v>
      </c>
      <c r="K639" s="36" t="s">
        <v>105</v>
      </c>
      <c r="L639" s="37">
        <v>0</v>
      </c>
      <c r="M639" s="37" t="s">
        <v>112</v>
      </c>
      <c r="N639" s="37" t="s">
        <v>112</v>
      </c>
      <c r="O639" s="37" t="s">
        <v>112</v>
      </c>
      <c r="P639" s="37" t="s">
        <v>112</v>
      </c>
      <c r="Q639" s="37" t="s">
        <v>112</v>
      </c>
      <c r="R639" s="37" t="s">
        <v>105</v>
      </c>
      <c r="S639" s="37" t="s">
        <v>116</v>
      </c>
    </row>
    <row r="640" spans="1:19" ht="158.4" x14ac:dyDescent="0.3">
      <c r="A640" s="162" t="s">
        <v>956</v>
      </c>
      <c r="B640" s="36" t="s">
        <v>1982</v>
      </c>
      <c r="C640" s="36" t="s">
        <v>180</v>
      </c>
      <c r="D640" s="36" t="s">
        <v>2438</v>
      </c>
      <c r="E640" s="36" t="str">
        <f t="shared" si="12"/>
        <v>Dispositif Abus de marché (Bärchen Education) (Formation courte)</v>
      </c>
      <c r="F640" s="147" t="s">
        <v>2439</v>
      </c>
      <c r="G640" s="36" t="s">
        <v>960</v>
      </c>
      <c r="H640" s="37" t="s">
        <v>86</v>
      </c>
      <c r="I640" s="37" t="s">
        <v>86</v>
      </c>
      <c r="J640" s="37" t="s">
        <v>112</v>
      </c>
      <c r="K640" s="36" t="s">
        <v>105</v>
      </c>
      <c r="L640" s="37">
        <v>0</v>
      </c>
      <c r="M640" s="37" t="s">
        <v>112</v>
      </c>
      <c r="N640" s="37" t="s">
        <v>112</v>
      </c>
      <c r="O640" s="37" t="s">
        <v>112</v>
      </c>
      <c r="P640" s="37" t="s">
        <v>112</v>
      </c>
      <c r="Q640" s="37" t="s">
        <v>112</v>
      </c>
      <c r="R640" s="37" t="s">
        <v>105</v>
      </c>
      <c r="S640" s="37" t="s">
        <v>116</v>
      </c>
    </row>
    <row r="641" spans="1:19" ht="172.8" x14ac:dyDescent="0.3">
      <c r="A641" s="162" t="s">
        <v>956</v>
      </c>
      <c r="B641" s="36" t="s">
        <v>1982</v>
      </c>
      <c r="C641" s="36" t="s">
        <v>180</v>
      </c>
      <c r="D641" s="36" t="s">
        <v>2440</v>
      </c>
      <c r="E641" s="36" t="str">
        <f t="shared" si="12"/>
        <v>IOBSP Niveau 2 (Bärchen Education) (Formation courte)</v>
      </c>
      <c r="F641" s="147" t="s">
        <v>2441</v>
      </c>
      <c r="G641" s="36" t="s">
        <v>960</v>
      </c>
      <c r="H641" s="37" t="s">
        <v>86</v>
      </c>
      <c r="I641" s="37" t="s">
        <v>86</v>
      </c>
      <c r="J641" s="37" t="s">
        <v>112</v>
      </c>
      <c r="K641" s="36" t="s">
        <v>105</v>
      </c>
      <c r="L641" s="37">
        <v>0</v>
      </c>
      <c r="M641" s="37" t="s">
        <v>112</v>
      </c>
      <c r="N641" s="37" t="s">
        <v>112</v>
      </c>
      <c r="O641" s="37" t="s">
        <v>112</v>
      </c>
      <c r="P641" s="37" t="s">
        <v>112</v>
      </c>
      <c r="Q641" s="37" t="s">
        <v>112</v>
      </c>
      <c r="R641" s="37" t="s">
        <v>105</v>
      </c>
      <c r="S641" s="37" t="s">
        <v>116</v>
      </c>
    </row>
    <row r="642" spans="1:19" ht="216" x14ac:dyDescent="0.3">
      <c r="A642" s="162" t="s">
        <v>956</v>
      </c>
      <c r="B642" s="36" t="s">
        <v>1982</v>
      </c>
      <c r="C642" s="36" t="s">
        <v>180</v>
      </c>
      <c r="D642" s="36" t="s">
        <v>2442</v>
      </c>
      <c r="E642" s="36" t="str">
        <f t="shared" ref="E642:E705" si="13">CONCATENATE(D642&amp;" ("&amp;B642&amp;")"&amp;" ("&amp;C642&amp;")")</f>
        <v>Contrat d’assurance par voie électronique : conclusion, exécution, sécurisation (Bärchen Education) (Formation courte)</v>
      </c>
      <c r="F642" s="147" t="s">
        <v>2443</v>
      </c>
      <c r="G642" s="36" t="s">
        <v>960</v>
      </c>
      <c r="H642" s="37" t="s">
        <v>86</v>
      </c>
      <c r="I642" s="37" t="s">
        <v>915</v>
      </c>
      <c r="J642" s="37" t="s">
        <v>112</v>
      </c>
      <c r="K642" s="36" t="s">
        <v>105</v>
      </c>
      <c r="L642" s="37">
        <v>0</v>
      </c>
      <c r="M642" s="37" t="s">
        <v>112</v>
      </c>
      <c r="N642" s="37" t="s">
        <v>112</v>
      </c>
      <c r="O642" s="37" t="s">
        <v>112</v>
      </c>
      <c r="P642" s="37" t="s">
        <v>112</v>
      </c>
      <c r="Q642" s="37" t="s">
        <v>112</v>
      </c>
      <c r="R642" s="37" t="s">
        <v>105</v>
      </c>
      <c r="S642" s="37" t="s">
        <v>116</v>
      </c>
    </row>
    <row r="643" spans="1:19" ht="187.2" x14ac:dyDescent="0.3">
      <c r="A643" s="162" t="s">
        <v>956</v>
      </c>
      <c r="B643" s="36" t="s">
        <v>1982</v>
      </c>
      <c r="C643" s="36" t="s">
        <v>180</v>
      </c>
      <c r="D643" s="36" t="s">
        <v>2444</v>
      </c>
      <c r="E643" s="36" t="str">
        <f t="shared" si="13"/>
        <v>Gestion des sinistres et contrats d'assurance (Bärchen Education) (Formation courte)</v>
      </c>
      <c r="F643" s="147" t="s">
        <v>2445</v>
      </c>
      <c r="G643" s="36" t="s">
        <v>960</v>
      </c>
      <c r="H643" s="37" t="s">
        <v>86</v>
      </c>
      <c r="I643" s="37" t="s">
        <v>818</v>
      </c>
      <c r="J643" s="37" t="s">
        <v>112</v>
      </c>
      <c r="K643" s="36" t="s">
        <v>105</v>
      </c>
      <c r="L643" s="37">
        <v>0</v>
      </c>
      <c r="M643" s="37" t="s">
        <v>112</v>
      </c>
      <c r="N643" s="37" t="s">
        <v>112</v>
      </c>
      <c r="O643" s="37" t="s">
        <v>112</v>
      </c>
      <c r="P643" s="37" t="s">
        <v>112</v>
      </c>
      <c r="Q643" s="37" t="s">
        <v>112</v>
      </c>
      <c r="R643" s="37" t="s">
        <v>105</v>
      </c>
      <c r="S643" s="37" t="s">
        <v>116</v>
      </c>
    </row>
    <row r="644" spans="1:19" ht="216" x14ac:dyDescent="0.3">
      <c r="A644" s="162" t="s">
        <v>956</v>
      </c>
      <c r="B644" s="36" t="s">
        <v>1982</v>
      </c>
      <c r="C644" s="36" t="s">
        <v>180</v>
      </c>
      <c r="D644" s="36" t="s">
        <v>2446</v>
      </c>
      <c r="E644" s="36" t="str">
        <f t="shared" si="13"/>
        <v>Évaluation et réparation du préjudice corporel : méthodes de calcul et recours des tiers payeurs (Bärchen Education) (Formation courte)</v>
      </c>
      <c r="F644" s="165" t="s">
        <v>2447</v>
      </c>
      <c r="G644" s="37" t="s">
        <v>112</v>
      </c>
      <c r="H644" s="37" t="s">
        <v>112</v>
      </c>
      <c r="I644" s="37" t="s">
        <v>915</v>
      </c>
      <c r="J644" s="37" t="s">
        <v>112</v>
      </c>
      <c r="K644" s="36" t="s">
        <v>105</v>
      </c>
      <c r="L644" s="37">
        <v>0</v>
      </c>
      <c r="M644" s="37" t="s">
        <v>112</v>
      </c>
      <c r="N644" s="37" t="s">
        <v>112</v>
      </c>
      <c r="O644" s="37" t="s">
        <v>112</v>
      </c>
      <c r="P644" s="37" t="s">
        <v>112</v>
      </c>
      <c r="Q644" s="37" t="s">
        <v>112</v>
      </c>
      <c r="R644" s="36" t="s">
        <v>105</v>
      </c>
      <c r="S644" s="37" t="s">
        <v>116</v>
      </c>
    </row>
    <row r="645" spans="1:19" ht="172.8" x14ac:dyDescent="0.3">
      <c r="A645" s="162" t="s">
        <v>956</v>
      </c>
      <c r="B645" s="36" t="s">
        <v>1982</v>
      </c>
      <c r="C645" s="36" t="s">
        <v>180</v>
      </c>
      <c r="D645" s="36" t="s">
        <v>2448</v>
      </c>
      <c r="E645" s="36" t="str">
        <f t="shared" si="13"/>
        <v>Réparation du préjudice corporel : principes généraux et procédures (Bärchen Education) (Formation courte)</v>
      </c>
      <c r="F645" s="165" t="s">
        <v>2449</v>
      </c>
      <c r="G645" s="37" t="s">
        <v>112</v>
      </c>
      <c r="H645" s="37" t="s">
        <v>112</v>
      </c>
      <c r="I645" s="37" t="s">
        <v>915</v>
      </c>
      <c r="J645" s="37" t="s">
        <v>112</v>
      </c>
      <c r="K645" s="36" t="s">
        <v>105</v>
      </c>
      <c r="L645" s="37">
        <v>0</v>
      </c>
      <c r="M645" s="37" t="s">
        <v>112</v>
      </c>
      <c r="N645" s="37" t="s">
        <v>112</v>
      </c>
      <c r="O645" s="37" t="s">
        <v>112</v>
      </c>
      <c r="P645" s="37" t="s">
        <v>112</v>
      </c>
      <c r="Q645" s="37" t="s">
        <v>112</v>
      </c>
      <c r="R645" s="36" t="s">
        <v>105</v>
      </c>
      <c r="S645" s="37" t="s">
        <v>116</v>
      </c>
    </row>
    <row r="646" spans="1:19" ht="115.2" x14ac:dyDescent="0.3">
      <c r="A646" s="162" t="s">
        <v>956</v>
      </c>
      <c r="B646" s="36" t="s">
        <v>1982</v>
      </c>
      <c r="C646" s="36" t="s">
        <v>180</v>
      </c>
      <c r="D646" s="36" t="s">
        <v>2450</v>
      </c>
      <c r="E646" s="36" t="str">
        <f t="shared" si="13"/>
        <v>Les risques du crédit aux particuliers (Bärchen Education) (Formation courte)</v>
      </c>
      <c r="F646" s="165" t="s">
        <v>2451</v>
      </c>
      <c r="G646" s="37" t="s">
        <v>112</v>
      </c>
      <c r="H646" s="37" t="s">
        <v>112</v>
      </c>
      <c r="I646" s="37" t="s">
        <v>818</v>
      </c>
      <c r="J646" s="37" t="s">
        <v>112</v>
      </c>
      <c r="K646" s="36" t="s">
        <v>105</v>
      </c>
      <c r="L646" s="37">
        <v>0</v>
      </c>
      <c r="M646" s="37" t="s">
        <v>112</v>
      </c>
      <c r="N646" s="37" t="s">
        <v>112</v>
      </c>
      <c r="O646" s="37" t="s">
        <v>112</v>
      </c>
      <c r="P646" s="37" t="s">
        <v>112</v>
      </c>
      <c r="Q646" s="37" t="s">
        <v>112</v>
      </c>
      <c r="R646" s="36" t="s">
        <v>105</v>
      </c>
      <c r="S646" s="37" t="s">
        <v>116</v>
      </c>
    </row>
    <row r="647" spans="1:19" ht="144" x14ac:dyDescent="0.3">
      <c r="A647" s="162" t="s">
        <v>956</v>
      </c>
      <c r="B647" s="36" t="s">
        <v>1982</v>
      </c>
      <c r="C647" s="36" t="s">
        <v>180</v>
      </c>
      <c r="D647" s="36" t="s">
        <v>2452</v>
      </c>
      <c r="E647" s="36" t="str">
        <f t="shared" si="13"/>
        <v>Techniques de financement : les fondamentaux (Bärchen Education) (Formation courte)</v>
      </c>
      <c r="F647" s="165" t="s">
        <v>2453</v>
      </c>
      <c r="G647" s="37" t="s">
        <v>112</v>
      </c>
      <c r="H647" s="37" t="s">
        <v>112</v>
      </c>
      <c r="I647" s="37" t="s">
        <v>112</v>
      </c>
      <c r="J647" s="37" t="s">
        <v>112</v>
      </c>
      <c r="K647" s="36" t="s">
        <v>105</v>
      </c>
      <c r="L647" s="37">
        <v>0</v>
      </c>
      <c r="M647" s="37" t="s">
        <v>112</v>
      </c>
      <c r="N647" s="37" t="s">
        <v>112</v>
      </c>
      <c r="O647" s="37" t="s">
        <v>112</v>
      </c>
      <c r="P647" s="37" t="s">
        <v>112</v>
      </c>
      <c r="Q647" s="37" t="s">
        <v>112</v>
      </c>
      <c r="R647" s="36" t="s">
        <v>105</v>
      </c>
      <c r="S647" s="37" t="s">
        <v>116</v>
      </c>
    </row>
    <row r="648" spans="1:19" ht="216" x14ac:dyDescent="0.3">
      <c r="A648" s="162" t="s">
        <v>956</v>
      </c>
      <c r="B648" s="36" t="s">
        <v>1982</v>
      </c>
      <c r="C648" s="36" t="s">
        <v>180</v>
      </c>
      <c r="D648" s="36" t="s">
        <v>2454</v>
      </c>
      <c r="E648" s="36" t="str">
        <f t="shared" si="13"/>
        <v>Financement bancaire : négociation, documentation pré-contractuelle et documents de sûretés (Bärchen Education) (Formation courte)</v>
      </c>
      <c r="F648" s="165" t="s">
        <v>2455</v>
      </c>
      <c r="G648" s="37" t="s">
        <v>112</v>
      </c>
      <c r="H648" s="37" t="s">
        <v>112</v>
      </c>
      <c r="I648" s="37" t="s">
        <v>915</v>
      </c>
      <c r="J648" s="37" t="s">
        <v>112</v>
      </c>
      <c r="K648" s="36" t="s">
        <v>105</v>
      </c>
      <c r="L648" s="37">
        <v>0</v>
      </c>
      <c r="M648" s="37" t="s">
        <v>112</v>
      </c>
      <c r="N648" s="37" t="s">
        <v>112</v>
      </c>
      <c r="O648" s="37" t="s">
        <v>112</v>
      </c>
      <c r="P648" s="37" t="s">
        <v>112</v>
      </c>
      <c r="Q648" s="37" t="s">
        <v>112</v>
      </c>
      <c r="R648" s="36" t="s">
        <v>105</v>
      </c>
      <c r="S648" s="37" t="s">
        <v>116</v>
      </c>
    </row>
    <row r="649" spans="1:19" ht="201.6" x14ac:dyDescent="0.3">
      <c r="A649" s="162" t="s">
        <v>956</v>
      </c>
      <c r="B649" s="36" t="s">
        <v>1982</v>
      </c>
      <c r="C649" s="36" t="s">
        <v>180</v>
      </c>
      <c r="D649" s="36" t="s">
        <v>2456</v>
      </c>
      <c r="E649" s="36" t="str">
        <f t="shared" si="13"/>
        <v>Crédit à la consommation : aspects contractuels et information de l'emprunteur (Bärchen Education) (Formation courte)</v>
      </c>
      <c r="F649" s="165" t="s">
        <v>2457</v>
      </c>
      <c r="G649" s="37" t="s">
        <v>112</v>
      </c>
      <c r="H649" s="37" t="s">
        <v>112</v>
      </c>
      <c r="I649" s="37" t="s">
        <v>915</v>
      </c>
      <c r="J649" s="37" t="s">
        <v>112</v>
      </c>
      <c r="K649" s="36" t="s">
        <v>105</v>
      </c>
      <c r="L649" s="37">
        <v>0</v>
      </c>
      <c r="M649" s="37" t="s">
        <v>112</v>
      </c>
      <c r="N649" s="37" t="s">
        <v>112</v>
      </c>
      <c r="O649" s="37" t="s">
        <v>112</v>
      </c>
      <c r="P649" s="37" t="s">
        <v>112</v>
      </c>
      <c r="Q649" s="37" t="s">
        <v>112</v>
      </c>
      <c r="R649" s="36" t="s">
        <v>105</v>
      </c>
      <c r="S649" s="37" t="s">
        <v>116</v>
      </c>
    </row>
    <row r="650" spans="1:19" ht="187.2" x14ac:dyDescent="0.3">
      <c r="A650" s="162" t="s">
        <v>956</v>
      </c>
      <c r="B650" s="36" t="s">
        <v>1982</v>
      </c>
      <c r="C650" s="36" t="s">
        <v>180</v>
      </c>
      <c r="D650" s="36" t="s">
        <v>2458</v>
      </c>
      <c r="E650" s="36" t="str">
        <f t="shared" si="13"/>
        <v>Crédit immobilier : aspects contractuels et information de l'emprunteur (Bärchen Education) (Formation courte)</v>
      </c>
      <c r="F650" s="165" t="s">
        <v>2459</v>
      </c>
      <c r="G650" s="37" t="s">
        <v>112</v>
      </c>
      <c r="H650" s="37" t="s">
        <v>112</v>
      </c>
      <c r="I650" s="37" t="s">
        <v>915</v>
      </c>
      <c r="J650" s="37" t="s">
        <v>112</v>
      </c>
      <c r="K650" s="36" t="s">
        <v>105</v>
      </c>
      <c r="L650" s="37">
        <v>0</v>
      </c>
      <c r="M650" s="37" t="s">
        <v>112</v>
      </c>
      <c r="N650" s="37" t="s">
        <v>112</v>
      </c>
      <c r="O650" s="37" t="s">
        <v>112</v>
      </c>
      <c r="P650" s="37" t="s">
        <v>112</v>
      </c>
      <c r="Q650" s="37" t="s">
        <v>112</v>
      </c>
      <c r="R650" s="36" t="s">
        <v>105</v>
      </c>
      <c r="S650" s="37" t="s">
        <v>116</v>
      </c>
    </row>
    <row r="651" spans="1:19" ht="115.2" x14ac:dyDescent="0.3">
      <c r="A651" s="162" t="s">
        <v>956</v>
      </c>
      <c r="B651" s="36" t="s">
        <v>1982</v>
      </c>
      <c r="C651" s="36" t="s">
        <v>180</v>
      </c>
      <c r="D651" s="36" t="s">
        <v>2460</v>
      </c>
      <c r="E651" s="36" t="str">
        <f t="shared" si="13"/>
        <v>Bourse : opérations en gestion collective (Bärchen Education) (Formation courte)</v>
      </c>
      <c r="F651" s="165" t="s">
        <v>2461</v>
      </c>
      <c r="G651" s="37" t="s">
        <v>112</v>
      </c>
      <c r="H651" s="37" t="s">
        <v>112</v>
      </c>
      <c r="I651" s="37" t="s">
        <v>818</v>
      </c>
      <c r="J651" s="37" t="s">
        <v>112</v>
      </c>
      <c r="K651" s="36" t="s">
        <v>105</v>
      </c>
      <c r="L651" s="37">
        <v>0</v>
      </c>
      <c r="M651" s="37" t="s">
        <v>112</v>
      </c>
      <c r="N651" s="37" t="s">
        <v>112</v>
      </c>
      <c r="O651" s="37" t="s">
        <v>112</v>
      </c>
      <c r="P651" s="37" t="s">
        <v>112</v>
      </c>
      <c r="Q651" s="37" t="s">
        <v>112</v>
      </c>
      <c r="R651" s="36" t="s">
        <v>105</v>
      </c>
      <c r="S651" s="37" t="s">
        <v>116</v>
      </c>
    </row>
    <row r="652" spans="1:19" ht="86.4" x14ac:dyDescent="0.3">
      <c r="A652" s="162" t="s">
        <v>956</v>
      </c>
      <c r="B652" s="36" t="s">
        <v>1982</v>
      </c>
      <c r="C652" s="36" t="s">
        <v>180</v>
      </c>
      <c r="D652" s="36" t="s">
        <v>2462</v>
      </c>
      <c r="E652" s="36" t="str">
        <f t="shared" si="13"/>
        <v>Relation Client (Bärchen Education) (Formation courte)</v>
      </c>
      <c r="F652" s="165" t="s">
        <v>2463</v>
      </c>
      <c r="G652" s="37" t="s">
        <v>112</v>
      </c>
      <c r="H652" s="37" t="s">
        <v>112</v>
      </c>
      <c r="I652" s="37" t="s">
        <v>818</v>
      </c>
      <c r="J652" s="37" t="s">
        <v>112</v>
      </c>
      <c r="K652" s="36" t="s">
        <v>105</v>
      </c>
      <c r="L652" s="37">
        <v>0</v>
      </c>
      <c r="M652" s="37" t="s">
        <v>112</v>
      </c>
      <c r="N652" s="37" t="s">
        <v>112</v>
      </c>
      <c r="O652" s="37" t="s">
        <v>112</v>
      </c>
      <c r="P652" s="37" t="s">
        <v>112</v>
      </c>
      <c r="Q652" s="37" t="s">
        <v>112</v>
      </c>
      <c r="R652" s="36" t="s">
        <v>105</v>
      </c>
      <c r="S652" s="37" t="s">
        <v>116</v>
      </c>
    </row>
    <row r="653" spans="1:19" ht="129.6" x14ac:dyDescent="0.3">
      <c r="A653" s="162" t="s">
        <v>956</v>
      </c>
      <c r="B653" s="36" t="s">
        <v>1982</v>
      </c>
      <c r="C653" s="36" t="s">
        <v>180</v>
      </c>
      <c r="D653" s="36" t="s">
        <v>2464</v>
      </c>
      <c r="E653" s="36" t="str">
        <f t="shared" si="13"/>
        <v>La négociation commerciale bancaire (Bärchen Education) (Formation courte)</v>
      </c>
      <c r="F653" s="165" t="s">
        <v>2465</v>
      </c>
      <c r="G653" s="37" t="s">
        <v>112</v>
      </c>
      <c r="H653" s="37" t="s">
        <v>112</v>
      </c>
      <c r="I653" s="37" t="s">
        <v>112</v>
      </c>
      <c r="J653" s="37" t="s">
        <v>112</v>
      </c>
      <c r="K653" s="36" t="s">
        <v>105</v>
      </c>
      <c r="L653" s="37">
        <v>0</v>
      </c>
      <c r="M653" s="37" t="s">
        <v>112</v>
      </c>
      <c r="N653" s="37" t="s">
        <v>112</v>
      </c>
      <c r="O653" s="37" t="s">
        <v>112</v>
      </c>
      <c r="P653" s="37" t="s">
        <v>112</v>
      </c>
      <c r="Q653" s="37" t="s">
        <v>112</v>
      </c>
      <c r="R653" s="36" t="s">
        <v>105</v>
      </c>
      <c r="S653" s="37" t="s">
        <v>116</v>
      </c>
    </row>
    <row r="654" spans="1:19" ht="115.2" x14ac:dyDescent="0.3">
      <c r="A654" s="162" t="s">
        <v>956</v>
      </c>
      <c r="B654" s="36" t="s">
        <v>1982</v>
      </c>
      <c r="C654" s="36" t="s">
        <v>180</v>
      </c>
      <c r="D654" s="36" t="s">
        <v>2466</v>
      </c>
      <c r="E654" s="36" t="str">
        <f t="shared" si="13"/>
        <v>Techniques de l'entretien de vente (Bärchen Education) (Formation courte)</v>
      </c>
      <c r="F654" s="165" t="s">
        <v>2467</v>
      </c>
      <c r="G654" s="37" t="s">
        <v>112</v>
      </c>
      <c r="H654" s="37" t="s">
        <v>112</v>
      </c>
      <c r="I654" s="37" t="s">
        <v>818</v>
      </c>
      <c r="J654" s="37" t="s">
        <v>112</v>
      </c>
      <c r="K654" s="36" t="s">
        <v>105</v>
      </c>
      <c r="L654" s="37">
        <v>0</v>
      </c>
      <c r="M654" s="37" t="s">
        <v>112</v>
      </c>
      <c r="N654" s="37" t="s">
        <v>112</v>
      </c>
      <c r="O654" s="37" t="s">
        <v>112</v>
      </c>
      <c r="P654" s="37" t="s">
        <v>112</v>
      </c>
      <c r="Q654" s="37" t="s">
        <v>112</v>
      </c>
      <c r="R654" s="36" t="s">
        <v>105</v>
      </c>
      <c r="S654" s="37" t="s">
        <v>116</v>
      </c>
    </row>
    <row r="655" spans="1:19" ht="115.2" x14ac:dyDescent="0.3">
      <c r="A655" s="162" t="s">
        <v>956</v>
      </c>
      <c r="B655" s="36" t="s">
        <v>1982</v>
      </c>
      <c r="C655" s="36" t="s">
        <v>180</v>
      </c>
      <c r="D655" s="36" t="s">
        <v>2468</v>
      </c>
      <c r="E655" s="36" t="str">
        <f t="shared" si="13"/>
        <v>Attitude commerciale impactante (Bärchen Education) (Formation courte)</v>
      </c>
      <c r="F655" s="165" t="s">
        <v>2469</v>
      </c>
      <c r="G655" s="37" t="s">
        <v>112</v>
      </c>
      <c r="H655" s="37" t="s">
        <v>112</v>
      </c>
      <c r="I655" s="37" t="s">
        <v>818</v>
      </c>
      <c r="J655" s="37" t="s">
        <v>112</v>
      </c>
      <c r="K655" s="36" t="s">
        <v>105</v>
      </c>
      <c r="L655" s="37">
        <v>0</v>
      </c>
      <c r="M655" s="37" t="s">
        <v>112</v>
      </c>
      <c r="N655" s="37" t="s">
        <v>112</v>
      </c>
      <c r="O655" s="37" t="s">
        <v>112</v>
      </c>
      <c r="P655" s="37" t="s">
        <v>112</v>
      </c>
      <c r="Q655" s="37" t="s">
        <v>112</v>
      </c>
      <c r="R655" s="36" t="s">
        <v>105</v>
      </c>
      <c r="S655" s="37" t="s">
        <v>116</v>
      </c>
    </row>
    <row r="656" spans="1:19" ht="144" x14ac:dyDescent="0.3">
      <c r="A656" s="162" t="s">
        <v>956</v>
      </c>
      <c r="B656" s="36" t="s">
        <v>1982</v>
      </c>
      <c r="C656" s="36" t="s">
        <v>180</v>
      </c>
      <c r="D656" s="36" t="s">
        <v>2470</v>
      </c>
      <c r="E656" s="36" t="str">
        <f t="shared" si="13"/>
        <v>Satisfaction client et gestion des situations difficiles (Bärchen Education) (Formation courte)</v>
      </c>
      <c r="F656" s="165" t="s">
        <v>2471</v>
      </c>
      <c r="G656" s="37" t="s">
        <v>112</v>
      </c>
      <c r="H656" s="37" t="s">
        <v>112</v>
      </c>
      <c r="I656" s="37" t="s">
        <v>818</v>
      </c>
      <c r="J656" s="37" t="s">
        <v>112</v>
      </c>
      <c r="K656" s="36" t="s">
        <v>105</v>
      </c>
      <c r="L656" s="37">
        <v>0</v>
      </c>
      <c r="M656" s="37" t="s">
        <v>112</v>
      </c>
      <c r="N656" s="37" t="s">
        <v>112</v>
      </c>
      <c r="O656" s="37" t="s">
        <v>112</v>
      </c>
      <c r="P656" s="37" t="s">
        <v>112</v>
      </c>
      <c r="Q656" s="37" t="s">
        <v>112</v>
      </c>
      <c r="R656" s="36" t="s">
        <v>105</v>
      </c>
      <c r="S656" s="37" t="s">
        <v>116</v>
      </c>
    </row>
    <row r="657" spans="1:19" ht="129.6" x14ac:dyDescent="0.3">
      <c r="A657" s="162" t="s">
        <v>956</v>
      </c>
      <c r="B657" s="36" t="s">
        <v>1982</v>
      </c>
      <c r="C657" s="36" t="s">
        <v>180</v>
      </c>
      <c r="D657" s="36" t="s">
        <v>2472</v>
      </c>
      <c r="E657" s="36" t="str">
        <f t="shared" si="13"/>
        <v>Communiquer efficacement en toute situation (Bärchen Education) (Formation courte)</v>
      </c>
      <c r="F657" s="165" t="s">
        <v>2473</v>
      </c>
      <c r="G657" s="37" t="s">
        <v>112</v>
      </c>
      <c r="H657" s="37" t="s">
        <v>112</v>
      </c>
      <c r="I657" s="37" t="s">
        <v>818</v>
      </c>
      <c r="J657" s="37" t="s">
        <v>112</v>
      </c>
      <c r="K657" s="36" t="s">
        <v>105</v>
      </c>
      <c r="L657" s="37">
        <v>0</v>
      </c>
      <c r="M657" s="37" t="s">
        <v>112</v>
      </c>
      <c r="N657" s="37" t="s">
        <v>112</v>
      </c>
      <c r="O657" s="37" t="s">
        <v>112</v>
      </c>
      <c r="P657" s="37" t="s">
        <v>112</v>
      </c>
      <c r="Q657" s="37" t="s">
        <v>112</v>
      </c>
      <c r="R657" s="36" t="s">
        <v>105</v>
      </c>
      <c r="S657" s="37" t="s">
        <v>116</v>
      </c>
    </row>
    <row r="658" spans="1:19" ht="100.8" x14ac:dyDescent="0.3">
      <c r="A658" s="162" t="s">
        <v>956</v>
      </c>
      <c r="B658" s="36" t="s">
        <v>1982</v>
      </c>
      <c r="C658" s="36" t="s">
        <v>180</v>
      </c>
      <c r="D658" s="36" t="s">
        <v>2474</v>
      </c>
      <c r="E658" s="36" t="str">
        <f t="shared" si="13"/>
        <v>Le crédit bail immobilier (Bärchen Education) (Formation courte)</v>
      </c>
      <c r="F658" s="165" t="s">
        <v>2475</v>
      </c>
      <c r="G658" s="37" t="s">
        <v>112</v>
      </c>
      <c r="H658" s="37" t="s">
        <v>112</v>
      </c>
      <c r="I658" s="37" t="s">
        <v>112</v>
      </c>
      <c r="J658" s="37" t="s">
        <v>112</v>
      </c>
      <c r="K658" s="36" t="s">
        <v>105</v>
      </c>
      <c r="L658" s="37">
        <v>0</v>
      </c>
      <c r="M658" s="37" t="s">
        <v>112</v>
      </c>
      <c r="N658" s="37" t="s">
        <v>112</v>
      </c>
      <c r="O658" s="37" t="s">
        <v>112</v>
      </c>
      <c r="P658" s="37" t="s">
        <v>112</v>
      </c>
      <c r="Q658" s="37" t="s">
        <v>112</v>
      </c>
      <c r="R658" s="36" t="s">
        <v>105</v>
      </c>
      <c r="S658" s="37" t="s">
        <v>116</v>
      </c>
    </row>
    <row r="659" spans="1:19" ht="129.6" x14ac:dyDescent="0.3">
      <c r="A659" s="162" t="s">
        <v>956</v>
      </c>
      <c r="B659" s="36" t="s">
        <v>1982</v>
      </c>
      <c r="C659" s="36" t="s">
        <v>180</v>
      </c>
      <c r="D659" s="36" t="s">
        <v>2476</v>
      </c>
      <c r="E659" s="36" t="str">
        <f t="shared" si="13"/>
        <v>Business plan : élaboration et présentation (Bärchen Education) (Formation courte)</v>
      </c>
      <c r="F659" s="165" t="s">
        <v>2477</v>
      </c>
      <c r="G659" s="37" t="s">
        <v>112</v>
      </c>
      <c r="H659" s="37" t="s">
        <v>112</v>
      </c>
      <c r="I659" s="37" t="s">
        <v>818</v>
      </c>
      <c r="J659" s="37" t="s">
        <v>112</v>
      </c>
      <c r="K659" s="36" t="s">
        <v>105</v>
      </c>
      <c r="L659" s="37">
        <v>0</v>
      </c>
      <c r="M659" s="37" t="s">
        <v>112</v>
      </c>
      <c r="N659" s="37" t="s">
        <v>112</v>
      </c>
      <c r="O659" s="37" t="s">
        <v>112</v>
      </c>
      <c r="P659" s="37" t="s">
        <v>112</v>
      </c>
      <c r="Q659" s="37" t="s">
        <v>112</v>
      </c>
      <c r="R659" s="36" t="s">
        <v>105</v>
      </c>
      <c r="S659" s="37" t="s">
        <v>116</v>
      </c>
    </row>
    <row r="660" spans="1:19" ht="100.8" x14ac:dyDescent="0.3">
      <c r="A660" s="162" t="s">
        <v>956</v>
      </c>
      <c r="B660" s="36" t="s">
        <v>1982</v>
      </c>
      <c r="C660" s="36" t="s">
        <v>180</v>
      </c>
      <c r="D660" s="36" t="s">
        <v>2478</v>
      </c>
      <c r="E660" s="36" t="str">
        <f t="shared" si="13"/>
        <v>Financement d’une start-up (Bärchen Education) (Formation courte)</v>
      </c>
      <c r="F660" s="165" t="s">
        <v>2479</v>
      </c>
      <c r="G660" s="37" t="s">
        <v>112</v>
      </c>
      <c r="H660" s="37" t="s">
        <v>112</v>
      </c>
      <c r="I660" s="37" t="s">
        <v>818</v>
      </c>
      <c r="J660" s="37" t="s">
        <v>112</v>
      </c>
      <c r="K660" s="36" t="s">
        <v>105</v>
      </c>
      <c r="L660" s="37">
        <v>0</v>
      </c>
      <c r="M660" s="37" t="s">
        <v>112</v>
      </c>
      <c r="N660" s="37" t="s">
        <v>112</v>
      </c>
      <c r="O660" s="37" t="s">
        <v>112</v>
      </c>
      <c r="P660" s="37" t="s">
        <v>112</v>
      </c>
      <c r="Q660" s="37" t="s">
        <v>112</v>
      </c>
      <c r="R660" s="36" t="s">
        <v>105</v>
      </c>
      <c r="S660" s="37" t="s">
        <v>116</v>
      </c>
    </row>
    <row r="661" spans="1:19" ht="86.4" x14ac:dyDescent="0.3">
      <c r="A661" s="162" t="s">
        <v>956</v>
      </c>
      <c r="B661" s="36" t="s">
        <v>1982</v>
      </c>
      <c r="C661" s="36" t="s">
        <v>180</v>
      </c>
      <c r="D661" s="36" t="s">
        <v>2480</v>
      </c>
      <c r="E661" s="36" t="str">
        <f t="shared" si="13"/>
        <v>Evaluation d'entreprise (Bärchen Education) (Formation courte)</v>
      </c>
      <c r="F661" s="165" t="s">
        <v>2481</v>
      </c>
      <c r="G661" s="37" t="s">
        <v>112</v>
      </c>
      <c r="H661" s="37" t="s">
        <v>112</v>
      </c>
      <c r="I661" s="37" t="s">
        <v>818</v>
      </c>
      <c r="J661" s="37" t="s">
        <v>112</v>
      </c>
      <c r="K661" s="36" t="s">
        <v>105</v>
      </c>
      <c r="L661" s="37">
        <v>0</v>
      </c>
      <c r="M661" s="37" t="s">
        <v>112</v>
      </c>
      <c r="N661" s="37" t="s">
        <v>112</v>
      </c>
      <c r="O661" s="37" t="s">
        <v>112</v>
      </c>
      <c r="P661" s="37" t="s">
        <v>112</v>
      </c>
      <c r="Q661" s="37" t="s">
        <v>112</v>
      </c>
      <c r="R661" s="36" t="s">
        <v>105</v>
      </c>
      <c r="S661" s="37" t="s">
        <v>116</v>
      </c>
    </row>
    <row r="662" spans="1:19" ht="129.6" x14ac:dyDescent="0.3">
      <c r="A662" s="162" t="s">
        <v>956</v>
      </c>
      <c r="B662" s="36" t="s">
        <v>1982</v>
      </c>
      <c r="C662" s="36" t="s">
        <v>180</v>
      </c>
      <c r="D662" s="36" t="s">
        <v>2482</v>
      </c>
      <c r="E662" s="36" t="str">
        <f t="shared" si="13"/>
        <v>Gestion de trésorerie : techniques et méthodes (Bärchen Education) (Formation courte)</v>
      </c>
      <c r="F662" s="165" t="s">
        <v>2483</v>
      </c>
      <c r="G662" s="37" t="s">
        <v>112</v>
      </c>
      <c r="H662" s="37" t="s">
        <v>112</v>
      </c>
      <c r="I662" s="37" t="s">
        <v>818</v>
      </c>
      <c r="J662" s="37" t="s">
        <v>112</v>
      </c>
      <c r="K662" s="36" t="s">
        <v>105</v>
      </c>
      <c r="L662" s="37">
        <v>0</v>
      </c>
      <c r="M662" s="37" t="s">
        <v>112</v>
      </c>
      <c r="N662" s="37" t="s">
        <v>112</v>
      </c>
      <c r="O662" s="37" t="s">
        <v>112</v>
      </c>
      <c r="P662" s="37" t="s">
        <v>112</v>
      </c>
      <c r="Q662" s="37" t="s">
        <v>112</v>
      </c>
      <c r="R662" s="36" t="s">
        <v>105</v>
      </c>
      <c r="S662" s="37" t="s">
        <v>116</v>
      </c>
    </row>
    <row r="663" spans="1:19" ht="129.6" x14ac:dyDescent="0.3">
      <c r="A663" s="162" t="s">
        <v>956</v>
      </c>
      <c r="B663" s="36" t="s">
        <v>1982</v>
      </c>
      <c r="C663" s="36" t="s">
        <v>180</v>
      </c>
      <c r="D663" s="36" t="s">
        <v>2484</v>
      </c>
      <c r="E663" s="36" t="str">
        <f t="shared" si="13"/>
        <v>Gestion de trésorerie d'un groupe de sociétés (Bärchen Education) (Formation courte)</v>
      </c>
      <c r="F663" s="165" t="s">
        <v>2485</v>
      </c>
      <c r="G663" s="37" t="s">
        <v>112</v>
      </c>
      <c r="H663" s="37" t="s">
        <v>112</v>
      </c>
      <c r="I663" s="37" t="s">
        <v>818</v>
      </c>
      <c r="J663" s="37" t="s">
        <v>112</v>
      </c>
      <c r="K663" s="36" t="s">
        <v>105</v>
      </c>
      <c r="L663" s="37">
        <v>0</v>
      </c>
      <c r="M663" s="37" t="s">
        <v>112</v>
      </c>
      <c r="N663" s="37" t="s">
        <v>112</v>
      </c>
      <c r="O663" s="37" t="s">
        <v>112</v>
      </c>
      <c r="P663" s="37" t="s">
        <v>112</v>
      </c>
      <c r="Q663" s="37" t="s">
        <v>112</v>
      </c>
      <c r="R663" s="36" t="s">
        <v>105</v>
      </c>
      <c r="S663" s="37" t="s">
        <v>116</v>
      </c>
    </row>
    <row r="664" spans="1:19" ht="172.8" x14ac:dyDescent="0.3">
      <c r="A664" s="162" t="s">
        <v>956</v>
      </c>
      <c r="B664" s="36" t="s">
        <v>1982</v>
      </c>
      <c r="C664" s="36" t="s">
        <v>180</v>
      </c>
      <c r="D664" s="36" t="s">
        <v>2486</v>
      </c>
      <c r="E664" s="36" t="str">
        <f t="shared" si="13"/>
        <v>Les mécanismes du LBO et l'environnement du Private Equity (Bärchen Education) (Formation courte)</v>
      </c>
      <c r="F664" s="165" t="s">
        <v>2487</v>
      </c>
      <c r="G664" s="37" t="s">
        <v>112</v>
      </c>
      <c r="H664" s="37" t="s">
        <v>112</v>
      </c>
      <c r="I664" s="37" t="s">
        <v>915</v>
      </c>
      <c r="J664" s="37" t="s">
        <v>112</v>
      </c>
      <c r="K664" s="36" t="s">
        <v>105</v>
      </c>
      <c r="L664" s="37">
        <v>0</v>
      </c>
      <c r="M664" s="37" t="s">
        <v>112</v>
      </c>
      <c r="N664" s="37" t="s">
        <v>112</v>
      </c>
      <c r="O664" s="37" t="s">
        <v>112</v>
      </c>
      <c r="P664" s="37" t="s">
        <v>112</v>
      </c>
      <c r="Q664" s="37" t="s">
        <v>112</v>
      </c>
      <c r="R664" s="36" t="s">
        <v>105</v>
      </c>
      <c r="S664" s="37" t="s">
        <v>116</v>
      </c>
    </row>
    <row r="665" spans="1:19" ht="100.8" x14ac:dyDescent="0.3">
      <c r="A665" s="162" t="s">
        <v>956</v>
      </c>
      <c r="B665" s="36" t="s">
        <v>1982</v>
      </c>
      <c r="C665" s="36" t="s">
        <v>180</v>
      </c>
      <c r="D665" s="36" t="s">
        <v>2488</v>
      </c>
      <c r="E665" s="36" t="str">
        <f t="shared" si="13"/>
        <v>Les opérations de LBO (Bärchen Education) (Formation courte)</v>
      </c>
      <c r="F665" s="165" t="s">
        <v>2489</v>
      </c>
      <c r="G665" s="37" t="s">
        <v>112</v>
      </c>
      <c r="H665" s="37" t="s">
        <v>112</v>
      </c>
      <c r="I665" s="37" t="s">
        <v>915</v>
      </c>
      <c r="J665" s="37" t="s">
        <v>112</v>
      </c>
      <c r="K665" s="36" t="s">
        <v>105</v>
      </c>
      <c r="L665" s="37">
        <v>0</v>
      </c>
      <c r="M665" s="37" t="s">
        <v>112</v>
      </c>
      <c r="N665" s="37" t="s">
        <v>112</v>
      </c>
      <c r="O665" s="37" t="s">
        <v>112</v>
      </c>
      <c r="P665" s="37" t="s">
        <v>112</v>
      </c>
      <c r="Q665" s="37" t="s">
        <v>112</v>
      </c>
      <c r="R665" s="36" t="s">
        <v>105</v>
      </c>
      <c r="S665" s="37" t="s">
        <v>116</v>
      </c>
    </row>
    <row r="666" spans="1:19" ht="172.8" x14ac:dyDescent="0.3">
      <c r="A666" s="162" t="s">
        <v>956</v>
      </c>
      <c r="B666" s="36" t="s">
        <v>1982</v>
      </c>
      <c r="C666" s="36" t="s">
        <v>180</v>
      </c>
      <c r="D666" s="36" t="s">
        <v>2490</v>
      </c>
      <c r="E666" s="36" t="str">
        <f t="shared" si="13"/>
        <v>Chargés d'affaires pro et entreprises : améliorer ses négociations (Bärchen Education) (Formation courte)</v>
      </c>
      <c r="F666" s="165" t="s">
        <v>2491</v>
      </c>
      <c r="G666" s="37" t="s">
        <v>112</v>
      </c>
      <c r="H666" s="37" t="s">
        <v>112</v>
      </c>
      <c r="I666" s="37" t="s">
        <v>112</v>
      </c>
      <c r="J666" s="37" t="s">
        <v>112</v>
      </c>
      <c r="K666" s="36" t="s">
        <v>105</v>
      </c>
      <c r="L666" s="37">
        <v>0</v>
      </c>
      <c r="M666" s="37" t="s">
        <v>112</v>
      </c>
      <c r="N666" s="37" t="s">
        <v>112</v>
      </c>
      <c r="O666" s="37" t="s">
        <v>112</v>
      </c>
      <c r="P666" s="37" t="s">
        <v>112</v>
      </c>
      <c r="Q666" s="37" t="s">
        <v>112</v>
      </c>
      <c r="R666" s="36" t="s">
        <v>105</v>
      </c>
      <c r="S666" s="37" t="s">
        <v>116</v>
      </c>
    </row>
    <row r="667" spans="1:19" ht="187.2" x14ac:dyDescent="0.3">
      <c r="A667" s="162" t="s">
        <v>956</v>
      </c>
      <c r="B667" s="36" t="s">
        <v>1982</v>
      </c>
      <c r="C667" s="36" t="s">
        <v>180</v>
      </c>
      <c r="D667" s="36" t="s">
        <v>2492</v>
      </c>
      <c r="E667" s="36" t="str">
        <f t="shared" si="13"/>
        <v>Asset and Liability Management (ALM) en Assurance : les fondamentaux (Bärchen Education) (Formation courte)</v>
      </c>
      <c r="F667" s="165" t="s">
        <v>2493</v>
      </c>
      <c r="G667" s="37" t="s">
        <v>112</v>
      </c>
      <c r="H667" s="37" t="s">
        <v>112</v>
      </c>
      <c r="I667" s="37" t="s">
        <v>818</v>
      </c>
      <c r="J667" s="37" t="s">
        <v>112</v>
      </c>
      <c r="K667" s="36" t="s">
        <v>105</v>
      </c>
      <c r="L667" s="37">
        <v>0</v>
      </c>
      <c r="M667" s="37" t="s">
        <v>112</v>
      </c>
      <c r="N667" s="37" t="s">
        <v>112</v>
      </c>
      <c r="O667" s="37" t="s">
        <v>112</v>
      </c>
      <c r="P667" s="37" t="s">
        <v>112</v>
      </c>
      <c r="Q667" s="37" t="s">
        <v>112</v>
      </c>
      <c r="R667" s="36" t="s">
        <v>105</v>
      </c>
      <c r="S667" s="37" t="s">
        <v>116</v>
      </c>
    </row>
    <row r="668" spans="1:19" ht="100.8" x14ac:dyDescent="0.3">
      <c r="A668" s="162" t="s">
        <v>956</v>
      </c>
      <c r="B668" s="36" t="s">
        <v>1982</v>
      </c>
      <c r="C668" s="36" t="s">
        <v>180</v>
      </c>
      <c r="D668" s="36" t="s">
        <v>2494</v>
      </c>
      <c r="E668" s="36" t="str">
        <f t="shared" si="13"/>
        <v>Solvabilité 2 - Solvency II (Bärchen Education) (Formation courte)</v>
      </c>
      <c r="F668" s="165" t="s">
        <v>2495</v>
      </c>
      <c r="G668" s="37" t="s">
        <v>112</v>
      </c>
      <c r="H668" s="37" t="s">
        <v>112</v>
      </c>
      <c r="I668" s="37" t="s">
        <v>818</v>
      </c>
      <c r="J668" s="37" t="s">
        <v>112</v>
      </c>
      <c r="K668" s="36" t="s">
        <v>105</v>
      </c>
      <c r="L668" s="37">
        <v>0</v>
      </c>
      <c r="M668" s="37" t="s">
        <v>112</v>
      </c>
      <c r="N668" s="37" t="s">
        <v>112</v>
      </c>
      <c r="O668" s="37" t="s">
        <v>112</v>
      </c>
      <c r="P668" s="37" t="s">
        <v>112</v>
      </c>
      <c r="Q668" s="37" t="s">
        <v>112</v>
      </c>
      <c r="R668" s="36" t="s">
        <v>105</v>
      </c>
      <c r="S668" s="37" t="s">
        <v>116</v>
      </c>
    </row>
    <row r="669" spans="1:19" ht="129.6" x14ac:dyDescent="0.3">
      <c r="A669" s="162" t="s">
        <v>956</v>
      </c>
      <c r="B669" s="36" t="s">
        <v>1982</v>
      </c>
      <c r="C669" s="36" t="s">
        <v>180</v>
      </c>
      <c r="D669" s="36" t="s">
        <v>2496</v>
      </c>
      <c r="E669" s="36" t="str">
        <f t="shared" si="13"/>
        <v>Solvabilité 2 : gestion quantitative appliquée (Bärchen Education) (Formation courte)</v>
      </c>
      <c r="F669" s="165" t="s">
        <v>2497</v>
      </c>
      <c r="G669" s="37" t="s">
        <v>112</v>
      </c>
      <c r="H669" s="37" t="s">
        <v>112</v>
      </c>
      <c r="I669" s="37" t="s">
        <v>915</v>
      </c>
      <c r="J669" s="37" t="s">
        <v>112</v>
      </c>
      <c r="K669" s="36" t="s">
        <v>105</v>
      </c>
      <c r="L669" s="37">
        <v>0</v>
      </c>
      <c r="M669" s="37" t="s">
        <v>112</v>
      </c>
      <c r="N669" s="37" t="s">
        <v>112</v>
      </c>
      <c r="O669" s="37" t="s">
        <v>112</v>
      </c>
      <c r="P669" s="37" t="s">
        <v>112</v>
      </c>
      <c r="Q669" s="37" t="s">
        <v>112</v>
      </c>
      <c r="R669" s="36" t="s">
        <v>105</v>
      </c>
      <c r="S669" s="37" t="s">
        <v>116</v>
      </c>
    </row>
    <row r="670" spans="1:19" ht="129.6" x14ac:dyDescent="0.3">
      <c r="A670" s="162" t="s">
        <v>956</v>
      </c>
      <c r="B670" s="36" t="s">
        <v>1982</v>
      </c>
      <c r="C670" s="36" t="s">
        <v>180</v>
      </c>
      <c r="D670" s="36" t="s">
        <v>2498</v>
      </c>
      <c r="E670" s="36" t="str">
        <f t="shared" si="13"/>
        <v>Droit des assurances : les fondamentaux (Bärchen Education) (Formation courte)</v>
      </c>
      <c r="F670" s="165" t="s">
        <v>2499</v>
      </c>
      <c r="G670" s="37" t="s">
        <v>112</v>
      </c>
      <c r="H670" s="37" t="s">
        <v>112</v>
      </c>
      <c r="I670" s="37" t="s">
        <v>818</v>
      </c>
      <c r="J670" s="37" t="s">
        <v>112</v>
      </c>
      <c r="K670" s="36" t="s">
        <v>105</v>
      </c>
      <c r="L670" s="37">
        <v>0</v>
      </c>
      <c r="M670" s="37" t="s">
        <v>112</v>
      </c>
      <c r="N670" s="37" t="s">
        <v>112</v>
      </c>
      <c r="O670" s="37" t="s">
        <v>112</v>
      </c>
      <c r="P670" s="37" t="s">
        <v>112</v>
      </c>
      <c r="Q670" s="37" t="s">
        <v>112</v>
      </c>
      <c r="R670" s="36" t="s">
        <v>105</v>
      </c>
      <c r="S670" s="37" t="s">
        <v>116</v>
      </c>
    </row>
    <row r="671" spans="1:19" ht="230.4" x14ac:dyDescent="0.3">
      <c r="A671" s="162" t="s">
        <v>956</v>
      </c>
      <c r="B671" s="36" t="s">
        <v>1982</v>
      </c>
      <c r="C671" s="36" t="s">
        <v>180</v>
      </c>
      <c r="D671" s="36" t="s">
        <v>2500</v>
      </c>
      <c r="E671" s="36" t="str">
        <f t="shared" si="13"/>
        <v>La directive sur la distribution d'assurance (DDA) - Comprendre l’environnement de l’assurance (Bärchen Education) (Formation courte)</v>
      </c>
      <c r="F671" s="165" t="s">
        <v>2501</v>
      </c>
      <c r="G671" s="37" t="s">
        <v>112</v>
      </c>
      <c r="H671" s="37" t="s">
        <v>112</v>
      </c>
      <c r="I671" s="37" t="s">
        <v>915</v>
      </c>
      <c r="J671" s="37" t="s">
        <v>112</v>
      </c>
      <c r="K671" s="36" t="s">
        <v>105</v>
      </c>
      <c r="L671" s="37">
        <v>0</v>
      </c>
      <c r="M671" s="37" t="s">
        <v>112</v>
      </c>
      <c r="N671" s="37" t="s">
        <v>112</v>
      </c>
      <c r="O671" s="37" t="s">
        <v>112</v>
      </c>
      <c r="P671" s="37" t="s">
        <v>112</v>
      </c>
      <c r="Q671" s="37" t="s">
        <v>112</v>
      </c>
      <c r="R671" s="36" t="s">
        <v>105</v>
      </c>
      <c r="S671" s="37" t="s">
        <v>116</v>
      </c>
    </row>
    <row r="672" spans="1:19" ht="72" x14ac:dyDescent="0.3">
      <c r="A672" s="162" t="s">
        <v>956</v>
      </c>
      <c r="B672" s="36" t="s">
        <v>1982</v>
      </c>
      <c r="C672" s="36" t="s">
        <v>180</v>
      </c>
      <c r="D672" s="36" t="s">
        <v>2502</v>
      </c>
      <c r="E672" s="36" t="str">
        <f t="shared" si="13"/>
        <v>Conformité (Bärchen Education) (Formation courte)</v>
      </c>
      <c r="F672" s="165" t="s">
        <v>2503</v>
      </c>
      <c r="G672" s="37" t="s">
        <v>112</v>
      </c>
      <c r="H672" s="37" t="s">
        <v>112</v>
      </c>
      <c r="I672" s="37" t="s">
        <v>915</v>
      </c>
      <c r="J672" s="37" t="s">
        <v>112</v>
      </c>
      <c r="K672" s="36" t="s">
        <v>105</v>
      </c>
      <c r="L672" s="37">
        <v>0</v>
      </c>
      <c r="M672" s="37" t="s">
        <v>112</v>
      </c>
      <c r="N672" s="37" t="s">
        <v>112</v>
      </c>
      <c r="O672" s="37" t="s">
        <v>112</v>
      </c>
      <c r="P672" s="37" t="s">
        <v>112</v>
      </c>
      <c r="Q672" s="37" t="s">
        <v>112</v>
      </c>
      <c r="R672" s="36" t="s">
        <v>105</v>
      </c>
      <c r="S672" s="37" t="s">
        <v>116</v>
      </c>
    </row>
    <row r="673" spans="1:19" ht="144" x14ac:dyDescent="0.3">
      <c r="A673" s="162" t="s">
        <v>956</v>
      </c>
      <c r="B673" s="36" t="s">
        <v>1982</v>
      </c>
      <c r="C673" s="36" t="s">
        <v>180</v>
      </c>
      <c r="D673" s="36" t="s">
        <v>2504</v>
      </c>
      <c r="E673" s="36" t="str">
        <f t="shared" si="13"/>
        <v>IOBSP - Crédit consommation et crédit de trésorerie (Bärchen Education) (Formation courte)</v>
      </c>
      <c r="F673" s="165" t="s">
        <v>2505</v>
      </c>
      <c r="G673" s="37" t="s">
        <v>112</v>
      </c>
      <c r="H673" s="37" t="s">
        <v>112</v>
      </c>
      <c r="I673" s="37" t="s">
        <v>2506</v>
      </c>
      <c r="J673" s="37" t="s">
        <v>112</v>
      </c>
      <c r="K673" s="36" t="s">
        <v>105</v>
      </c>
      <c r="L673" s="37">
        <v>0</v>
      </c>
      <c r="M673" s="37" t="s">
        <v>112</v>
      </c>
      <c r="N673" s="37" t="s">
        <v>112</v>
      </c>
      <c r="O673" s="37" t="s">
        <v>112</v>
      </c>
      <c r="P673" s="37" t="s">
        <v>112</v>
      </c>
      <c r="Q673" s="37" t="s">
        <v>112</v>
      </c>
      <c r="R673" s="36" t="s">
        <v>105</v>
      </c>
      <c r="S673" s="37" t="s">
        <v>116</v>
      </c>
    </row>
    <row r="674" spans="1:19" ht="158.4" x14ac:dyDescent="0.3">
      <c r="A674" s="162" t="s">
        <v>956</v>
      </c>
      <c r="B674" s="36" t="s">
        <v>1982</v>
      </c>
      <c r="C674" s="36" t="s">
        <v>180</v>
      </c>
      <c r="D674" s="36" t="s">
        <v>2507</v>
      </c>
      <c r="E674" s="36" t="str">
        <f t="shared" si="13"/>
        <v>Les normes IFRS appliquées au secteur de l'assurance (Bärchen Education) (Formation courte)</v>
      </c>
      <c r="F674" s="165" t="s">
        <v>2508</v>
      </c>
      <c r="G674" s="37" t="s">
        <v>112</v>
      </c>
      <c r="H674" s="37" t="s">
        <v>112</v>
      </c>
      <c r="I674" s="37" t="s">
        <v>818</v>
      </c>
      <c r="J674" s="37" t="s">
        <v>112</v>
      </c>
      <c r="K674" s="36" t="s">
        <v>105</v>
      </c>
      <c r="L674" s="37">
        <v>0</v>
      </c>
      <c r="M674" s="37" t="s">
        <v>112</v>
      </c>
      <c r="N674" s="37" t="s">
        <v>112</v>
      </c>
      <c r="O674" s="37" t="s">
        <v>112</v>
      </c>
      <c r="P674" s="37" t="s">
        <v>112</v>
      </c>
      <c r="Q674" s="37" t="s">
        <v>112</v>
      </c>
      <c r="R674" s="36" t="s">
        <v>105</v>
      </c>
      <c r="S674" s="37" t="s">
        <v>116</v>
      </c>
    </row>
    <row r="675" spans="1:19" ht="100.8" x14ac:dyDescent="0.3">
      <c r="A675" s="162" t="s">
        <v>956</v>
      </c>
      <c r="B675" s="36" t="s">
        <v>1982</v>
      </c>
      <c r="C675" s="36" t="s">
        <v>180</v>
      </c>
      <c r="D675" s="36" t="s">
        <v>2509</v>
      </c>
      <c r="E675" s="36" t="str">
        <f t="shared" si="13"/>
        <v>Compliance dans la banque (Bärchen Education) (Formation courte)</v>
      </c>
      <c r="F675" s="165" t="s">
        <v>2510</v>
      </c>
      <c r="G675" s="37" t="s">
        <v>112</v>
      </c>
      <c r="H675" s="37" t="s">
        <v>112</v>
      </c>
      <c r="I675" s="37" t="s">
        <v>818</v>
      </c>
      <c r="J675" s="37" t="s">
        <v>112</v>
      </c>
      <c r="K675" s="36" t="s">
        <v>105</v>
      </c>
      <c r="L675" s="37">
        <v>0</v>
      </c>
      <c r="M675" s="37" t="s">
        <v>112</v>
      </c>
      <c r="N675" s="37" t="s">
        <v>112</v>
      </c>
      <c r="O675" s="37" t="s">
        <v>112</v>
      </c>
      <c r="P675" s="37" t="s">
        <v>112</v>
      </c>
      <c r="Q675" s="37" t="s">
        <v>112</v>
      </c>
      <c r="R675" s="36" t="s">
        <v>105</v>
      </c>
      <c r="S675" s="37" t="s">
        <v>116</v>
      </c>
    </row>
    <row r="676" spans="1:19" ht="172.8" x14ac:dyDescent="0.3">
      <c r="A676" s="162" t="s">
        <v>956</v>
      </c>
      <c r="B676" s="36" t="s">
        <v>1982</v>
      </c>
      <c r="C676" s="36" t="s">
        <v>180</v>
      </c>
      <c r="D676" s="36" t="s">
        <v>2511</v>
      </c>
      <c r="E676" s="36" t="str">
        <f t="shared" si="13"/>
        <v>Dispositif de contrôle interne et maîtrise des risques opérationnels (Bärchen Education) (Formation courte)</v>
      </c>
      <c r="F676" s="165" t="s">
        <v>2512</v>
      </c>
      <c r="G676" s="37" t="s">
        <v>112</v>
      </c>
      <c r="H676" s="37" t="s">
        <v>112</v>
      </c>
      <c r="I676" s="37" t="s">
        <v>818</v>
      </c>
      <c r="J676" s="37" t="s">
        <v>112</v>
      </c>
      <c r="K676" s="36" t="s">
        <v>105</v>
      </c>
      <c r="L676" s="37">
        <v>0</v>
      </c>
      <c r="M676" s="37" t="s">
        <v>112</v>
      </c>
      <c r="N676" s="37" t="s">
        <v>112</v>
      </c>
      <c r="O676" s="37" t="s">
        <v>112</v>
      </c>
      <c r="P676" s="37" t="s">
        <v>112</v>
      </c>
      <c r="Q676" s="37" t="s">
        <v>112</v>
      </c>
      <c r="R676" s="36" t="s">
        <v>105</v>
      </c>
      <c r="S676" s="37" t="s">
        <v>116</v>
      </c>
    </row>
    <row r="677" spans="1:19" ht="172.8" x14ac:dyDescent="0.3">
      <c r="A677" s="162" t="s">
        <v>956</v>
      </c>
      <c r="B677" s="36" t="s">
        <v>1982</v>
      </c>
      <c r="C677" s="36" t="s">
        <v>180</v>
      </c>
      <c r="D677" s="36" t="s">
        <v>2513</v>
      </c>
      <c r="E677" s="36" t="str">
        <f t="shared" si="13"/>
        <v>Comptabilité de la réassurance et coassurance (Solvency 2) (Bärchen Education) (Formation courte)</v>
      </c>
      <c r="F677" s="165" t="s">
        <v>2514</v>
      </c>
      <c r="G677" s="37" t="s">
        <v>112</v>
      </c>
      <c r="H677" s="37" t="s">
        <v>112</v>
      </c>
      <c r="I677" s="37" t="s">
        <v>915</v>
      </c>
      <c r="J677" s="37" t="s">
        <v>112</v>
      </c>
      <c r="K677" s="36" t="s">
        <v>105</v>
      </c>
      <c r="L677" s="37">
        <v>0</v>
      </c>
      <c r="M677" s="37" t="s">
        <v>112</v>
      </c>
      <c r="N677" s="37" t="s">
        <v>112</v>
      </c>
      <c r="O677" s="37" t="s">
        <v>112</v>
      </c>
      <c r="P677" s="37" t="s">
        <v>112</v>
      </c>
      <c r="Q677" s="37" t="s">
        <v>112</v>
      </c>
      <c r="R677" s="36" t="s">
        <v>105</v>
      </c>
      <c r="S677" s="37" t="s">
        <v>116</v>
      </c>
    </row>
    <row r="678" spans="1:19" ht="158.4" x14ac:dyDescent="0.3">
      <c r="A678" s="162" t="s">
        <v>956</v>
      </c>
      <c r="B678" s="36" t="s">
        <v>1982</v>
      </c>
      <c r="C678" s="36" t="s">
        <v>180</v>
      </c>
      <c r="D678" s="36" t="s">
        <v>2515</v>
      </c>
      <c r="E678" s="36" t="str">
        <f t="shared" si="13"/>
        <v>Organisation et animation d'un dispositif de conformité (Bärchen Education) (Formation courte)</v>
      </c>
      <c r="F678" s="165" t="s">
        <v>2516</v>
      </c>
      <c r="G678" s="37" t="s">
        <v>112</v>
      </c>
      <c r="H678" s="37" t="s">
        <v>112</v>
      </c>
      <c r="I678" s="37" t="s">
        <v>818</v>
      </c>
      <c r="J678" s="37" t="s">
        <v>112</v>
      </c>
      <c r="K678" s="36" t="s">
        <v>105</v>
      </c>
      <c r="L678" s="37">
        <v>0</v>
      </c>
      <c r="M678" s="37" t="s">
        <v>112</v>
      </c>
      <c r="N678" s="37" t="s">
        <v>112</v>
      </c>
      <c r="O678" s="37" t="s">
        <v>112</v>
      </c>
      <c r="P678" s="37" t="s">
        <v>112</v>
      </c>
      <c r="Q678" s="37" t="s">
        <v>112</v>
      </c>
      <c r="R678" s="36" t="s">
        <v>105</v>
      </c>
      <c r="S678" s="37" t="s">
        <v>116</v>
      </c>
    </row>
    <row r="679" spans="1:19" ht="100.8" x14ac:dyDescent="0.3">
      <c r="A679" s="162" t="s">
        <v>956</v>
      </c>
      <c r="B679" s="36" t="s">
        <v>1982</v>
      </c>
      <c r="C679" s="36" t="s">
        <v>180</v>
      </c>
      <c r="D679" s="36" t="s">
        <v>2517</v>
      </c>
      <c r="E679" s="36" t="str">
        <f t="shared" si="13"/>
        <v>Audit des Salles de Marchés (Bärchen Education) (Formation courte)</v>
      </c>
      <c r="F679" s="165" t="s">
        <v>2518</v>
      </c>
      <c r="G679" s="37" t="s">
        <v>112</v>
      </c>
      <c r="H679" s="37" t="s">
        <v>112</v>
      </c>
      <c r="I679" s="37" t="s">
        <v>112</v>
      </c>
      <c r="J679" s="37" t="s">
        <v>112</v>
      </c>
      <c r="K679" s="36" t="s">
        <v>105</v>
      </c>
      <c r="L679" s="37">
        <v>0</v>
      </c>
      <c r="M679" s="37" t="s">
        <v>112</v>
      </c>
      <c r="N679" s="37" t="s">
        <v>112</v>
      </c>
      <c r="O679" s="37" t="s">
        <v>112</v>
      </c>
      <c r="P679" s="37" t="s">
        <v>112</v>
      </c>
      <c r="Q679" s="37" t="s">
        <v>112</v>
      </c>
      <c r="R679" s="36" t="s">
        <v>105</v>
      </c>
      <c r="S679" s="37" t="s">
        <v>116</v>
      </c>
    </row>
    <row r="680" spans="1:19" ht="129.6" x14ac:dyDescent="0.3">
      <c r="A680" s="162" t="s">
        <v>956</v>
      </c>
      <c r="B680" s="36" t="s">
        <v>1982</v>
      </c>
      <c r="C680" s="36" t="s">
        <v>180</v>
      </c>
      <c r="D680" s="36" t="s">
        <v>2519</v>
      </c>
      <c r="E680" s="36" t="str">
        <f t="shared" si="13"/>
        <v>Analyse des sanctions des régulateurs (Bärchen Education) (Formation courte)</v>
      </c>
      <c r="F680" s="165" t="s">
        <v>2520</v>
      </c>
      <c r="G680" s="37" t="s">
        <v>112</v>
      </c>
      <c r="H680" s="37" t="s">
        <v>112</v>
      </c>
      <c r="I680" s="37" t="s">
        <v>112</v>
      </c>
      <c r="J680" s="37" t="s">
        <v>112</v>
      </c>
      <c r="K680" s="36" t="s">
        <v>105</v>
      </c>
      <c r="L680" s="37">
        <v>0</v>
      </c>
      <c r="M680" s="37" t="s">
        <v>112</v>
      </c>
      <c r="N680" s="37" t="s">
        <v>112</v>
      </c>
      <c r="O680" s="37" t="s">
        <v>112</v>
      </c>
      <c r="P680" s="37" t="s">
        <v>112</v>
      </c>
      <c r="Q680" s="37" t="s">
        <v>112</v>
      </c>
      <c r="R680" s="36" t="s">
        <v>105</v>
      </c>
      <c r="S680" s="37" t="s">
        <v>116</v>
      </c>
    </row>
    <row r="681" spans="1:19" ht="100.8" x14ac:dyDescent="0.3">
      <c r="A681" s="162" t="s">
        <v>956</v>
      </c>
      <c r="B681" s="36" t="s">
        <v>1982</v>
      </c>
      <c r="C681" s="36" t="s">
        <v>180</v>
      </c>
      <c r="D681" s="36" t="s">
        <v>2521</v>
      </c>
      <c r="E681" s="36" t="str">
        <f t="shared" si="13"/>
        <v>Big data en banque et assurance (Bärchen Education) (Formation courte)</v>
      </c>
      <c r="F681" s="165" t="s">
        <v>2522</v>
      </c>
      <c r="G681" s="37" t="s">
        <v>112</v>
      </c>
      <c r="H681" s="37" t="s">
        <v>112</v>
      </c>
      <c r="I681" s="37" t="s">
        <v>915</v>
      </c>
      <c r="J681" s="37" t="s">
        <v>112</v>
      </c>
      <c r="K681" s="36" t="s">
        <v>105</v>
      </c>
      <c r="L681" s="37">
        <v>0</v>
      </c>
      <c r="M681" s="37" t="s">
        <v>112</v>
      </c>
      <c r="N681" s="37" t="s">
        <v>112</v>
      </c>
      <c r="O681" s="37" t="s">
        <v>112</v>
      </c>
      <c r="P681" s="37" t="s">
        <v>112</v>
      </c>
      <c r="Q681" s="37" t="s">
        <v>112</v>
      </c>
      <c r="R681" s="36" t="s">
        <v>105</v>
      </c>
      <c r="S681" s="37" t="s">
        <v>116</v>
      </c>
    </row>
    <row r="682" spans="1:19" ht="144" x14ac:dyDescent="0.3">
      <c r="A682" s="162" t="s">
        <v>956</v>
      </c>
      <c r="B682" s="36" t="s">
        <v>1982</v>
      </c>
      <c r="C682" s="36" t="s">
        <v>180</v>
      </c>
      <c r="D682" s="36" t="s">
        <v>2523</v>
      </c>
      <c r="E682" s="36" t="str">
        <f t="shared" si="13"/>
        <v xml:space="preserve"> Fundamental Review of the Trading Book (FRTB) (Bärchen Education) (Formation courte)</v>
      </c>
      <c r="F682" s="165" t="s">
        <v>2524</v>
      </c>
      <c r="G682" s="37" t="s">
        <v>112</v>
      </c>
      <c r="H682" s="37" t="s">
        <v>112</v>
      </c>
      <c r="I682" s="37" t="s">
        <v>818</v>
      </c>
      <c r="J682" s="37" t="s">
        <v>112</v>
      </c>
      <c r="K682" s="36" t="s">
        <v>105</v>
      </c>
      <c r="L682" s="37">
        <v>0</v>
      </c>
      <c r="M682" s="37" t="s">
        <v>112</v>
      </c>
      <c r="N682" s="37" t="s">
        <v>112</v>
      </c>
      <c r="O682" s="37" t="s">
        <v>112</v>
      </c>
      <c r="P682" s="37" t="s">
        <v>112</v>
      </c>
      <c r="Q682" s="37" t="s">
        <v>112</v>
      </c>
      <c r="R682" s="36" t="s">
        <v>105</v>
      </c>
      <c r="S682" s="37" t="s">
        <v>116</v>
      </c>
    </row>
    <row r="683" spans="1:19" ht="129.6" x14ac:dyDescent="0.3">
      <c r="A683" s="162" t="s">
        <v>956</v>
      </c>
      <c r="B683" s="36" t="s">
        <v>1982</v>
      </c>
      <c r="C683" s="36" t="s">
        <v>180</v>
      </c>
      <c r="D683" s="36" t="s">
        <v>2525</v>
      </c>
      <c r="E683" s="36" t="str">
        <f t="shared" si="13"/>
        <v>Les manquements et délits d'initiés (Bärchen Education) (Formation courte)</v>
      </c>
      <c r="F683" s="165" t="s">
        <v>2526</v>
      </c>
      <c r="G683" s="37" t="s">
        <v>112</v>
      </c>
      <c r="H683" s="37" t="s">
        <v>112</v>
      </c>
      <c r="I683" s="37" t="s">
        <v>112</v>
      </c>
      <c r="J683" s="37" t="s">
        <v>112</v>
      </c>
      <c r="K683" s="36" t="s">
        <v>105</v>
      </c>
      <c r="L683" s="37">
        <v>0</v>
      </c>
      <c r="M683" s="37" t="s">
        <v>112</v>
      </c>
      <c r="N683" s="37" t="s">
        <v>112</v>
      </c>
      <c r="O683" s="37" t="s">
        <v>112</v>
      </c>
      <c r="P683" s="37" t="s">
        <v>112</v>
      </c>
      <c r="Q683" s="37" t="s">
        <v>112</v>
      </c>
      <c r="R683" s="36" t="s">
        <v>105</v>
      </c>
      <c r="S683" s="37" t="s">
        <v>116</v>
      </c>
    </row>
    <row r="684" spans="1:19" ht="129.6" x14ac:dyDescent="0.3">
      <c r="A684" s="162" t="s">
        <v>956</v>
      </c>
      <c r="B684" s="36" t="s">
        <v>1982</v>
      </c>
      <c r="C684" s="36" t="s">
        <v>180</v>
      </c>
      <c r="D684" s="36" t="s">
        <v>2527</v>
      </c>
      <c r="E684" s="36" t="str">
        <f t="shared" si="13"/>
        <v>Compliance Officer / Spécialisation Assurance (Bärchen Education) (Formation courte)</v>
      </c>
      <c r="F684" s="165" t="s">
        <v>2528</v>
      </c>
      <c r="G684" s="37" t="s">
        <v>112</v>
      </c>
      <c r="H684" s="37" t="s">
        <v>112</v>
      </c>
      <c r="I684" s="37" t="s">
        <v>863</v>
      </c>
      <c r="J684" s="37" t="s">
        <v>112</v>
      </c>
      <c r="K684" s="36" t="s">
        <v>105</v>
      </c>
      <c r="L684" s="37">
        <v>0</v>
      </c>
      <c r="M684" s="37" t="s">
        <v>112</v>
      </c>
      <c r="N684" s="37" t="s">
        <v>112</v>
      </c>
      <c r="O684" s="37" t="s">
        <v>112</v>
      </c>
      <c r="P684" s="37" t="s">
        <v>112</v>
      </c>
      <c r="Q684" s="37" t="s">
        <v>112</v>
      </c>
      <c r="R684" s="36" t="s">
        <v>105</v>
      </c>
      <c r="S684" s="37" t="s">
        <v>116</v>
      </c>
    </row>
    <row r="685" spans="1:19" ht="115.2" x14ac:dyDescent="0.3">
      <c r="A685" s="162" t="s">
        <v>956</v>
      </c>
      <c r="B685" s="36" t="s">
        <v>1982</v>
      </c>
      <c r="C685" s="36" t="s">
        <v>180</v>
      </c>
      <c r="D685" s="36" t="s">
        <v>2529</v>
      </c>
      <c r="E685" s="36" t="str">
        <f t="shared" si="13"/>
        <v>Compliance Officer / Spécialisation Banque (Bärchen Education) (Formation courte)</v>
      </c>
      <c r="F685" s="165" t="s">
        <v>2530</v>
      </c>
      <c r="G685" s="37" t="s">
        <v>112</v>
      </c>
      <c r="H685" s="37" t="s">
        <v>112</v>
      </c>
      <c r="I685" s="37" t="s">
        <v>800</v>
      </c>
      <c r="J685" s="37" t="s">
        <v>112</v>
      </c>
      <c r="K685" s="36" t="s">
        <v>105</v>
      </c>
      <c r="L685" s="37">
        <v>0</v>
      </c>
      <c r="M685" s="37" t="s">
        <v>112</v>
      </c>
      <c r="N685" s="37" t="s">
        <v>112</v>
      </c>
      <c r="O685" s="37" t="s">
        <v>112</v>
      </c>
      <c r="P685" s="37" t="s">
        <v>112</v>
      </c>
      <c r="Q685" s="37" t="s">
        <v>112</v>
      </c>
      <c r="R685" s="36" t="s">
        <v>105</v>
      </c>
      <c r="S685" s="37" t="s">
        <v>116</v>
      </c>
    </row>
    <row r="686" spans="1:19" ht="129.6" x14ac:dyDescent="0.3">
      <c r="A686" s="162" t="s">
        <v>956</v>
      </c>
      <c r="B686" s="36" t="s">
        <v>1982</v>
      </c>
      <c r="C686" s="36" t="s">
        <v>180</v>
      </c>
      <c r="D686" s="36" t="s">
        <v>2531</v>
      </c>
      <c r="E686" s="36" t="str">
        <f t="shared" si="13"/>
        <v>Contrat d'assurance : les clauses sensibles (Bärchen Education) (Formation courte)</v>
      </c>
      <c r="F686" s="165" t="s">
        <v>2532</v>
      </c>
      <c r="G686" s="37" t="s">
        <v>112</v>
      </c>
      <c r="H686" s="37" t="s">
        <v>112</v>
      </c>
      <c r="I686" s="37" t="s">
        <v>818</v>
      </c>
      <c r="J686" s="37" t="s">
        <v>112</v>
      </c>
      <c r="K686" s="36" t="s">
        <v>105</v>
      </c>
      <c r="L686" s="37">
        <v>0</v>
      </c>
      <c r="M686" s="37" t="s">
        <v>112</v>
      </c>
      <c r="N686" s="37" t="s">
        <v>112</v>
      </c>
      <c r="O686" s="37" t="s">
        <v>112</v>
      </c>
      <c r="P686" s="37" t="s">
        <v>112</v>
      </c>
      <c r="Q686" s="37" t="s">
        <v>112</v>
      </c>
      <c r="R686" s="36" t="s">
        <v>105</v>
      </c>
      <c r="S686" s="37" t="s">
        <v>116</v>
      </c>
    </row>
    <row r="687" spans="1:19" ht="129.6" x14ac:dyDescent="0.3">
      <c r="A687" s="162" t="s">
        <v>956</v>
      </c>
      <c r="B687" s="36" t="s">
        <v>1982</v>
      </c>
      <c r="C687" s="36" t="s">
        <v>180</v>
      </c>
      <c r="D687" s="36" t="s">
        <v>2533</v>
      </c>
      <c r="E687" s="36" t="str">
        <f t="shared" si="13"/>
        <v>Assurance responsabilité civile entreprise (RCE) (Bärchen Education) (Formation courte)</v>
      </c>
      <c r="F687" s="165" t="s">
        <v>2534</v>
      </c>
      <c r="G687" s="37" t="s">
        <v>112</v>
      </c>
      <c r="H687" s="37" t="s">
        <v>112</v>
      </c>
      <c r="I687" s="37" t="s">
        <v>818</v>
      </c>
      <c r="J687" s="37" t="s">
        <v>112</v>
      </c>
      <c r="K687" s="36" t="s">
        <v>105</v>
      </c>
      <c r="L687" s="37">
        <v>0</v>
      </c>
      <c r="M687" s="37" t="s">
        <v>112</v>
      </c>
      <c r="N687" s="37" t="s">
        <v>112</v>
      </c>
      <c r="O687" s="37" t="s">
        <v>112</v>
      </c>
      <c r="P687" s="37" t="s">
        <v>112</v>
      </c>
      <c r="Q687" s="37" t="s">
        <v>112</v>
      </c>
      <c r="R687" s="36" t="s">
        <v>105</v>
      </c>
      <c r="S687" s="37" t="s">
        <v>116</v>
      </c>
    </row>
    <row r="688" spans="1:19" ht="129.6" x14ac:dyDescent="0.3">
      <c r="A688" s="162" t="s">
        <v>956</v>
      </c>
      <c r="B688" s="36" t="s">
        <v>1982</v>
      </c>
      <c r="C688" s="36" t="s">
        <v>180</v>
      </c>
      <c r="D688" s="36" t="s">
        <v>2535</v>
      </c>
      <c r="E688" s="36" t="str">
        <f t="shared" si="13"/>
        <v>Assurance multirisques professionnelle (Bärchen Education) (Formation courte)</v>
      </c>
      <c r="F688" s="165" t="s">
        <v>2536</v>
      </c>
      <c r="G688" s="37" t="s">
        <v>112</v>
      </c>
      <c r="H688" s="37" t="s">
        <v>112</v>
      </c>
      <c r="I688" s="37" t="s">
        <v>818</v>
      </c>
      <c r="J688" s="37" t="s">
        <v>112</v>
      </c>
      <c r="K688" s="36" t="s">
        <v>84</v>
      </c>
      <c r="L688" s="37">
        <v>1</v>
      </c>
      <c r="M688" s="36" t="s">
        <v>2537</v>
      </c>
      <c r="N688" s="36" t="s">
        <v>2538</v>
      </c>
      <c r="O688" s="37" t="s">
        <v>87</v>
      </c>
      <c r="P688" s="37" t="s">
        <v>86</v>
      </c>
      <c r="Q688" s="37" t="s">
        <v>112</v>
      </c>
      <c r="R688" s="36" t="s">
        <v>105</v>
      </c>
      <c r="S688" s="37" t="s">
        <v>116</v>
      </c>
    </row>
    <row r="689" spans="1:19" ht="115.2" x14ac:dyDescent="0.3">
      <c r="A689" s="162" t="s">
        <v>956</v>
      </c>
      <c r="B689" s="36" t="s">
        <v>1982</v>
      </c>
      <c r="C689" s="36" t="s">
        <v>180</v>
      </c>
      <c r="D689" s="36" t="s">
        <v>2539</v>
      </c>
      <c r="E689" s="36" t="str">
        <f t="shared" si="13"/>
        <v>Assurance construction (niveau 1) (Bärchen Education) (Formation courte)</v>
      </c>
      <c r="F689" s="165" t="s">
        <v>2540</v>
      </c>
      <c r="G689" s="37" t="s">
        <v>112</v>
      </c>
      <c r="H689" s="37" t="s">
        <v>112</v>
      </c>
      <c r="I689" s="37" t="s">
        <v>818</v>
      </c>
      <c r="J689" s="37" t="s">
        <v>112</v>
      </c>
      <c r="K689" s="36" t="s">
        <v>105</v>
      </c>
      <c r="L689" s="37">
        <v>0</v>
      </c>
      <c r="M689" s="37" t="s">
        <v>112</v>
      </c>
      <c r="N689" s="37" t="s">
        <v>112</v>
      </c>
      <c r="O689" s="37" t="s">
        <v>112</v>
      </c>
      <c r="P689" s="37" t="s">
        <v>112</v>
      </c>
      <c r="Q689" s="37" t="s">
        <v>112</v>
      </c>
      <c r="R689" s="36" t="s">
        <v>105</v>
      </c>
      <c r="S689" s="37" t="s">
        <v>116</v>
      </c>
    </row>
    <row r="690" spans="1:19" ht="115.2" x14ac:dyDescent="0.3">
      <c r="A690" s="162" t="s">
        <v>956</v>
      </c>
      <c r="B690" s="36" t="s">
        <v>1982</v>
      </c>
      <c r="C690" s="36" t="s">
        <v>180</v>
      </c>
      <c r="D690" s="36" t="s">
        <v>2541</v>
      </c>
      <c r="E690" s="36" t="str">
        <f t="shared" si="13"/>
        <v>Assurance construction (niveau 2) (Bärchen Education) (Formation courte)</v>
      </c>
      <c r="F690" s="165" t="s">
        <v>2542</v>
      </c>
      <c r="G690" s="37" t="s">
        <v>112</v>
      </c>
      <c r="H690" s="37" t="s">
        <v>112</v>
      </c>
      <c r="I690" s="37" t="s">
        <v>915</v>
      </c>
      <c r="J690" s="37" t="s">
        <v>112</v>
      </c>
      <c r="K690" s="36" t="s">
        <v>105</v>
      </c>
      <c r="L690" s="37">
        <v>0</v>
      </c>
      <c r="M690" s="37" t="s">
        <v>112</v>
      </c>
      <c r="N690" s="37" t="s">
        <v>112</v>
      </c>
      <c r="O690" s="37" t="s">
        <v>112</v>
      </c>
      <c r="P690" s="37" t="s">
        <v>112</v>
      </c>
      <c r="Q690" s="37" t="s">
        <v>112</v>
      </c>
      <c r="R690" s="36" t="s">
        <v>105</v>
      </c>
      <c r="S690" s="37" t="s">
        <v>116</v>
      </c>
    </row>
    <row r="691" spans="1:19" ht="115.2" x14ac:dyDescent="0.3">
      <c r="A691" s="162" t="s">
        <v>956</v>
      </c>
      <c r="B691" s="36" t="s">
        <v>1982</v>
      </c>
      <c r="C691" s="36" t="s">
        <v>180</v>
      </c>
      <c r="D691" s="36" t="s">
        <v>2543</v>
      </c>
      <c r="E691" s="36" t="str">
        <f t="shared" si="13"/>
        <v>Copropriété et Assurance Construction (Bärchen Education) (Formation courte)</v>
      </c>
      <c r="F691" s="165" t="s">
        <v>2544</v>
      </c>
      <c r="G691" s="37" t="s">
        <v>112</v>
      </c>
      <c r="H691" s="37" t="s">
        <v>112</v>
      </c>
      <c r="I691" s="37" t="s">
        <v>915</v>
      </c>
      <c r="J691" s="37" t="s">
        <v>112</v>
      </c>
      <c r="K691" s="36" t="s">
        <v>105</v>
      </c>
      <c r="L691" s="37">
        <v>0</v>
      </c>
      <c r="M691" s="37" t="s">
        <v>112</v>
      </c>
      <c r="N691" s="37" t="s">
        <v>112</v>
      </c>
      <c r="O691" s="37" t="s">
        <v>112</v>
      </c>
      <c r="P691" s="37" t="s">
        <v>112</v>
      </c>
      <c r="Q691" s="37" t="s">
        <v>112</v>
      </c>
      <c r="R691" s="36" t="s">
        <v>105</v>
      </c>
      <c r="S691" s="37" t="s">
        <v>116</v>
      </c>
    </row>
    <row r="692" spans="1:19" ht="187.2" x14ac:dyDescent="0.3">
      <c r="A692" s="162" t="s">
        <v>956</v>
      </c>
      <c r="B692" s="36" t="s">
        <v>1982</v>
      </c>
      <c r="C692" s="36" t="s">
        <v>180</v>
      </c>
      <c r="D692" s="36" t="s">
        <v>2545</v>
      </c>
      <c r="E692" s="36" t="str">
        <f t="shared" si="13"/>
        <v>Assurances et gestion d’immeubles : gérer ses contrats et garantir la couverture des risques (Bärchen Education) (Formation courte)</v>
      </c>
      <c r="F692" s="165" t="s">
        <v>2546</v>
      </c>
      <c r="G692" s="37" t="s">
        <v>112</v>
      </c>
      <c r="H692" s="37" t="s">
        <v>112</v>
      </c>
      <c r="I692" s="37" t="s">
        <v>818</v>
      </c>
      <c r="J692" s="37" t="s">
        <v>112</v>
      </c>
      <c r="K692" s="36" t="s">
        <v>105</v>
      </c>
      <c r="L692" s="37">
        <v>0</v>
      </c>
      <c r="M692" s="37" t="s">
        <v>112</v>
      </c>
      <c r="N692" s="37" t="s">
        <v>112</v>
      </c>
      <c r="O692" s="37" t="s">
        <v>112</v>
      </c>
      <c r="P692" s="37" t="s">
        <v>112</v>
      </c>
      <c r="Q692" s="37" t="s">
        <v>112</v>
      </c>
      <c r="R692" s="36" t="s">
        <v>105</v>
      </c>
      <c r="S692" s="37" t="s">
        <v>116</v>
      </c>
    </row>
    <row r="693" spans="1:19" ht="115.2" x14ac:dyDescent="0.3">
      <c r="A693" s="162" t="s">
        <v>956</v>
      </c>
      <c r="B693" s="36" t="s">
        <v>1982</v>
      </c>
      <c r="C693" s="36" t="s">
        <v>180</v>
      </c>
      <c r="D693" s="36" t="s">
        <v>2547</v>
      </c>
      <c r="E693" s="36" t="str">
        <f t="shared" si="13"/>
        <v>Assurance-vie : les fondamentaux (Bärchen Education) (Formation courte)</v>
      </c>
      <c r="F693" s="165" t="s">
        <v>2548</v>
      </c>
      <c r="G693" s="37" t="s">
        <v>112</v>
      </c>
      <c r="H693" s="37" t="s">
        <v>112</v>
      </c>
      <c r="I693" s="37" t="s">
        <v>915</v>
      </c>
      <c r="J693" s="37" t="s">
        <v>112</v>
      </c>
      <c r="K693" s="36" t="s">
        <v>105</v>
      </c>
      <c r="L693" s="37">
        <v>0</v>
      </c>
      <c r="M693" s="37" t="s">
        <v>112</v>
      </c>
      <c r="N693" s="37" t="s">
        <v>112</v>
      </c>
      <c r="O693" s="37" t="s">
        <v>112</v>
      </c>
      <c r="P693" s="37" t="s">
        <v>112</v>
      </c>
      <c r="Q693" s="37" t="s">
        <v>112</v>
      </c>
      <c r="R693" s="36" t="s">
        <v>105</v>
      </c>
      <c r="S693" s="37" t="s">
        <v>116</v>
      </c>
    </row>
    <row r="694" spans="1:19" ht="129.6" x14ac:dyDescent="0.3">
      <c r="A694" s="162" t="s">
        <v>956</v>
      </c>
      <c r="B694" s="36" t="s">
        <v>1982</v>
      </c>
      <c r="C694" s="36" t="s">
        <v>180</v>
      </c>
      <c r="D694" s="36" t="s">
        <v>2549</v>
      </c>
      <c r="E694" s="36" t="str">
        <f t="shared" si="13"/>
        <v>Comptabilité des compagnies d'assurance (Bärchen Education) (Formation courte)</v>
      </c>
      <c r="F694" s="165" t="s">
        <v>2550</v>
      </c>
      <c r="G694" s="37" t="s">
        <v>112</v>
      </c>
      <c r="H694" s="37" t="s">
        <v>112</v>
      </c>
      <c r="I694" s="37" t="s">
        <v>818</v>
      </c>
      <c r="J694" s="37" t="s">
        <v>112</v>
      </c>
      <c r="K694" s="36" t="s">
        <v>105</v>
      </c>
      <c r="L694" s="37">
        <v>0</v>
      </c>
      <c r="M694" s="37" t="s">
        <v>112</v>
      </c>
      <c r="N694" s="37" t="s">
        <v>112</v>
      </c>
      <c r="O694" s="37" t="s">
        <v>112</v>
      </c>
      <c r="P694" s="37" t="s">
        <v>112</v>
      </c>
      <c r="Q694" s="37" t="s">
        <v>112</v>
      </c>
      <c r="R694" s="36" t="s">
        <v>105</v>
      </c>
      <c r="S694" s="37" t="s">
        <v>116</v>
      </c>
    </row>
    <row r="695" spans="1:19" ht="86.4" x14ac:dyDescent="0.3">
      <c r="A695" s="162" t="s">
        <v>956</v>
      </c>
      <c r="B695" s="36" t="s">
        <v>2551</v>
      </c>
      <c r="C695" s="36" t="s">
        <v>2552</v>
      </c>
      <c r="D695" s="36" t="s">
        <v>2553</v>
      </c>
      <c r="E695" s="36" t="str">
        <f t="shared" si="13"/>
        <v>Investissement et patrimoine (Juriscampus) (Capacité)</v>
      </c>
      <c r="F695" s="165" t="s">
        <v>2554</v>
      </c>
      <c r="G695" s="37" t="s">
        <v>112</v>
      </c>
      <c r="H695" s="37" t="s">
        <v>112</v>
      </c>
      <c r="I695" s="37" t="s">
        <v>2555</v>
      </c>
      <c r="J695" s="37" t="s">
        <v>112</v>
      </c>
      <c r="K695" s="36" t="s">
        <v>105</v>
      </c>
      <c r="L695" s="37">
        <v>0</v>
      </c>
      <c r="M695" s="37" t="s">
        <v>112</v>
      </c>
      <c r="N695" s="37" t="s">
        <v>112</v>
      </c>
      <c r="O695" s="37" t="s">
        <v>112</v>
      </c>
      <c r="P695" s="37" t="s">
        <v>112</v>
      </c>
      <c r="Q695" s="37" t="s">
        <v>112</v>
      </c>
      <c r="R695" s="36" t="s">
        <v>105</v>
      </c>
      <c r="S695" s="37" t="s">
        <v>116</v>
      </c>
    </row>
    <row r="696" spans="1:19" ht="115.2" x14ac:dyDescent="0.3">
      <c r="A696" s="162" t="s">
        <v>956</v>
      </c>
      <c r="B696" s="36" t="s">
        <v>2551</v>
      </c>
      <c r="C696" s="36" t="s">
        <v>1212</v>
      </c>
      <c r="D696" s="36" t="s">
        <v>2556</v>
      </c>
      <c r="E696" s="36" t="str">
        <f t="shared" si="13"/>
        <v>Assistant en gestion de patrimoine (Juriscampus) (Formation)</v>
      </c>
      <c r="F696" s="165" t="s">
        <v>2557</v>
      </c>
      <c r="G696" s="37" t="s">
        <v>112</v>
      </c>
      <c r="H696" s="37" t="s">
        <v>112</v>
      </c>
      <c r="I696" s="37" t="s">
        <v>2558</v>
      </c>
      <c r="J696" s="37" t="s">
        <v>112</v>
      </c>
      <c r="K696" s="36" t="s">
        <v>105</v>
      </c>
      <c r="L696" s="37">
        <v>0</v>
      </c>
      <c r="M696" s="37" t="s">
        <v>112</v>
      </c>
      <c r="N696" s="37" t="s">
        <v>112</v>
      </c>
      <c r="O696" s="37" t="s">
        <v>112</v>
      </c>
      <c r="P696" s="37" t="s">
        <v>112</v>
      </c>
      <c r="Q696" s="37" t="s">
        <v>112</v>
      </c>
      <c r="R696" s="36" t="s">
        <v>105</v>
      </c>
      <c r="S696" s="37" t="s">
        <v>116</v>
      </c>
    </row>
    <row r="697" spans="1:19" ht="100.8" x14ac:dyDescent="0.3">
      <c r="A697" s="162" t="s">
        <v>956</v>
      </c>
      <c r="B697" s="36" t="s">
        <v>2551</v>
      </c>
      <c r="C697" s="36" t="s">
        <v>2559</v>
      </c>
      <c r="D697" s="36" t="s">
        <v>2560</v>
      </c>
      <c r="E697" s="36" t="str">
        <f t="shared" si="13"/>
        <v>Conseiller en gestion de patrimoine (Juriscampus) (Diplôme)</v>
      </c>
      <c r="F697" s="165" t="s">
        <v>2561</v>
      </c>
      <c r="G697" s="36" t="s">
        <v>2562</v>
      </c>
      <c r="H697" s="37" t="s">
        <v>2563</v>
      </c>
      <c r="I697" s="37" t="s">
        <v>2564</v>
      </c>
      <c r="J697" s="37" t="s">
        <v>112</v>
      </c>
      <c r="K697" s="36" t="s">
        <v>105</v>
      </c>
      <c r="L697" s="37">
        <v>0</v>
      </c>
      <c r="M697" s="37" t="s">
        <v>112</v>
      </c>
      <c r="N697" s="37" t="s">
        <v>112</v>
      </c>
      <c r="O697" s="37" t="s">
        <v>112</v>
      </c>
      <c r="P697" s="37" t="s">
        <v>112</v>
      </c>
      <c r="Q697" s="37" t="s">
        <v>112</v>
      </c>
      <c r="R697" s="36" t="s">
        <v>105</v>
      </c>
      <c r="S697" s="37" t="s">
        <v>116</v>
      </c>
    </row>
    <row r="698" spans="1:19" ht="230.4" x14ac:dyDescent="0.3">
      <c r="A698" s="162" t="s">
        <v>956</v>
      </c>
      <c r="B698" s="36" t="s">
        <v>2551</v>
      </c>
      <c r="C698" s="36" t="s">
        <v>2559</v>
      </c>
      <c r="D698" s="36" t="s">
        <v>2565</v>
      </c>
      <c r="E698" s="36" t="str">
        <f t="shared" si="13"/>
        <v>Expert en Optimisation et Transmission du Patrimoine (Juriscampus) (Diplôme)</v>
      </c>
      <c r="F698" s="165" t="s">
        <v>2566</v>
      </c>
      <c r="G698" s="36" t="s">
        <v>2567</v>
      </c>
      <c r="H698" s="37" t="s">
        <v>2568</v>
      </c>
      <c r="I698" s="37" t="s">
        <v>2569</v>
      </c>
      <c r="J698" s="37" t="s">
        <v>112</v>
      </c>
      <c r="K698" s="36" t="s">
        <v>105</v>
      </c>
      <c r="L698" s="37">
        <v>0</v>
      </c>
      <c r="M698" s="37" t="s">
        <v>112</v>
      </c>
      <c r="N698" s="37" t="s">
        <v>112</v>
      </c>
      <c r="O698" s="37" t="s">
        <v>112</v>
      </c>
      <c r="P698" s="37" t="s">
        <v>112</v>
      </c>
      <c r="Q698" s="37" t="s">
        <v>112</v>
      </c>
      <c r="R698" s="36" t="s">
        <v>105</v>
      </c>
      <c r="S698" s="37" t="s">
        <v>116</v>
      </c>
    </row>
    <row r="699" spans="1:19" ht="230.4" x14ac:dyDescent="0.3">
      <c r="A699" s="162" t="s">
        <v>956</v>
      </c>
      <c r="B699" s="36" t="s">
        <v>2551</v>
      </c>
      <c r="C699" s="36" t="s">
        <v>133</v>
      </c>
      <c r="D699" s="36" t="s">
        <v>2570</v>
      </c>
      <c r="E699" s="36" t="str">
        <f t="shared" si="13"/>
        <v>Droit du Patrimoine parcours type Ingénierie du Patrimoine – Diagnostic et Stratégies Patrimoniales (Juriscampus) (Master 2)</v>
      </c>
      <c r="F699" s="165" t="s">
        <v>2571</v>
      </c>
      <c r="G699" s="36" t="s">
        <v>2567</v>
      </c>
      <c r="H699" s="37" t="s">
        <v>2568</v>
      </c>
      <c r="I699" s="37" t="s">
        <v>2572</v>
      </c>
      <c r="J699" s="37" t="s">
        <v>112</v>
      </c>
      <c r="K699" s="36" t="s">
        <v>105</v>
      </c>
      <c r="L699" s="37">
        <v>0</v>
      </c>
      <c r="M699" s="37" t="s">
        <v>112</v>
      </c>
      <c r="N699" s="37" t="s">
        <v>112</v>
      </c>
      <c r="O699" s="37" t="s">
        <v>112</v>
      </c>
      <c r="P699" s="37" t="s">
        <v>112</v>
      </c>
      <c r="Q699" s="37" t="s">
        <v>112</v>
      </c>
      <c r="R699" s="36" t="s">
        <v>105</v>
      </c>
      <c r="S699" s="37" t="s">
        <v>116</v>
      </c>
    </row>
    <row r="700" spans="1:19" ht="129.6" x14ac:dyDescent="0.3">
      <c r="A700" s="162" t="s">
        <v>956</v>
      </c>
      <c r="B700" s="36" t="s">
        <v>2551</v>
      </c>
      <c r="C700" s="36" t="s">
        <v>2573</v>
      </c>
      <c r="D700" s="36" t="s">
        <v>2574</v>
      </c>
      <c r="E700" s="36" t="str">
        <f t="shared" si="13"/>
        <v>Patrimoine Professionnel et Gestion Privée (Juriscampus) (Executive master)</v>
      </c>
      <c r="F700" s="165" t="s">
        <v>2575</v>
      </c>
      <c r="G700" s="36" t="s">
        <v>2576</v>
      </c>
      <c r="H700" s="37" t="s">
        <v>2568</v>
      </c>
      <c r="I700" s="37" t="s">
        <v>2577</v>
      </c>
      <c r="J700" s="37" t="s">
        <v>112</v>
      </c>
      <c r="K700" s="36" t="s">
        <v>105</v>
      </c>
      <c r="L700" s="37">
        <v>0</v>
      </c>
      <c r="M700" s="37" t="s">
        <v>112</v>
      </c>
      <c r="N700" s="37" t="s">
        <v>112</v>
      </c>
      <c r="O700" s="37" t="s">
        <v>112</v>
      </c>
      <c r="P700" s="37" t="s">
        <v>112</v>
      </c>
      <c r="Q700" s="37" t="s">
        <v>112</v>
      </c>
      <c r="R700" s="36" t="s">
        <v>105</v>
      </c>
      <c r="S700" s="37" t="s">
        <v>116</v>
      </c>
    </row>
    <row r="701" spans="1:19" ht="129.6" x14ac:dyDescent="0.3">
      <c r="A701" s="162" t="s">
        <v>956</v>
      </c>
      <c r="B701" s="36" t="s">
        <v>2551</v>
      </c>
      <c r="C701" s="36" t="s">
        <v>2573</v>
      </c>
      <c r="D701" s="36" t="s">
        <v>2578</v>
      </c>
      <c r="E701" s="36" t="str">
        <f t="shared" si="13"/>
        <v>Gestion et Allocation d'Actifs Patrimoniaux (Juriscampus) (Executive master)</v>
      </c>
      <c r="F701" s="165" t="s">
        <v>2579</v>
      </c>
      <c r="G701" s="37" t="s">
        <v>2580</v>
      </c>
      <c r="H701" s="37" t="s">
        <v>2568</v>
      </c>
      <c r="I701" s="37" t="s">
        <v>112</v>
      </c>
      <c r="J701" s="37" t="s">
        <v>112</v>
      </c>
      <c r="K701" s="36" t="s">
        <v>105</v>
      </c>
      <c r="L701" s="37">
        <v>0</v>
      </c>
      <c r="M701" s="37" t="s">
        <v>112</v>
      </c>
      <c r="N701" s="37" t="s">
        <v>112</v>
      </c>
      <c r="O701" s="37" t="s">
        <v>112</v>
      </c>
      <c r="P701" s="37" t="s">
        <v>112</v>
      </c>
      <c r="Q701" s="37" t="s">
        <v>112</v>
      </c>
      <c r="R701" s="36" t="s">
        <v>105</v>
      </c>
      <c r="S701" s="37" t="s">
        <v>116</v>
      </c>
    </row>
    <row r="702" spans="1:19" ht="115.2" x14ac:dyDescent="0.3">
      <c r="A702" s="162" t="s">
        <v>956</v>
      </c>
      <c r="B702" s="36" t="s">
        <v>2551</v>
      </c>
      <c r="C702" s="36" t="s">
        <v>2581</v>
      </c>
      <c r="D702" s="36" t="s">
        <v>2582</v>
      </c>
      <c r="E702" s="36" t="str">
        <f t="shared" si="13"/>
        <v>Conseiller en investissements financiers (Juriscampus) (Livret ORIAS)</v>
      </c>
      <c r="F702" s="165" t="s">
        <v>2583</v>
      </c>
      <c r="G702" s="37" t="s">
        <v>112</v>
      </c>
      <c r="H702" s="37" t="s">
        <v>112</v>
      </c>
      <c r="I702" s="37" t="s">
        <v>1808</v>
      </c>
      <c r="J702" s="37" t="s">
        <v>112</v>
      </c>
      <c r="K702" s="36" t="s">
        <v>105</v>
      </c>
      <c r="L702" s="37">
        <v>0</v>
      </c>
      <c r="M702" s="37" t="s">
        <v>112</v>
      </c>
      <c r="N702" s="37" t="s">
        <v>112</v>
      </c>
      <c r="O702" s="37" t="s">
        <v>112</v>
      </c>
      <c r="P702" s="37" t="s">
        <v>112</v>
      </c>
      <c r="Q702" s="37" t="s">
        <v>112</v>
      </c>
      <c r="R702" s="36" t="s">
        <v>105</v>
      </c>
      <c r="S702" s="37" t="s">
        <v>116</v>
      </c>
    </row>
    <row r="703" spans="1:19" ht="144" x14ac:dyDescent="0.3">
      <c r="A703" s="162" t="s">
        <v>956</v>
      </c>
      <c r="B703" s="36" t="s">
        <v>2551</v>
      </c>
      <c r="C703" s="36" t="s">
        <v>2581</v>
      </c>
      <c r="D703" s="36" t="s">
        <v>2584</v>
      </c>
      <c r="E703" s="36" t="str">
        <f t="shared" si="13"/>
        <v>Conseiller en investissements financiers - examen AMF inclus (Juriscampus) (Livret ORIAS)</v>
      </c>
      <c r="F703" s="165" t="s">
        <v>2585</v>
      </c>
      <c r="G703" s="37" t="s">
        <v>112</v>
      </c>
      <c r="H703" s="37" t="s">
        <v>112</v>
      </c>
      <c r="I703" s="37" t="s">
        <v>2586</v>
      </c>
      <c r="J703" s="37" t="s">
        <v>112</v>
      </c>
      <c r="K703" s="36" t="s">
        <v>105</v>
      </c>
      <c r="L703" s="37">
        <v>0</v>
      </c>
      <c r="M703" s="37" t="s">
        <v>112</v>
      </c>
      <c r="N703" s="37" t="s">
        <v>112</v>
      </c>
      <c r="O703" s="37" t="s">
        <v>112</v>
      </c>
      <c r="P703" s="37" t="s">
        <v>112</v>
      </c>
      <c r="Q703" s="37" t="s">
        <v>112</v>
      </c>
      <c r="R703" s="36" t="s">
        <v>105</v>
      </c>
      <c r="S703" s="37" t="s">
        <v>116</v>
      </c>
    </row>
    <row r="704" spans="1:19" ht="100.8" x14ac:dyDescent="0.3">
      <c r="A704" s="162" t="s">
        <v>956</v>
      </c>
      <c r="B704" s="36" t="s">
        <v>2551</v>
      </c>
      <c r="C704" s="36" t="s">
        <v>2581</v>
      </c>
      <c r="D704" s="36" t="s">
        <v>2587</v>
      </c>
      <c r="E704" s="36" t="str">
        <f t="shared" si="13"/>
        <v>Intermédiaire en assurances - Niveau 1 (Juriscampus) (Livret ORIAS)</v>
      </c>
      <c r="F704" s="165" t="s">
        <v>2588</v>
      </c>
      <c r="G704" s="37" t="s">
        <v>112</v>
      </c>
      <c r="H704" s="37" t="s">
        <v>112</v>
      </c>
      <c r="I704" s="37" t="s">
        <v>1808</v>
      </c>
      <c r="J704" s="37" t="s">
        <v>112</v>
      </c>
      <c r="K704" s="36" t="s">
        <v>105</v>
      </c>
      <c r="L704" s="37">
        <v>0</v>
      </c>
      <c r="M704" s="37" t="s">
        <v>112</v>
      </c>
      <c r="N704" s="37" t="s">
        <v>112</v>
      </c>
      <c r="O704" s="37" t="s">
        <v>112</v>
      </c>
      <c r="P704" s="37" t="s">
        <v>112</v>
      </c>
      <c r="Q704" s="37" t="s">
        <v>112</v>
      </c>
      <c r="R704" s="36" t="s">
        <v>105</v>
      </c>
      <c r="S704" s="37" t="s">
        <v>116</v>
      </c>
    </row>
    <row r="705" spans="1:19" ht="100.8" x14ac:dyDescent="0.3">
      <c r="A705" s="162" t="s">
        <v>956</v>
      </c>
      <c r="B705" s="36" t="s">
        <v>2551</v>
      </c>
      <c r="C705" s="36" t="s">
        <v>2581</v>
      </c>
      <c r="D705" s="36" t="s">
        <v>2589</v>
      </c>
      <c r="E705" s="36" t="str">
        <f t="shared" si="13"/>
        <v>Intermédiaire en assurances - Niveau 2 (Juriscampus) (Livret ORIAS)</v>
      </c>
      <c r="F705" s="165" t="s">
        <v>2590</v>
      </c>
      <c r="G705" s="37" t="s">
        <v>112</v>
      </c>
      <c r="H705" s="37" t="s">
        <v>112</v>
      </c>
      <c r="I705" s="37" t="s">
        <v>1808</v>
      </c>
      <c r="J705" s="37" t="s">
        <v>112</v>
      </c>
      <c r="K705" s="36" t="s">
        <v>105</v>
      </c>
      <c r="L705" s="37">
        <v>0</v>
      </c>
      <c r="M705" s="37" t="s">
        <v>112</v>
      </c>
      <c r="N705" s="37" t="s">
        <v>112</v>
      </c>
      <c r="O705" s="37" t="s">
        <v>112</v>
      </c>
      <c r="P705" s="37" t="s">
        <v>112</v>
      </c>
      <c r="Q705" s="37" t="s">
        <v>112</v>
      </c>
      <c r="R705" s="36" t="s">
        <v>105</v>
      </c>
      <c r="S705" s="37" t="s">
        <v>116</v>
      </c>
    </row>
    <row r="706" spans="1:19" ht="100.8" x14ac:dyDescent="0.3">
      <c r="A706" s="162" t="s">
        <v>956</v>
      </c>
      <c r="B706" s="36" t="s">
        <v>2551</v>
      </c>
      <c r="C706" s="36" t="s">
        <v>2581</v>
      </c>
      <c r="D706" s="36" t="s">
        <v>2591</v>
      </c>
      <c r="E706" s="36" t="str">
        <f t="shared" ref="E706:E769" si="14">CONCATENATE(D706&amp;" ("&amp;B706&amp;")"&amp;" ("&amp;C706&amp;")")</f>
        <v>Intermédiaire en assurances - Niveau 3 (Juriscampus) (Livret ORIAS)</v>
      </c>
      <c r="F706" s="165" t="s">
        <v>2592</v>
      </c>
      <c r="G706" s="37" t="s">
        <v>112</v>
      </c>
      <c r="H706" s="37" t="s">
        <v>112</v>
      </c>
      <c r="I706" s="37" t="s">
        <v>2593</v>
      </c>
      <c r="J706" s="37" t="s">
        <v>112</v>
      </c>
      <c r="K706" s="36" t="s">
        <v>105</v>
      </c>
      <c r="L706" s="37">
        <v>0</v>
      </c>
      <c r="M706" s="37" t="s">
        <v>112</v>
      </c>
      <c r="N706" s="37" t="s">
        <v>112</v>
      </c>
      <c r="O706" s="37" t="s">
        <v>112</v>
      </c>
      <c r="P706" s="37" t="s">
        <v>112</v>
      </c>
      <c r="Q706" s="37" t="s">
        <v>112</v>
      </c>
      <c r="R706" s="36" t="s">
        <v>105</v>
      </c>
      <c r="S706" s="37" t="s">
        <v>116</v>
      </c>
    </row>
    <row r="707" spans="1:19" ht="158.4" x14ac:dyDescent="0.3">
      <c r="A707" s="162" t="s">
        <v>956</v>
      </c>
      <c r="B707" s="36" t="s">
        <v>2551</v>
      </c>
      <c r="C707" s="36" t="s">
        <v>2581</v>
      </c>
      <c r="D707" s="36" t="s">
        <v>2594</v>
      </c>
      <c r="E707" s="36" t="str">
        <f t="shared" si="14"/>
        <v>Intermédiaire en Opérations de banque et services de paiement niveau 1 (Juriscampus) (Livret ORIAS)</v>
      </c>
      <c r="F707" s="165" t="s">
        <v>2595</v>
      </c>
      <c r="G707" s="37" t="s">
        <v>112</v>
      </c>
      <c r="H707" s="37" t="s">
        <v>112</v>
      </c>
      <c r="I707" s="37" t="s">
        <v>1808</v>
      </c>
      <c r="J707" s="37" t="s">
        <v>112</v>
      </c>
      <c r="K707" s="36" t="s">
        <v>105</v>
      </c>
      <c r="L707" s="37">
        <v>0</v>
      </c>
      <c r="M707" s="37" t="s">
        <v>112</v>
      </c>
      <c r="N707" s="37" t="s">
        <v>112</v>
      </c>
      <c r="O707" s="37" t="s">
        <v>112</v>
      </c>
      <c r="P707" s="37" t="s">
        <v>112</v>
      </c>
      <c r="Q707" s="37" t="s">
        <v>112</v>
      </c>
      <c r="R707" s="36" t="s">
        <v>105</v>
      </c>
      <c r="S707" s="37" t="s">
        <v>116</v>
      </c>
    </row>
    <row r="708" spans="1:19" ht="158.4" x14ac:dyDescent="0.3">
      <c r="A708" s="162" t="s">
        <v>956</v>
      </c>
      <c r="B708" s="36" t="s">
        <v>2551</v>
      </c>
      <c r="C708" s="36" t="s">
        <v>2581</v>
      </c>
      <c r="D708" s="36" t="s">
        <v>2596</v>
      </c>
      <c r="E708" s="36" t="str">
        <f t="shared" si="14"/>
        <v>Intermédiaire en Opérations de banque et services de paiement niveau 2 (Juriscampus) (Livret ORIAS)</v>
      </c>
      <c r="F708" s="165" t="s">
        <v>2597</v>
      </c>
      <c r="G708" s="37" t="s">
        <v>112</v>
      </c>
      <c r="H708" s="37" t="s">
        <v>112</v>
      </c>
      <c r="I708" s="37" t="s">
        <v>1808</v>
      </c>
      <c r="J708" s="37" t="s">
        <v>112</v>
      </c>
      <c r="K708" s="36" t="s">
        <v>105</v>
      </c>
      <c r="L708" s="37">
        <v>0</v>
      </c>
      <c r="M708" s="37" t="s">
        <v>112</v>
      </c>
      <c r="N708" s="37" t="s">
        <v>112</v>
      </c>
      <c r="O708" s="37" t="s">
        <v>112</v>
      </c>
      <c r="P708" s="37" t="s">
        <v>112</v>
      </c>
      <c r="Q708" s="37" t="s">
        <v>112</v>
      </c>
      <c r="R708" s="36" t="s">
        <v>105</v>
      </c>
      <c r="S708" s="37" t="s">
        <v>116</v>
      </c>
    </row>
    <row r="709" spans="1:19" ht="158.4" x14ac:dyDescent="0.3">
      <c r="A709" s="162" t="s">
        <v>956</v>
      </c>
      <c r="B709" s="36" t="s">
        <v>2551</v>
      </c>
      <c r="C709" s="36" t="s">
        <v>2581</v>
      </c>
      <c r="D709" s="36" t="s">
        <v>2598</v>
      </c>
      <c r="E709" s="36" t="str">
        <f t="shared" si="14"/>
        <v>Intermédiaire en Opérations de Banque et services de paiement niveau 3 (Juriscampus) (Livret ORIAS)</v>
      </c>
      <c r="F709" s="165" t="s">
        <v>2599</v>
      </c>
      <c r="G709" s="37" t="s">
        <v>112</v>
      </c>
      <c r="H709" s="37" t="s">
        <v>112</v>
      </c>
      <c r="I709" s="37" t="s">
        <v>2147</v>
      </c>
      <c r="J709" s="37" t="s">
        <v>112</v>
      </c>
      <c r="K709" s="36" t="s">
        <v>105</v>
      </c>
      <c r="L709" s="37">
        <v>0</v>
      </c>
      <c r="M709" s="37" t="s">
        <v>112</v>
      </c>
      <c r="N709" s="37" t="s">
        <v>112</v>
      </c>
      <c r="O709" s="37" t="s">
        <v>112</v>
      </c>
      <c r="P709" s="37" t="s">
        <v>112</v>
      </c>
      <c r="Q709" s="37" t="s">
        <v>112</v>
      </c>
      <c r="R709" s="36" t="s">
        <v>105</v>
      </c>
      <c r="S709" s="37" t="s">
        <v>116</v>
      </c>
    </row>
    <row r="710" spans="1:19" ht="187.2" x14ac:dyDescent="0.3">
      <c r="A710" s="162" t="s">
        <v>956</v>
      </c>
      <c r="B710" s="36" t="s">
        <v>2551</v>
      </c>
      <c r="C710" s="36" t="s">
        <v>2581</v>
      </c>
      <c r="D710" s="36" t="s">
        <v>2600</v>
      </c>
      <c r="E710" s="36" t="str">
        <f t="shared" si="14"/>
        <v>Intermédiaire en Opérations de Banque et services de paiement niveau 3 crédit immobilier (Juriscampus) (Livret ORIAS)</v>
      </c>
      <c r="F710" s="165" t="s">
        <v>2601</v>
      </c>
      <c r="G710" s="37" t="s">
        <v>112</v>
      </c>
      <c r="H710" s="37" t="s">
        <v>112</v>
      </c>
      <c r="I710" s="37" t="s">
        <v>333</v>
      </c>
      <c r="J710" s="37" t="s">
        <v>112</v>
      </c>
      <c r="K710" s="36" t="s">
        <v>105</v>
      </c>
      <c r="L710" s="37">
        <v>0</v>
      </c>
      <c r="M710" s="37" t="s">
        <v>112</v>
      </c>
      <c r="N710" s="37" t="s">
        <v>112</v>
      </c>
      <c r="O710" s="37" t="s">
        <v>112</v>
      </c>
      <c r="P710" s="37" t="s">
        <v>112</v>
      </c>
      <c r="Q710" s="37" t="s">
        <v>112</v>
      </c>
      <c r="R710" s="36" t="s">
        <v>105</v>
      </c>
      <c r="S710" s="37" t="s">
        <v>116</v>
      </c>
    </row>
    <row r="711" spans="1:19" ht="129.6" x14ac:dyDescent="0.3">
      <c r="A711" s="162" t="s">
        <v>956</v>
      </c>
      <c r="B711" s="36" t="s">
        <v>2551</v>
      </c>
      <c r="C711" s="36" t="s">
        <v>2143</v>
      </c>
      <c r="D711" s="36" t="s">
        <v>2602</v>
      </c>
      <c r="E711" s="36" t="str">
        <f t="shared" si="14"/>
        <v>Droit et gestion internationale du patrimoine (Juriscampus) (Executive Master)</v>
      </c>
      <c r="F711" s="165" t="s">
        <v>2603</v>
      </c>
      <c r="G711" s="36" t="s">
        <v>2576</v>
      </c>
      <c r="H711" s="37" t="s">
        <v>2568</v>
      </c>
      <c r="I711" s="37" t="s">
        <v>2604</v>
      </c>
      <c r="J711" s="37" t="s">
        <v>112</v>
      </c>
      <c r="K711" s="36" t="s">
        <v>84</v>
      </c>
      <c r="L711" s="37">
        <v>1</v>
      </c>
      <c r="M711" s="36" t="s">
        <v>2605</v>
      </c>
      <c r="N711" s="37" t="s">
        <v>2606</v>
      </c>
      <c r="O711" s="37" t="s">
        <v>86</v>
      </c>
      <c r="P711" s="37" t="s">
        <v>86</v>
      </c>
      <c r="Q711" s="37" t="s">
        <v>112</v>
      </c>
      <c r="R711" s="36" t="s">
        <v>105</v>
      </c>
      <c r="S711" s="37" t="s">
        <v>116</v>
      </c>
    </row>
    <row r="712" spans="1:19" ht="172.8" x14ac:dyDescent="0.3">
      <c r="A712" s="162" t="s">
        <v>956</v>
      </c>
      <c r="B712" s="36" t="s">
        <v>2551</v>
      </c>
      <c r="C712" s="36" t="s">
        <v>1212</v>
      </c>
      <c r="D712" s="36" t="s">
        <v>2607</v>
      </c>
      <c r="E712" s="36" t="str">
        <f t="shared" si="14"/>
        <v>Quelles sont les règles applicables en matière de successions ? (Juriscampus) (Formation)</v>
      </c>
      <c r="F712" s="165" t="s">
        <v>2608</v>
      </c>
      <c r="G712" s="37" t="s">
        <v>112</v>
      </c>
      <c r="H712" s="37" t="s">
        <v>112</v>
      </c>
      <c r="I712" s="37" t="s">
        <v>2609</v>
      </c>
      <c r="J712" s="37" t="s">
        <v>112</v>
      </c>
      <c r="K712" s="36" t="s">
        <v>105</v>
      </c>
      <c r="L712" s="37">
        <v>0</v>
      </c>
      <c r="M712" s="37" t="s">
        <v>112</v>
      </c>
      <c r="N712" s="37" t="s">
        <v>112</v>
      </c>
      <c r="O712" s="37" t="s">
        <v>112</v>
      </c>
      <c r="P712" s="37" t="s">
        <v>112</v>
      </c>
      <c r="Q712" s="37" t="s">
        <v>112</v>
      </c>
      <c r="R712" s="36" t="s">
        <v>105</v>
      </c>
      <c r="S712" s="37" t="s">
        <v>116</v>
      </c>
    </row>
    <row r="713" spans="1:19" ht="129.6" x14ac:dyDescent="0.3">
      <c r="A713" s="162" t="s">
        <v>956</v>
      </c>
      <c r="B713" s="36" t="s">
        <v>2551</v>
      </c>
      <c r="C713" s="36" t="s">
        <v>1212</v>
      </c>
      <c r="D713" s="36" t="s">
        <v>2610</v>
      </c>
      <c r="E713" s="36" t="str">
        <f t="shared" si="14"/>
        <v>Traitement fiscal et social de l’assurance-vie (Juriscampus) (Formation)</v>
      </c>
      <c r="F713" s="165" t="s">
        <v>2611</v>
      </c>
      <c r="G713" s="37" t="s">
        <v>112</v>
      </c>
      <c r="H713" s="37" t="s">
        <v>112</v>
      </c>
      <c r="I713" s="37" t="s">
        <v>2612</v>
      </c>
      <c r="J713" s="37" t="s">
        <v>112</v>
      </c>
      <c r="K713" s="36" t="s">
        <v>105</v>
      </c>
      <c r="L713" s="37">
        <v>0</v>
      </c>
      <c r="M713" s="37" t="s">
        <v>112</v>
      </c>
      <c r="N713" s="37" t="s">
        <v>112</v>
      </c>
      <c r="O713" s="37" t="s">
        <v>112</v>
      </c>
      <c r="P713" s="37" t="s">
        <v>112</v>
      </c>
      <c r="Q713" s="37" t="s">
        <v>112</v>
      </c>
      <c r="R713" s="36" t="s">
        <v>105</v>
      </c>
      <c r="S713" s="37" t="s">
        <v>116</v>
      </c>
    </row>
    <row r="714" spans="1:19" ht="158.4" x14ac:dyDescent="0.3">
      <c r="A714" s="162" t="s">
        <v>956</v>
      </c>
      <c r="B714" s="36" t="s">
        <v>2551</v>
      </c>
      <c r="C714" s="36" t="s">
        <v>1212</v>
      </c>
      <c r="D714" s="36" t="s">
        <v>2613</v>
      </c>
      <c r="E714" s="36" t="str">
        <f t="shared" si="14"/>
        <v>Assurance : distribution et règlementation - PACK DDA / IAS (Juriscampus) (Formation)</v>
      </c>
      <c r="F714" s="165" t="s">
        <v>2614</v>
      </c>
      <c r="G714" s="37" t="s">
        <v>112</v>
      </c>
      <c r="H714" s="37" t="s">
        <v>112</v>
      </c>
      <c r="I714" s="37" t="s">
        <v>1820</v>
      </c>
      <c r="J714" s="37" t="s">
        <v>112</v>
      </c>
      <c r="K714" s="36" t="s">
        <v>105</v>
      </c>
      <c r="L714" s="37">
        <v>0</v>
      </c>
      <c r="M714" s="37" t="s">
        <v>112</v>
      </c>
      <c r="N714" s="37" t="s">
        <v>112</v>
      </c>
      <c r="O714" s="37" t="s">
        <v>112</v>
      </c>
      <c r="P714" s="37" t="s">
        <v>112</v>
      </c>
      <c r="Q714" s="37" t="s">
        <v>112</v>
      </c>
      <c r="R714" s="36" t="s">
        <v>105</v>
      </c>
      <c r="S714" s="37" t="s">
        <v>116</v>
      </c>
    </row>
    <row r="715" spans="1:19" ht="144" x14ac:dyDescent="0.3">
      <c r="A715" s="162" t="s">
        <v>956</v>
      </c>
      <c r="B715" s="36" t="s">
        <v>2551</v>
      </c>
      <c r="C715" s="36" t="s">
        <v>1212</v>
      </c>
      <c r="D715" s="36" t="s">
        <v>2615</v>
      </c>
      <c r="E715" s="36" t="str">
        <f t="shared" si="14"/>
        <v>Relation client, LCB-FT, finance durable - PACK DDA / IAS (Juriscampus) (Formation)</v>
      </c>
      <c r="F715" s="165" t="s">
        <v>2616</v>
      </c>
      <c r="G715" s="37" t="s">
        <v>112</v>
      </c>
      <c r="H715" s="37" t="s">
        <v>112</v>
      </c>
      <c r="I715" s="37" t="s">
        <v>1820</v>
      </c>
      <c r="J715" s="37" t="s">
        <v>112</v>
      </c>
      <c r="K715" s="36" t="s">
        <v>84</v>
      </c>
      <c r="L715" s="37">
        <v>1</v>
      </c>
      <c r="M715" s="36" t="s">
        <v>2617</v>
      </c>
      <c r="N715" s="37" t="s">
        <v>86</v>
      </c>
      <c r="O715" s="37" t="s">
        <v>87</v>
      </c>
      <c r="P715" s="37" t="s">
        <v>112</v>
      </c>
      <c r="Q715" s="37" t="s">
        <v>112</v>
      </c>
      <c r="R715" s="36" t="s">
        <v>105</v>
      </c>
      <c r="S715" s="37" t="s">
        <v>116</v>
      </c>
    </row>
    <row r="716" spans="1:19" ht="172.8" x14ac:dyDescent="0.3">
      <c r="A716" s="162" t="s">
        <v>956</v>
      </c>
      <c r="B716" s="36" t="s">
        <v>2551</v>
      </c>
      <c r="C716" s="36" t="s">
        <v>1212</v>
      </c>
      <c r="D716" s="36" t="s">
        <v>2618</v>
      </c>
      <c r="E716" s="36" t="str">
        <f t="shared" si="14"/>
        <v>Quelles sont les opérations réalisables sur un contrat d'assurance vie ? (Juriscampus) (Formation)</v>
      </c>
      <c r="F716" s="165" t="s">
        <v>2619</v>
      </c>
      <c r="G716" s="37" t="s">
        <v>112</v>
      </c>
      <c r="H716" s="37" t="s">
        <v>112</v>
      </c>
      <c r="I716" s="37" t="s">
        <v>2612</v>
      </c>
      <c r="J716" s="37" t="s">
        <v>112</v>
      </c>
      <c r="K716" s="36" t="s">
        <v>105</v>
      </c>
      <c r="L716" s="37">
        <v>0</v>
      </c>
      <c r="M716" s="37" t="s">
        <v>112</v>
      </c>
      <c r="N716" s="37" t="s">
        <v>112</v>
      </c>
      <c r="O716" s="37" t="s">
        <v>112</v>
      </c>
      <c r="P716" s="37" t="s">
        <v>112</v>
      </c>
      <c r="Q716" s="37" t="s">
        <v>112</v>
      </c>
      <c r="R716" s="36" t="s">
        <v>105</v>
      </c>
      <c r="S716" s="37" t="s">
        <v>116</v>
      </c>
    </row>
    <row r="717" spans="1:19" ht="115.2" x14ac:dyDescent="0.3">
      <c r="A717" s="162" t="s">
        <v>956</v>
      </c>
      <c r="B717" s="36" t="s">
        <v>2551</v>
      </c>
      <c r="C717" s="36" t="s">
        <v>1212</v>
      </c>
      <c r="D717" s="36" t="s">
        <v>2620</v>
      </c>
      <c r="E717" s="36" t="str">
        <f t="shared" si="14"/>
        <v>Pack : Livret CIF et Examen AMF (Juriscampus) (Formation)</v>
      </c>
      <c r="F717" s="165" t="s">
        <v>2621</v>
      </c>
      <c r="G717" s="37" t="s">
        <v>112</v>
      </c>
      <c r="H717" s="37" t="s">
        <v>112</v>
      </c>
      <c r="I717" s="37" t="s">
        <v>1808</v>
      </c>
      <c r="J717" s="37" t="s">
        <v>112</v>
      </c>
      <c r="K717" s="36" t="s">
        <v>105</v>
      </c>
      <c r="L717" s="37">
        <v>0</v>
      </c>
      <c r="M717" s="37" t="s">
        <v>112</v>
      </c>
      <c r="N717" s="37" t="s">
        <v>112</v>
      </c>
      <c r="O717" s="37" t="s">
        <v>112</v>
      </c>
      <c r="P717" s="37" t="s">
        <v>112</v>
      </c>
      <c r="Q717" s="37" t="s">
        <v>112</v>
      </c>
      <c r="R717" s="36" t="s">
        <v>105</v>
      </c>
      <c r="S717" s="37" t="s">
        <v>116</v>
      </c>
    </row>
    <row r="718" spans="1:19" ht="100.8" x14ac:dyDescent="0.3">
      <c r="A718" s="162" t="s">
        <v>956</v>
      </c>
      <c r="B718" s="36" t="s">
        <v>2551</v>
      </c>
      <c r="C718" s="36" t="s">
        <v>1212</v>
      </c>
      <c r="D718" s="36" t="s">
        <v>2622</v>
      </c>
      <c r="E718" s="36" t="str">
        <f t="shared" si="14"/>
        <v>L’intermédiation en assurance (Juriscampus) (Formation)</v>
      </c>
      <c r="F718" s="165" t="s">
        <v>2623</v>
      </c>
      <c r="G718" s="37" t="s">
        <v>112</v>
      </c>
      <c r="H718" s="37" t="s">
        <v>112</v>
      </c>
      <c r="I718" s="37" t="s">
        <v>2609</v>
      </c>
      <c r="J718" s="37" t="s">
        <v>112</v>
      </c>
      <c r="K718" s="36" t="s">
        <v>105</v>
      </c>
      <c r="L718" s="37">
        <v>0</v>
      </c>
      <c r="M718" s="37" t="s">
        <v>112</v>
      </c>
      <c r="N718" s="37" t="s">
        <v>112</v>
      </c>
      <c r="O718" s="37" t="s">
        <v>112</v>
      </c>
      <c r="P718" s="37" t="s">
        <v>112</v>
      </c>
      <c r="Q718" s="37" t="s">
        <v>112</v>
      </c>
      <c r="R718" s="36" t="s">
        <v>105</v>
      </c>
      <c r="S718" s="37" t="s">
        <v>116</v>
      </c>
    </row>
    <row r="719" spans="1:19" ht="115.2" x14ac:dyDescent="0.3">
      <c r="A719" s="162" t="s">
        <v>956</v>
      </c>
      <c r="B719" s="36" t="s">
        <v>2551</v>
      </c>
      <c r="C719" s="36" t="s">
        <v>1212</v>
      </c>
      <c r="D719" s="36" t="s">
        <v>2624</v>
      </c>
      <c r="E719" s="36" t="str">
        <f t="shared" si="14"/>
        <v>L’assurance contre les risques corporels (Juriscampus) (Formation)</v>
      </c>
      <c r="F719" s="165" t="s">
        <v>2625</v>
      </c>
      <c r="G719" s="37" t="s">
        <v>112</v>
      </c>
      <c r="H719" s="37" t="s">
        <v>112</v>
      </c>
      <c r="I719" s="37" t="s">
        <v>1815</v>
      </c>
      <c r="J719" s="37" t="s">
        <v>112</v>
      </c>
      <c r="K719" s="36" t="s">
        <v>105</v>
      </c>
      <c r="L719" s="37">
        <v>0</v>
      </c>
      <c r="M719" s="37" t="s">
        <v>112</v>
      </c>
      <c r="N719" s="37" t="s">
        <v>112</v>
      </c>
      <c r="O719" s="37" t="s">
        <v>112</v>
      </c>
      <c r="P719" s="37" t="s">
        <v>112</v>
      </c>
      <c r="Q719" s="37" t="s">
        <v>112</v>
      </c>
      <c r="R719" s="36" t="s">
        <v>105</v>
      </c>
      <c r="S719" s="37" t="s">
        <v>116</v>
      </c>
    </row>
    <row r="720" spans="1:19" ht="43.2" x14ac:dyDescent="0.3">
      <c r="A720" s="162" t="s">
        <v>956</v>
      </c>
      <c r="B720" s="36" t="s">
        <v>2551</v>
      </c>
      <c r="C720" s="36" t="s">
        <v>1212</v>
      </c>
      <c r="D720" s="37" t="s">
        <v>2626</v>
      </c>
      <c r="E720" s="37" t="str">
        <f t="shared" si="14"/>
        <v>Livret IAS - PASSERELLE (Juriscampus) (Formation)</v>
      </c>
      <c r="F720" s="165" t="s">
        <v>2627</v>
      </c>
      <c r="G720" s="37" t="s">
        <v>112</v>
      </c>
      <c r="H720" s="37" t="s">
        <v>112</v>
      </c>
      <c r="I720" s="37" t="s">
        <v>2628</v>
      </c>
      <c r="J720" s="37" t="s">
        <v>112</v>
      </c>
      <c r="K720" s="36" t="s">
        <v>105</v>
      </c>
      <c r="L720" s="37">
        <v>0</v>
      </c>
      <c r="M720" s="37" t="s">
        <v>112</v>
      </c>
      <c r="N720" s="37" t="s">
        <v>112</v>
      </c>
      <c r="O720" s="37" t="s">
        <v>112</v>
      </c>
      <c r="P720" s="37" t="s">
        <v>112</v>
      </c>
      <c r="Q720" s="37" t="s">
        <v>112</v>
      </c>
      <c r="R720" s="36" t="s">
        <v>105</v>
      </c>
      <c r="S720" s="37" t="s">
        <v>116</v>
      </c>
    </row>
    <row r="721" spans="1:19" ht="43.2" x14ac:dyDescent="0.3">
      <c r="A721" s="162" t="s">
        <v>956</v>
      </c>
      <c r="B721" s="36" t="s">
        <v>2551</v>
      </c>
      <c r="C721" s="36" t="s">
        <v>1212</v>
      </c>
      <c r="D721" s="37" t="s">
        <v>2629</v>
      </c>
      <c r="E721" s="37" t="str">
        <f t="shared" si="14"/>
        <v>Livret IAS - Niveau II- Unités 1/2/3 (Juriscampus) (Formation)</v>
      </c>
      <c r="F721" s="165" t="s">
        <v>2630</v>
      </c>
      <c r="G721" s="37" t="s">
        <v>112</v>
      </c>
      <c r="H721" s="37" t="s">
        <v>112</v>
      </c>
      <c r="I721" s="37" t="s">
        <v>1808</v>
      </c>
      <c r="J721" s="37" t="s">
        <v>112</v>
      </c>
      <c r="K721" s="36" t="s">
        <v>105</v>
      </c>
      <c r="L721" s="37">
        <v>0</v>
      </c>
      <c r="M721" s="37" t="s">
        <v>112</v>
      </c>
      <c r="N721" s="37" t="s">
        <v>112</v>
      </c>
      <c r="O721" s="37" t="s">
        <v>112</v>
      </c>
      <c r="P721" s="37" t="s">
        <v>112</v>
      </c>
      <c r="Q721" s="37" t="s">
        <v>112</v>
      </c>
      <c r="R721" s="36" t="s">
        <v>105</v>
      </c>
      <c r="S721" s="37" t="s">
        <v>116</v>
      </c>
    </row>
    <row r="722" spans="1:19" ht="43.2" x14ac:dyDescent="0.3">
      <c r="A722" s="162" t="s">
        <v>956</v>
      </c>
      <c r="B722" s="36" t="s">
        <v>2551</v>
      </c>
      <c r="C722" s="36" t="s">
        <v>1212</v>
      </c>
      <c r="D722" s="37" t="s">
        <v>2631</v>
      </c>
      <c r="E722" s="37" t="str">
        <f t="shared" si="14"/>
        <v>Livret IAS - Niveau II - Unités 1/2/4 (Juriscampus) (Formation)</v>
      </c>
      <c r="F722" s="165" t="s">
        <v>2632</v>
      </c>
      <c r="G722" s="37" t="s">
        <v>112</v>
      </c>
      <c r="H722" s="37" t="s">
        <v>112</v>
      </c>
      <c r="I722" s="37" t="s">
        <v>1808</v>
      </c>
      <c r="J722" s="37" t="s">
        <v>112</v>
      </c>
      <c r="K722" s="36" t="s">
        <v>105</v>
      </c>
      <c r="L722" s="37">
        <v>0</v>
      </c>
      <c r="M722" s="37" t="s">
        <v>112</v>
      </c>
      <c r="N722" s="37" t="s">
        <v>112</v>
      </c>
      <c r="O722" s="37" t="s">
        <v>112</v>
      </c>
      <c r="P722" s="37" t="s">
        <v>112</v>
      </c>
      <c r="Q722" s="37" t="s">
        <v>112</v>
      </c>
      <c r="R722" s="36" t="s">
        <v>105</v>
      </c>
      <c r="S722" s="37" t="s">
        <v>116</v>
      </c>
    </row>
    <row r="723" spans="1:19" ht="43.2" x14ac:dyDescent="0.3">
      <c r="A723" s="162" t="s">
        <v>956</v>
      </c>
      <c r="B723" s="36" t="s">
        <v>2551</v>
      </c>
      <c r="C723" s="36" t="s">
        <v>1212</v>
      </c>
      <c r="D723" s="37" t="s">
        <v>2633</v>
      </c>
      <c r="E723" s="37" t="str">
        <f t="shared" si="14"/>
        <v>Livret IAS - Niveau I (Juriscampus) (Formation)</v>
      </c>
      <c r="F723" s="165" t="s">
        <v>2634</v>
      </c>
      <c r="G723" s="37" t="s">
        <v>112</v>
      </c>
      <c r="H723" s="37" t="s">
        <v>112</v>
      </c>
      <c r="I723" s="37" t="s">
        <v>1808</v>
      </c>
      <c r="J723" s="37" t="s">
        <v>112</v>
      </c>
      <c r="K723" s="36" t="s">
        <v>105</v>
      </c>
      <c r="L723" s="37">
        <v>0</v>
      </c>
      <c r="M723" s="37" t="s">
        <v>112</v>
      </c>
      <c r="N723" s="37" t="s">
        <v>112</v>
      </c>
      <c r="O723" s="37" t="s">
        <v>112</v>
      </c>
      <c r="P723" s="37" t="s">
        <v>112</v>
      </c>
      <c r="Q723" s="37" t="s">
        <v>112</v>
      </c>
      <c r="R723" s="36" t="s">
        <v>105</v>
      </c>
      <c r="S723" s="37" t="s">
        <v>116</v>
      </c>
    </row>
    <row r="724" spans="1:19" ht="86.4" x14ac:dyDescent="0.3">
      <c r="A724" s="162" t="s">
        <v>956</v>
      </c>
      <c r="B724" s="36" t="s">
        <v>2551</v>
      </c>
      <c r="C724" s="36" t="s">
        <v>1212</v>
      </c>
      <c r="D724" s="36" t="s">
        <v>2635</v>
      </c>
      <c r="E724" s="36" t="str">
        <f t="shared" si="14"/>
        <v>Les niches fiscales (Juriscampus) (Formation)</v>
      </c>
      <c r="F724" s="165" t="s">
        <v>2636</v>
      </c>
      <c r="G724" s="37" t="s">
        <v>112</v>
      </c>
      <c r="H724" s="37" t="s">
        <v>112</v>
      </c>
      <c r="I724" s="37" t="s">
        <v>2609</v>
      </c>
      <c r="J724" s="37" t="s">
        <v>112</v>
      </c>
      <c r="K724" s="36" t="s">
        <v>105</v>
      </c>
      <c r="L724" s="37">
        <v>0</v>
      </c>
      <c r="M724" s="37" t="s">
        <v>112</v>
      </c>
      <c r="N724" s="37" t="s">
        <v>112</v>
      </c>
      <c r="O724" s="37" t="s">
        <v>112</v>
      </c>
      <c r="P724" s="37" t="s">
        <v>112</v>
      </c>
      <c r="Q724" s="37" t="s">
        <v>112</v>
      </c>
      <c r="R724" s="36" t="s">
        <v>105</v>
      </c>
      <c r="S724" s="37" t="s">
        <v>116</v>
      </c>
    </row>
    <row r="725" spans="1:19" ht="187.2" x14ac:dyDescent="0.3">
      <c r="A725" s="162" t="s">
        <v>956</v>
      </c>
      <c r="B725" s="36" t="s">
        <v>2551</v>
      </c>
      <c r="C725" s="36" t="s">
        <v>1212</v>
      </c>
      <c r="D725" s="36" t="s">
        <v>2637</v>
      </c>
      <c r="E725" s="36" t="str">
        <f t="shared" si="14"/>
        <v>Les différents types de contrats d'assurance de biens et de responsabilité (Juriscampus) (Formation)</v>
      </c>
      <c r="F725" s="165" t="s">
        <v>2638</v>
      </c>
      <c r="G725" s="37" t="s">
        <v>112</v>
      </c>
      <c r="H725" s="37" t="s">
        <v>112</v>
      </c>
      <c r="I725" s="37" t="s">
        <v>2612</v>
      </c>
      <c r="J725" s="37" t="s">
        <v>112</v>
      </c>
      <c r="K725" s="36" t="s">
        <v>105</v>
      </c>
      <c r="L725" s="37">
        <v>0</v>
      </c>
      <c r="M725" s="37" t="s">
        <v>112</v>
      </c>
      <c r="N725" s="37" t="s">
        <v>112</v>
      </c>
      <c r="O725" s="37" t="s">
        <v>112</v>
      </c>
      <c r="P725" s="37" t="s">
        <v>112</v>
      </c>
      <c r="Q725" s="37" t="s">
        <v>112</v>
      </c>
      <c r="R725" s="36" t="s">
        <v>105</v>
      </c>
      <c r="S725" s="37" t="s">
        <v>116</v>
      </c>
    </row>
    <row r="726" spans="1:19" ht="144" x14ac:dyDescent="0.3">
      <c r="A726" s="162" t="s">
        <v>956</v>
      </c>
      <c r="B726" s="36" t="s">
        <v>2551</v>
      </c>
      <c r="C726" s="36" t="s">
        <v>1212</v>
      </c>
      <c r="D726" s="36" t="s">
        <v>2639</v>
      </c>
      <c r="E726" s="36" t="str">
        <f t="shared" si="14"/>
        <v>Les crédits professionnels : identifier le profil du client (Juriscampus) (Formation)</v>
      </c>
      <c r="F726" s="165" t="s">
        <v>2640</v>
      </c>
      <c r="G726" s="37" t="s">
        <v>112</v>
      </c>
      <c r="H726" s="37" t="s">
        <v>112</v>
      </c>
      <c r="I726" s="37" t="s">
        <v>1815</v>
      </c>
      <c r="J726" s="37" t="s">
        <v>112</v>
      </c>
      <c r="K726" s="36" t="s">
        <v>105</v>
      </c>
      <c r="L726" s="37">
        <v>0</v>
      </c>
      <c r="M726" s="37" t="s">
        <v>112</v>
      </c>
      <c r="N726" s="37" t="s">
        <v>112</v>
      </c>
      <c r="O726" s="37" t="s">
        <v>112</v>
      </c>
      <c r="P726" s="37" t="s">
        <v>112</v>
      </c>
      <c r="Q726" s="37" t="s">
        <v>112</v>
      </c>
      <c r="R726" s="36" t="s">
        <v>105</v>
      </c>
      <c r="S726" s="37" t="s">
        <v>116</v>
      </c>
    </row>
    <row r="727" spans="1:19" ht="129.6" x14ac:dyDescent="0.3">
      <c r="A727" s="162" t="s">
        <v>956</v>
      </c>
      <c r="B727" s="36" t="s">
        <v>2551</v>
      </c>
      <c r="C727" s="36" t="s">
        <v>1212</v>
      </c>
      <c r="D727" s="36" t="s">
        <v>2641</v>
      </c>
      <c r="E727" s="36" t="str">
        <f t="shared" si="14"/>
        <v>Les assurances des risques d'entreprise (Juriscampus) (Formation)</v>
      </c>
      <c r="F727" s="165" t="s">
        <v>2642</v>
      </c>
      <c r="G727" s="37" t="s">
        <v>112</v>
      </c>
      <c r="H727" s="37" t="s">
        <v>112</v>
      </c>
      <c r="I727" s="37" t="s">
        <v>2609</v>
      </c>
      <c r="J727" s="37" t="s">
        <v>112</v>
      </c>
      <c r="K727" s="36" t="s">
        <v>105</v>
      </c>
      <c r="L727" s="37">
        <v>0</v>
      </c>
      <c r="M727" s="37" t="s">
        <v>112</v>
      </c>
      <c r="N727" s="37" t="s">
        <v>112</v>
      </c>
      <c r="O727" s="37" t="s">
        <v>112</v>
      </c>
      <c r="P727" s="37" t="s">
        <v>112</v>
      </c>
      <c r="Q727" s="37" t="s">
        <v>112</v>
      </c>
      <c r="R727" s="36" t="s">
        <v>105</v>
      </c>
      <c r="S727" s="37" t="s">
        <v>116</v>
      </c>
    </row>
    <row r="728" spans="1:19" ht="158.4" x14ac:dyDescent="0.3">
      <c r="A728" s="162" t="s">
        <v>956</v>
      </c>
      <c r="B728" s="36" t="s">
        <v>2551</v>
      </c>
      <c r="C728" s="36" t="s">
        <v>1212</v>
      </c>
      <c r="D728" s="36" t="s">
        <v>2643</v>
      </c>
      <c r="E728" s="36" t="str">
        <f t="shared" si="14"/>
        <v>La vie du contrat d'assurance de biens et de responsabilité (Juriscampus) (Formation)</v>
      </c>
      <c r="F728" s="165" t="s">
        <v>2644</v>
      </c>
      <c r="G728" s="37" t="s">
        <v>112</v>
      </c>
      <c r="H728" s="37" t="s">
        <v>112</v>
      </c>
      <c r="I728" s="37" t="s">
        <v>1815</v>
      </c>
      <c r="J728" s="37" t="s">
        <v>112</v>
      </c>
      <c r="K728" s="36" t="s">
        <v>105</v>
      </c>
      <c r="L728" s="37">
        <v>0</v>
      </c>
      <c r="M728" s="37" t="s">
        <v>112</v>
      </c>
      <c r="N728" s="37" t="s">
        <v>112</v>
      </c>
      <c r="O728" s="37" t="s">
        <v>112</v>
      </c>
      <c r="P728" s="37" t="s">
        <v>112</v>
      </c>
      <c r="Q728" s="37" t="s">
        <v>112</v>
      </c>
      <c r="R728" s="36" t="s">
        <v>105</v>
      </c>
      <c r="S728" s="37" t="s">
        <v>116</v>
      </c>
    </row>
    <row r="729" spans="1:19" ht="187.2" x14ac:dyDescent="0.3">
      <c r="A729" s="162" t="s">
        <v>956</v>
      </c>
      <c r="B729" s="36" t="s">
        <v>2551</v>
      </c>
      <c r="C729" s="36" t="s">
        <v>1212</v>
      </c>
      <c r="D729" s="36" t="s">
        <v>2645</v>
      </c>
      <c r="E729" s="36" t="str">
        <f t="shared" si="14"/>
        <v>La présentation des garanties et la tarification des assurances de biens (Juriscampus) (Formation)</v>
      </c>
      <c r="F729" s="165" t="s">
        <v>2646</v>
      </c>
      <c r="G729" s="37" t="s">
        <v>112</v>
      </c>
      <c r="H729" s="37" t="s">
        <v>112</v>
      </c>
      <c r="I729" s="37" t="s">
        <v>2612</v>
      </c>
      <c r="J729" s="37" t="s">
        <v>112</v>
      </c>
      <c r="K729" s="36" t="s">
        <v>105</v>
      </c>
      <c r="L729" s="37">
        <v>0</v>
      </c>
      <c r="M729" s="37" t="s">
        <v>112</v>
      </c>
      <c r="N729" s="37" t="s">
        <v>112</v>
      </c>
      <c r="O729" s="37" t="s">
        <v>112</v>
      </c>
      <c r="P729" s="37" t="s">
        <v>112</v>
      </c>
      <c r="Q729" s="37" t="s">
        <v>112</v>
      </c>
      <c r="R729" s="36" t="s">
        <v>105</v>
      </c>
      <c r="S729" s="37" t="s">
        <v>116</v>
      </c>
    </row>
    <row r="730" spans="1:19" ht="158.4" x14ac:dyDescent="0.3">
      <c r="A730" s="162" t="s">
        <v>956</v>
      </c>
      <c r="B730" s="36" t="s">
        <v>2551</v>
      </c>
      <c r="C730" s="36" t="s">
        <v>1212</v>
      </c>
      <c r="D730" s="36" t="s">
        <v>2647</v>
      </c>
      <c r="E730" s="36" t="str">
        <f t="shared" si="14"/>
        <v>L'épargne retraite et la loi PACTE : Le PER et les mesures associées (Juriscampus) (Formation)</v>
      </c>
      <c r="F730" s="165" t="s">
        <v>2648</v>
      </c>
      <c r="G730" s="37" t="s">
        <v>112</v>
      </c>
      <c r="H730" s="37" t="s">
        <v>112</v>
      </c>
      <c r="I730" s="37" t="s">
        <v>1815</v>
      </c>
      <c r="J730" s="37" t="s">
        <v>112</v>
      </c>
      <c r="K730" s="36" t="s">
        <v>105</v>
      </c>
      <c r="L730" s="37">
        <v>0</v>
      </c>
      <c r="M730" s="37" t="s">
        <v>112</v>
      </c>
      <c r="N730" s="37" t="s">
        <v>112</v>
      </c>
      <c r="O730" s="37" t="s">
        <v>112</v>
      </c>
      <c r="P730" s="37" t="s">
        <v>112</v>
      </c>
      <c r="Q730" s="37" t="s">
        <v>112</v>
      </c>
      <c r="R730" s="36" t="s">
        <v>105</v>
      </c>
      <c r="S730" s="37" t="s">
        <v>116</v>
      </c>
    </row>
    <row r="731" spans="1:19" ht="129.6" x14ac:dyDescent="0.3">
      <c r="A731" s="162" t="s">
        <v>956</v>
      </c>
      <c r="B731" s="36" t="s">
        <v>2551</v>
      </c>
      <c r="C731" s="36" t="s">
        <v>1212</v>
      </c>
      <c r="D731" s="36" t="s">
        <v>2649</v>
      </c>
      <c r="E731" s="36" t="str">
        <f t="shared" si="14"/>
        <v>L'épargne à la lumière de la loi PACTE (Juriscampus) (Formation)</v>
      </c>
      <c r="F731" s="165" t="s">
        <v>2650</v>
      </c>
      <c r="G731" s="37" t="s">
        <v>112</v>
      </c>
      <c r="H731" s="37" t="s">
        <v>112</v>
      </c>
      <c r="I731" s="37" t="s">
        <v>2612</v>
      </c>
      <c r="J731" s="37" t="s">
        <v>112</v>
      </c>
      <c r="K731" s="36" t="s">
        <v>105</v>
      </c>
      <c r="L731" s="37">
        <v>0</v>
      </c>
      <c r="M731" s="37" t="s">
        <v>112</v>
      </c>
      <c r="N731" s="37" t="s">
        <v>112</v>
      </c>
      <c r="O731" s="37" t="s">
        <v>112</v>
      </c>
      <c r="P731" s="37" t="s">
        <v>112</v>
      </c>
      <c r="Q731" s="37" t="s">
        <v>112</v>
      </c>
      <c r="R731" s="36" t="s">
        <v>105</v>
      </c>
      <c r="S731" s="37" t="s">
        <v>116</v>
      </c>
    </row>
    <row r="732" spans="1:19" ht="100.8" x14ac:dyDescent="0.3">
      <c r="A732" s="162" t="s">
        <v>956</v>
      </c>
      <c r="B732" s="36" t="s">
        <v>2551</v>
      </c>
      <c r="C732" s="36" t="s">
        <v>1212</v>
      </c>
      <c r="D732" s="36" t="s">
        <v>2651</v>
      </c>
      <c r="E732" s="36" t="str">
        <f t="shared" si="14"/>
        <v>L'assurance homme clé (Juriscampus) (Formation)</v>
      </c>
      <c r="F732" s="165" t="s">
        <v>2652</v>
      </c>
      <c r="G732" s="37" t="s">
        <v>112</v>
      </c>
      <c r="H732" s="37" t="s">
        <v>112</v>
      </c>
      <c r="I732" s="37" t="s">
        <v>2612</v>
      </c>
      <c r="J732" s="37" t="s">
        <v>112</v>
      </c>
      <c r="K732" s="36" t="s">
        <v>105</v>
      </c>
      <c r="L732" s="37">
        <v>0</v>
      </c>
      <c r="M732" s="37" t="s">
        <v>112</v>
      </c>
      <c r="N732" s="37" t="s">
        <v>112</v>
      </c>
      <c r="O732" s="37" t="s">
        <v>112</v>
      </c>
      <c r="P732" s="37" t="s">
        <v>112</v>
      </c>
      <c r="Q732" s="37" t="s">
        <v>112</v>
      </c>
      <c r="R732" s="36" t="s">
        <v>105</v>
      </c>
      <c r="S732" s="37" t="s">
        <v>116</v>
      </c>
    </row>
    <row r="733" spans="1:19" ht="115.2" x14ac:dyDescent="0.3">
      <c r="A733" s="162" t="s">
        <v>956</v>
      </c>
      <c r="B733" s="36" t="s">
        <v>2551</v>
      </c>
      <c r="C733" s="36" t="s">
        <v>1212</v>
      </c>
      <c r="D733" s="36" t="s">
        <v>2653</v>
      </c>
      <c r="E733" s="36" t="str">
        <f t="shared" si="14"/>
        <v>L'assurance emprunteur (Juriscampus) (Formation)</v>
      </c>
      <c r="F733" s="165" t="s">
        <v>2654</v>
      </c>
      <c r="G733" s="37" t="s">
        <v>112</v>
      </c>
      <c r="H733" s="37" t="s">
        <v>112</v>
      </c>
      <c r="I733" s="37" t="s">
        <v>1815</v>
      </c>
      <c r="J733" s="37" t="s">
        <v>112</v>
      </c>
      <c r="K733" s="36" t="s">
        <v>105</v>
      </c>
      <c r="L733" s="37">
        <v>0</v>
      </c>
      <c r="M733" s="37" t="s">
        <v>112</v>
      </c>
      <c r="N733" s="37" t="s">
        <v>112</v>
      </c>
      <c r="O733" s="37" t="s">
        <v>112</v>
      </c>
      <c r="P733" s="37" t="s">
        <v>112</v>
      </c>
      <c r="Q733" s="37" t="s">
        <v>112</v>
      </c>
      <c r="R733" s="36" t="s">
        <v>105</v>
      </c>
      <c r="S733" s="37" t="s">
        <v>116</v>
      </c>
    </row>
    <row r="734" spans="1:19" ht="86.4" x14ac:dyDescent="0.3">
      <c r="A734" s="162" t="s">
        <v>956</v>
      </c>
      <c r="B734" s="36" t="s">
        <v>2551</v>
      </c>
      <c r="C734" s="36" t="s">
        <v>1212</v>
      </c>
      <c r="D734" s="36" t="s">
        <v>2655</v>
      </c>
      <c r="E734" s="36" t="str">
        <f t="shared" si="14"/>
        <v>L'assurance de groupe (Juriscampus) (Formation)</v>
      </c>
      <c r="F734" s="165" t="s">
        <v>2656</v>
      </c>
      <c r="G734" s="37" t="s">
        <v>112</v>
      </c>
      <c r="H734" s="37" t="s">
        <v>112</v>
      </c>
      <c r="I734" s="37" t="s">
        <v>2609</v>
      </c>
      <c r="J734" s="37" t="s">
        <v>112</v>
      </c>
      <c r="K734" s="36" t="s">
        <v>105</v>
      </c>
      <c r="L734" s="37">
        <v>0</v>
      </c>
      <c r="M734" s="37" t="s">
        <v>112</v>
      </c>
      <c r="N734" s="37" t="s">
        <v>112</v>
      </c>
      <c r="O734" s="37" t="s">
        <v>112</v>
      </c>
      <c r="P734" s="37" t="s">
        <v>112</v>
      </c>
      <c r="Q734" s="37" t="s">
        <v>112</v>
      </c>
      <c r="R734" s="36" t="s">
        <v>105</v>
      </c>
      <c r="S734" s="37" t="s">
        <v>116</v>
      </c>
    </row>
    <row r="735" spans="1:19" ht="129.6" x14ac:dyDescent="0.3">
      <c r="A735" s="162" t="s">
        <v>956</v>
      </c>
      <c r="B735" s="36" t="s">
        <v>2551</v>
      </c>
      <c r="C735" s="36" t="s">
        <v>1212</v>
      </c>
      <c r="D735" s="36" t="s">
        <v>2657</v>
      </c>
      <c r="E735" s="36" t="str">
        <f t="shared" si="14"/>
        <v>L'assurance complémentaire santé (Juriscampus) (Formation)</v>
      </c>
      <c r="F735" s="165" t="s">
        <v>2658</v>
      </c>
      <c r="G735" s="37" t="s">
        <v>112</v>
      </c>
      <c r="H735" s="37" t="s">
        <v>112</v>
      </c>
      <c r="I735" s="37" t="s">
        <v>1815</v>
      </c>
      <c r="J735" s="37" t="s">
        <v>112</v>
      </c>
      <c r="K735" s="36" t="s">
        <v>105</v>
      </c>
      <c r="L735" s="37">
        <v>0</v>
      </c>
      <c r="M735" s="37" t="s">
        <v>112</v>
      </c>
      <c r="N735" s="37" t="s">
        <v>112</v>
      </c>
      <c r="O735" s="37" t="s">
        <v>112</v>
      </c>
      <c r="P735" s="37" t="s">
        <v>112</v>
      </c>
      <c r="Q735" s="37" t="s">
        <v>112</v>
      </c>
      <c r="R735" s="36" t="s">
        <v>105</v>
      </c>
      <c r="S735" s="37" t="s">
        <v>116</v>
      </c>
    </row>
    <row r="736" spans="1:19" ht="187.2" x14ac:dyDescent="0.3">
      <c r="A736" s="162" t="s">
        <v>956</v>
      </c>
      <c r="B736" s="36" t="s">
        <v>2551</v>
      </c>
      <c r="C736" s="36" t="s">
        <v>1212</v>
      </c>
      <c r="D736" s="36" t="s">
        <v>2659</v>
      </c>
      <c r="E736" s="36" t="str">
        <f t="shared" si="14"/>
        <v>L'appréciation et la sélection du risque en assurance de biens et responsabilité (Juriscampus) (Formation)</v>
      </c>
      <c r="F736" s="165" t="s">
        <v>2660</v>
      </c>
      <c r="G736" s="37" t="s">
        <v>112</v>
      </c>
      <c r="H736" s="37" t="s">
        <v>112</v>
      </c>
      <c r="I736" s="37" t="s">
        <v>2612</v>
      </c>
      <c r="J736" s="37" t="s">
        <v>112</v>
      </c>
      <c r="K736" s="36" t="s">
        <v>105</v>
      </c>
      <c r="L736" s="37">
        <v>0</v>
      </c>
      <c r="M736" s="37" t="s">
        <v>112</v>
      </c>
      <c r="N736" s="37" t="s">
        <v>112</v>
      </c>
      <c r="O736" s="37" t="s">
        <v>112</v>
      </c>
      <c r="P736" s="37" t="s">
        <v>112</v>
      </c>
      <c r="Q736" s="37" t="s">
        <v>112</v>
      </c>
      <c r="R736" s="36" t="s">
        <v>105</v>
      </c>
      <c r="S736" s="37" t="s">
        <v>116</v>
      </c>
    </row>
    <row r="737" spans="1:19" ht="115.2" x14ac:dyDescent="0.3">
      <c r="A737" s="162" t="s">
        <v>956</v>
      </c>
      <c r="B737" s="36" t="s">
        <v>2551</v>
      </c>
      <c r="C737" s="36" t="s">
        <v>1212</v>
      </c>
      <c r="D737" s="36" t="s">
        <v>2661</v>
      </c>
      <c r="E737" s="36" t="str">
        <f t="shared" si="14"/>
        <v>Démarchage bancaire et financier (Juriscampus) (Formation)</v>
      </c>
      <c r="F737" s="165" t="s">
        <v>2662</v>
      </c>
      <c r="G737" s="37" t="s">
        <v>112</v>
      </c>
      <c r="H737" s="37" t="s">
        <v>112</v>
      </c>
      <c r="I737" s="37" t="s">
        <v>2609</v>
      </c>
      <c r="J737" s="37" t="s">
        <v>112</v>
      </c>
      <c r="K737" s="36" t="s">
        <v>105</v>
      </c>
      <c r="L737" s="37">
        <v>0</v>
      </c>
      <c r="M737" s="37" t="s">
        <v>112</v>
      </c>
      <c r="N737" s="37" t="s">
        <v>112</v>
      </c>
      <c r="O737" s="37" t="s">
        <v>112</v>
      </c>
      <c r="P737" s="37" t="s">
        <v>112</v>
      </c>
      <c r="Q737" s="37" t="s">
        <v>112</v>
      </c>
      <c r="R737" s="36" t="s">
        <v>105</v>
      </c>
      <c r="S737" s="37" t="s">
        <v>116</v>
      </c>
    </row>
    <row r="738" spans="1:19" ht="172.8" x14ac:dyDescent="0.3">
      <c r="A738" s="162" t="s">
        <v>956</v>
      </c>
      <c r="B738" s="36" t="s">
        <v>2551</v>
      </c>
      <c r="C738" s="36" t="s">
        <v>1212</v>
      </c>
      <c r="D738" s="36" t="s">
        <v>2663</v>
      </c>
      <c r="E738" s="36" t="str">
        <f t="shared" si="14"/>
        <v>Contrats collectifs de prévoyance et de santé au profit des salariés (Juriscampus) (Formation)</v>
      </c>
      <c r="F738" s="165" t="s">
        <v>2664</v>
      </c>
      <c r="G738" s="37" t="s">
        <v>112</v>
      </c>
      <c r="H738" s="37" t="s">
        <v>112</v>
      </c>
      <c r="I738" s="37" t="s">
        <v>2612</v>
      </c>
      <c r="J738" s="37" t="s">
        <v>112</v>
      </c>
      <c r="K738" s="36" t="s">
        <v>105</v>
      </c>
      <c r="L738" s="37">
        <v>0</v>
      </c>
      <c r="M738" s="37" t="s">
        <v>112</v>
      </c>
      <c r="N738" s="37" t="s">
        <v>112</v>
      </c>
      <c r="O738" s="37" t="s">
        <v>112</v>
      </c>
      <c r="P738" s="37" t="s">
        <v>112</v>
      </c>
      <c r="Q738" s="37" t="s">
        <v>112</v>
      </c>
      <c r="R738" s="36" t="s">
        <v>105</v>
      </c>
      <c r="S738" s="37" t="s">
        <v>116</v>
      </c>
    </row>
    <row r="739" spans="1:19" ht="158.4" x14ac:dyDescent="0.3">
      <c r="A739" s="162" t="s">
        <v>956</v>
      </c>
      <c r="B739" s="36" t="s">
        <v>2551</v>
      </c>
      <c r="C739" s="36" t="s">
        <v>1212</v>
      </c>
      <c r="D739" s="36" t="s">
        <v>2665</v>
      </c>
      <c r="E739" s="36" t="str">
        <f t="shared" si="14"/>
        <v>Comment rédiger la clause bénéficiaire en assurance vie ? (Juriscampus) (Formation)</v>
      </c>
      <c r="F739" s="165" t="s">
        <v>2666</v>
      </c>
      <c r="G739" s="37" t="s">
        <v>112</v>
      </c>
      <c r="H739" s="37" t="s">
        <v>112</v>
      </c>
      <c r="I739" s="37" t="s">
        <v>2612</v>
      </c>
      <c r="J739" s="37" t="s">
        <v>112</v>
      </c>
      <c r="K739" s="36" t="s">
        <v>105</v>
      </c>
      <c r="L739" s="37">
        <v>0</v>
      </c>
      <c r="M739" s="37" t="s">
        <v>112</v>
      </c>
      <c r="N739" s="37" t="s">
        <v>112</v>
      </c>
      <c r="O739" s="37" t="s">
        <v>112</v>
      </c>
      <c r="P739" s="37" t="s">
        <v>112</v>
      </c>
      <c r="Q739" s="37" t="s">
        <v>112</v>
      </c>
      <c r="R739" s="36" t="s">
        <v>105</v>
      </c>
      <c r="S739" s="37" t="s">
        <v>116</v>
      </c>
    </row>
    <row r="740" spans="1:19" ht="115.2" x14ac:dyDescent="0.3">
      <c r="A740" s="162" t="s">
        <v>956</v>
      </c>
      <c r="B740" s="36" t="s">
        <v>2551</v>
      </c>
      <c r="C740" s="36" t="s">
        <v>1212</v>
      </c>
      <c r="D740" s="36" t="s">
        <v>2667</v>
      </c>
      <c r="E740" s="36" t="str">
        <f t="shared" si="14"/>
        <v>Assurer le risque de dépendance (Juriscampus) (Formation)</v>
      </c>
      <c r="F740" s="165" t="s">
        <v>2668</v>
      </c>
      <c r="G740" s="37" t="s">
        <v>112</v>
      </c>
      <c r="H740" s="37" t="s">
        <v>112</v>
      </c>
      <c r="I740" s="37" t="s">
        <v>1815</v>
      </c>
      <c r="J740" s="37" t="s">
        <v>112</v>
      </c>
      <c r="K740" s="36" t="s">
        <v>105</v>
      </c>
      <c r="L740" s="37">
        <v>0</v>
      </c>
      <c r="M740" s="37" t="s">
        <v>112</v>
      </c>
      <c r="N740" s="37" t="s">
        <v>112</v>
      </c>
      <c r="O740" s="37" t="s">
        <v>112</v>
      </c>
      <c r="P740" s="37" t="s">
        <v>112</v>
      </c>
      <c r="Q740" s="37" t="s">
        <v>112</v>
      </c>
      <c r="R740" s="36" t="s">
        <v>105</v>
      </c>
      <c r="S740" s="37" t="s">
        <v>116</v>
      </c>
    </row>
    <row r="741" spans="1:19" ht="129.6" x14ac:dyDescent="0.3">
      <c r="A741" s="162" t="s">
        <v>956</v>
      </c>
      <c r="B741" s="36" t="s">
        <v>2551</v>
      </c>
      <c r="C741" s="36" t="s">
        <v>1212</v>
      </c>
      <c r="D741" s="36" t="s">
        <v>2669</v>
      </c>
      <c r="E741" s="36" t="str">
        <f t="shared" si="14"/>
        <v>Assurance-vie et régimes matrimoniaux (Juriscampus) (Formation)</v>
      </c>
      <c r="F741" s="165" t="s">
        <v>2670</v>
      </c>
      <c r="G741" s="37" t="s">
        <v>112</v>
      </c>
      <c r="H741" s="37" t="s">
        <v>112</v>
      </c>
      <c r="I741" s="37" t="s">
        <v>1815</v>
      </c>
      <c r="J741" s="37" t="s">
        <v>112</v>
      </c>
      <c r="K741" s="36" t="s">
        <v>105</v>
      </c>
      <c r="L741" s="37">
        <v>0</v>
      </c>
      <c r="M741" s="37" t="s">
        <v>112</v>
      </c>
      <c r="N741" s="37" t="s">
        <v>112</v>
      </c>
      <c r="O741" s="37" t="s">
        <v>112</v>
      </c>
      <c r="P741" s="37" t="s">
        <v>112</v>
      </c>
      <c r="Q741" s="37" t="s">
        <v>112</v>
      </c>
      <c r="R741" s="36" t="s">
        <v>105</v>
      </c>
      <c r="S741" s="37" t="s">
        <v>116</v>
      </c>
    </row>
    <row r="742" spans="1:19" ht="100.8" x14ac:dyDescent="0.3">
      <c r="A742" s="162" t="s">
        <v>956</v>
      </c>
      <c r="B742" s="36" t="s">
        <v>2551</v>
      </c>
      <c r="C742" s="36" t="s">
        <v>1212</v>
      </c>
      <c r="D742" s="36" t="s">
        <v>2671</v>
      </c>
      <c r="E742" s="36" t="str">
        <f t="shared" si="14"/>
        <v>Assurance vie - PACK DDA / IAS (Juriscampus) (Formation)</v>
      </c>
      <c r="F742" s="165" t="s">
        <v>2672</v>
      </c>
      <c r="G742" s="37" t="s">
        <v>112</v>
      </c>
      <c r="H742" s="37" t="s">
        <v>112</v>
      </c>
      <c r="I742" s="37" t="s">
        <v>1820</v>
      </c>
      <c r="J742" s="37" t="s">
        <v>112</v>
      </c>
      <c r="K742" s="36" t="s">
        <v>105</v>
      </c>
      <c r="L742" s="37">
        <v>0</v>
      </c>
      <c r="M742" s="37" t="s">
        <v>112</v>
      </c>
      <c r="N742" s="37" t="s">
        <v>112</v>
      </c>
      <c r="O742" s="37" t="s">
        <v>112</v>
      </c>
      <c r="P742" s="37" t="s">
        <v>112</v>
      </c>
      <c r="Q742" s="37" t="s">
        <v>112</v>
      </c>
      <c r="R742" s="36" t="s">
        <v>105</v>
      </c>
      <c r="S742" s="37" t="s">
        <v>116</v>
      </c>
    </row>
    <row r="743" spans="1:19" ht="129.6" x14ac:dyDescent="0.3">
      <c r="A743" s="162" t="s">
        <v>956</v>
      </c>
      <c r="B743" s="36" t="s">
        <v>2551</v>
      </c>
      <c r="C743" s="36" t="s">
        <v>1212</v>
      </c>
      <c r="D743" s="36" t="s">
        <v>2673</v>
      </c>
      <c r="E743" s="36" t="str">
        <f t="shared" si="14"/>
        <v>Assurance et entreprise - PACK DDA / IAS (Juriscampus) (Formation)</v>
      </c>
      <c r="F743" s="165" t="s">
        <v>2674</v>
      </c>
      <c r="G743" s="37" t="s">
        <v>112</v>
      </c>
      <c r="H743" s="37" t="s">
        <v>112</v>
      </c>
      <c r="I743" s="37" t="s">
        <v>1820</v>
      </c>
      <c r="J743" s="37" t="s">
        <v>112</v>
      </c>
      <c r="K743" s="36" t="s">
        <v>105</v>
      </c>
      <c r="L743" s="37">
        <v>0</v>
      </c>
      <c r="M743" s="37" t="s">
        <v>112</v>
      </c>
      <c r="N743" s="37" t="s">
        <v>112</v>
      </c>
      <c r="O743" s="37" t="s">
        <v>112</v>
      </c>
      <c r="P743" s="37" t="s">
        <v>112</v>
      </c>
      <c r="Q743" s="37" t="s">
        <v>112</v>
      </c>
      <c r="R743" s="36" t="s">
        <v>105</v>
      </c>
      <c r="S743" s="37" t="s">
        <v>116</v>
      </c>
    </row>
    <row r="744" spans="1:19" ht="172.8" x14ac:dyDescent="0.3">
      <c r="A744" s="162" t="s">
        <v>956</v>
      </c>
      <c r="B744" s="36" t="s">
        <v>2551</v>
      </c>
      <c r="C744" s="36" t="s">
        <v>1212</v>
      </c>
      <c r="D744" s="36" t="s">
        <v>2675</v>
      </c>
      <c r="E744" s="36" t="str">
        <f t="shared" si="14"/>
        <v>Assurance de personnes, relation client et vulnérabilité - PACK DDA / IAS (Juriscampus) (Formation)</v>
      </c>
      <c r="F744" s="165" t="s">
        <v>2676</v>
      </c>
      <c r="G744" s="37" t="s">
        <v>112</v>
      </c>
      <c r="H744" s="37" t="s">
        <v>112</v>
      </c>
      <c r="I744" s="37" t="s">
        <v>1820</v>
      </c>
      <c r="J744" s="37" t="s">
        <v>112</v>
      </c>
      <c r="K744" s="36" t="s">
        <v>105</v>
      </c>
      <c r="L744" s="37">
        <v>0</v>
      </c>
      <c r="M744" s="37" t="s">
        <v>112</v>
      </c>
      <c r="N744" s="37" t="s">
        <v>112</v>
      </c>
      <c r="O744" s="37" t="s">
        <v>112</v>
      </c>
      <c r="P744" s="37" t="s">
        <v>112</v>
      </c>
      <c r="Q744" s="37" t="s">
        <v>112</v>
      </c>
      <c r="R744" s="36" t="s">
        <v>105</v>
      </c>
      <c r="S744" s="37" t="s">
        <v>116</v>
      </c>
    </row>
    <row r="745" spans="1:19" ht="158.4" x14ac:dyDescent="0.3">
      <c r="A745" s="162" t="s">
        <v>956</v>
      </c>
      <c r="B745" s="36" t="s">
        <v>2551</v>
      </c>
      <c r="C745" s="36" t="s">
        <v>1212</v>
      </c>
      <c r="D745" s="36" t="s">
        <v>2677</v>
      </c>
      <c r="E745" s="36" t="str">
        <f t="shared" si="14"/>
        <v>Assurance de personnes : individuel et collectif - PACK DDA / IAS (Juriscampus) (Formation)</v>
      </c>
      <c r="F745" s="165" t="s">
        <v>2678</v>
      </c>
      <c r="G745" s="37" t="s">
        <v>112</v>
      </c>
      <c r="H745" s="37" t="s">
        <v>112</v>
      </c>
      <c r="I745" s="37" t="s">
        <v>1820</v>
      </c>
      <c r="J745" s="37" t="s">
        <v>112</v>
      </c>
      <c r="K745" s="36" t="s">
        <v>105</v>
      </c>
      <c r="L745" s="37">
        <v>0</v>
      </c>
      <c r="M745" s="37" t="s">
        <v>112</v>
      </c>
      <c r="N745" s="37" t="s">
        <v>112</v>
      </c>
      <c r="O745" s="37" t="s">
        <v>112</v>
      </c>
      <c r="P745" s="37" t="s">
        <v>112</v>
      </c>
      <c r="Q745" s="37" t="s">
        <v>112</v>
      </c>
      <c r="R745" s="36" t="s">
        <v>105</v>
      </c>
      <c r="S745" s="37" t="s">
        <v>116</v>
      </c>
    </row>
    <row r="746" spans="1:19" ht="129.6" x14ac:dyDescent="0.3">
      <c r="A746" s="162" t="s">
        <v>956</v>
      </c>
      <c r="B746" s="36" t="s">
        <v>2551</v>
      </c>
      <c r="C746" s="36" t="s">
        <v>1212</v>
      </c>
      <c r="D746" s="36" t="s">
        <v>2679</v>
      </c>
      <c r="E746" s="36" t="str">
        <f t="shared" si="14"/>
        <v>Assurance de biens et responsabilité - PACK DDA / IAS (Juriscampus) (Formation)</v>
      </c>
      <c r="F746" s="165" t="s">
        <v>2680</v>
      </c>
      <c r="G746" s="37" t="s">
        <v>112</v>
      </c>
      <c r="H746" s="37" t="s">
        <v>112</v>
      </c>
      <c r="I746" s="37" t="s">
        <v>1820</v>
      </c>
      <c r="J746" s="37" t="s">
        <v>112</v>
      </c>
      <c r="K746" s="36" t="s">
        <v>105</v>
      </c>
      <c r="L746" s="37">
        <v>0</v>
      </c>
      <c r="M746" s="37" t="s">
        <v>112</v>
      </c>
      <c r="N746" s="37" t="s">
        <v>112</v>
      </c>
      <c r="O746" s="37" t="s">
        <v>112</v>
      </c>
      <c r="P746" s="37" t="s">
        <v>112</v>
      </c>
      <c r="Q746" s="37" t="s">
        <v>112</v>
      </c>
      <c r="R746" s="36" t="s">
        <v>105</v>
      </c>
      <c r="S746" s="37" t="s">
        <v>116</v>
      </c>
    </row>
    <row r="747" spans="1:19" ht="216" x14ac:dyDescent="0.3">
      <c r="A747" s="162" t="s">
        <v>956</v>
      </c>
      <c r="B747" s="36" t="s">
        <v>2551</v>
      </c>
      <c r="C747" s="36" t="s">
        <v>1212</v>
      </c>
      <c r="D747" s="36" t="s">
        <v>2681</v>
      </c>
      <c r="E747" s="36" t="str">
        <f t="shared" si="14"/>
        <v>Les entreprises en difficulté : faire face aux difficultés de son débiteur professionnel (Juriscampus) (Formation)</v>
      </c>
      <c r="F747" s="165" t="s">
        <v>2682</v>
      </c>
      <c r="G747" s="37" t="s">
        <v>112</v>
      </c>
      <c r="H747" s="37" t="s">
        <v>112</v>
      </c>
      <c r="I747" s="37" t="s">
        <v>1815</v>
      </c>
      <c r="J747" s="37" t="s">
        <v>112</v>
      </c>
      <c r="K747" s="36" t="s">
        <v>105</v>
      </c>
      <c r="L747" s="37">
        <v>0</v>
      </c>
      <c r="M747" s="37" t="s">
        <v>112</v>
      </c>
      <c r="N747" s="37" t="s">
        <v>112</v>
      </c>
      <c r="O747" s="37" t="s">
        <v>112</v>
      </c>
      <c r="P747" s="37" t="s">
        <v>112</v>
      </c>
      <c r="Q747" s="37" t="s">
        <v>112</v>
      </c>
      <c r="R747" s="36" t="s">
        <v>105</v>
      </c>
      <c r="S747" s="37" t="s">
        <v>116</v>
      </c>
    </row>
    <row r="748" spans="1:19" ht="129.6" x14ac:dyDescent="0.3">
      <c r="A748" s="162" t="s">
        <v>956</v>
      </c>
      <c r="B748" s="36" t="s">
        <v>2551</v>
      </c>
      <c r="C748" s="36" t="s">
        <v>1212</v>
      </c>
      <c r="D748" s="36" t="s">
        <v>2683</v>
      </c>
      <c r="E748" s="36" t="str">
        <f t="shared" si="14"/>
        <v>Les différents crédits aux professionnels (Juriscampus) (Formation)</v>
      </c>
      <c r="F748" s="165" t="s">
        <v>2684</v>
      </c>
      <c r="G748" s="37" t="s">
        <v>112</v>
      </c>
      <c r="H748" s="37" t="s">
        <v>112</v>
      </c>
      <c r="I748" s="37" t="s">
        <v>2612</v>
      </c>
      <c r="J748" s="37" t="s">
        <v>112</v>
      </c>
      <c r="K748" s="36" t="s">
        <v>105</v>
      </c>
      <c r="L748" s="37">
        <v>0</v>
      </c>
      <c r="M748" s="37" t="s">
        <v>112</v>
      </c>
      <c r="N748" s="37" t="s">
        <v>112</v>
      </c>
      <c r="O748" s="37" t="s">
        <v>112</v>
      </c>
      <c r="P748" s="37" t="s">
        <v>112</v>
      </c>
      <c r="Q748" s="37" t="s">
        <v>112</v>
      </c>
      <c r="R748" s="36" t="s">
        <v>105</v>
      </c>
      <c r="S748" s="37" t="s">
        <v>116</v>
      </c>
    </row>
    <row r="749" spans="1:19" ht="187.2" x14ac:dyDescent="0.3">
      <c r="A749" s="162" t="s">
        <v>956</v>
      </c>
      <c r="B749" s="36" t="s">
        <v>2551</v>
      </c>
      <c r="C749" s="36" t="s">
        <v>1212</v>
      </c>
      <c r="D749" s="36" t="s">
        <v>2685</v>
      </c>
      <c r="E749" s="36" t="str">
        <f t="shared" si="14"/>
        <v>Le surendettement des particuliers : faire face aux difficultés de son débiteur (Juriscampus) (Formation)</v>
      </c>
      <c r="F749" s="165" t="s">
        <v>2686</v>
      </c>
      <c r="G749" s="37" t="s">
        <v>112</v>
      </c>
      <c r="H749" s="37" t="s">
        <v>112</v>
      </c>
      <c r="I749" s="37" t="s">
        <v>189</v>
      </c>
      <c r="J749" s="37" t="s">
        <v>112</v>
      </c>
      <c r="K749" s="36" t="s">
        <v>105</v>
      </c>
      <c r="L749" s="37">
        <v>0</v>
      </c>
      <c r="M749" s="37" t="s">
        <v>112</v>
      </c>
      <c r="N749" s="37" t="s">
        <v>112</v>
      </c>
      <c r="O749" s="37" t="s">
        <v>112</v>
      </c>
      <c r="P749" s="37" t="s">
        <v>112</v>
      </c>
      <c r="Q749" s="37" t="s">
        <v>112</v>
      </c>
      <c r="R749" s="36" t="s">
        <v>105</v>
      </c>
      <c r="S749" s="37" t="s">
        <v>116</v>
      </c>
    </row>
    <row r="750" spans="1:19" ht="244.8" x14ac:dyDescent="0.3">
      <c r="A750" s="162" t="s">
        <v>956</v>
      </c>
      <c r="B750" s="36" t="s">
        <v>2551</v>
      </c>
      <c r="C750" s="36" t="s">
        <v>1212</v>
      </c>
      <c r="D750" s="36" t="s">
        <v>2687</v>
      </c>
      <c r="E750" s="36" t="str">
        <f t="shared" si="14"/>
        <v>Le contexte réglementaire de la commercialisation des actifs financiers et la protection de l'épargnant (Juriscampus) (Formation)</v>
      </c>
      <c r="F750" s="165" t="s">
        <v>2688</v>
      </c>
      <c r="G750" s="37" t="s">
        <v>112</v>
      </c>
      <c r="H750" s="37" t="s">
        <v>112</v>
      </c>
      <c r="I750" s="37" t="s">
        <v>1815</v>
      </c>
      <c r="J750" s="37" t="s">
        <v>112</v>
      </c>
      <c r="K750" s="36" t="s">
        <v>105</v>
      </c>
      <c r="L750" s="37">
        <v>0</v>
      </c>
      <c r="M750" s="37" t="s">
        <v>112</v>
      </c>
      <c r="N750" s="37" t="s">
        <v>112</v>
      </c>
      <c r="O750" s="37" t="s">
        <v>112</v>
      </c>
      <c r="P750" s="37" t="s">
        <v>112</v>
      </c>
      <c r="Q750" s="37" t="s">
        <v>112</v>
      </c>
      <c r="R750" s="36" t="s">
        <v>105</v>
      </c>
      <c r="S750" s="37" t="s">
        <v>116</v>
      </c>
    </row>
    <row r="751" spans="1:19" ht="244.8" x14ac:dyDescent="0.3">
      <c r="A751" s="162" t="s">
        <v>956</v>
      </c>
      <c r="B751" s="41" t="s">
        <v>2551</v>
      </c>
      <c r="C751" s="41" t="s">
        <v>1212</v>
      </c>
      <c r="D751" s="41" t="s">
        <v>2689</v>
      </c>
      <c r="E751" s="41" t="str">
        <f t="shared" si="14"/>
        <v>La finance durable et la gestion d'actifs (Juriscampus) (Formation)</v>
      </c>
      <c r="F751" s="166" t="s">
        <v>2690</v>
      </c>
      <c r="G751" s="43" t="s">
        <v>112</v>
      </c>
      <c r="H751" s="43" t="s">
        <v>112</v>
      </c>
      <c r="I751" s="43" t="s">
        <v>2612</v>
      </c>
      <c r="J751" s="43" t="s">
        <v>112</v>
      </c>
      <c r="K751" s="41" t="s">
        <v>84</v>
      </c>
      <c r="L751" s="43">
        <v>1</v>
      </c>
      <c r="M751" s="36" t="s">
        <v>2691</v>
      </c>
      <c r="N751" s="37" t="s">
        <v>86</v>
      </c>
      <c r="O751" s="37" t="s">
        <v>87</v>
      </c>
      <c r="P751" s="37" t="s">
        <v>86</v>
      </c>
      <c r="Q751" s="37" t="s">
        <v>112</v>
      </c>
      <c r="R751" s="41" t="s">
        <v>84</v>
      </c>
      <c r="S751" s="43" t="s">
        <v>116</v>
      </c>
    </row>
    <row r="752" spans="1:19" ht="115.2" x14ac:dyDescent="0.3">
      <c r="A752" s="162" t="s">
        <v>956</v>
      </c>
      <c r="B752" s="41" t="s">
        <v>2551</v>
      </c>
      <c r="C752" s="41" t="s">
        <v>1212</v>
      </c>
      <c r="D752" s="41" t="s">
        <v>2689</v>
      </c>
      <c r="E752" s="41" t="str">
        <f t="shared" si="14"/>
        <v>La finance durable et la gestion d'actifs (Juriscampus) (Formation)</v>
      </c>
      <c r="F752" s="166" t="s">
        <v>2690</v>
      </c>
      <c r="G752" s="43" t="s">
        <v>112</v>
      </c>
      <c r="H752" s="43" t="s">
        <v>112</v>
      </c>
      <c r="I752" s="43" t="s">
        <v>2612</v>
      </c>
      <c r="J752" s="43" t="s">
        <v>112</v>
      </c>
      <c r="K752" s="41" t="s">
        <v>84</v>
      </c>
      <c r="L752" s="43">
        <v>1</v>
      </c>
      <c r="M752" s="36" t="s">
        <v>2692</v>
      </c>
      <c r="N752" s="37" t="s">
        <v>86</v>
      </c>
      <c r="O752" s="37" t="s">
        <v>87</v>
      </c>
      <c r="P752" s="37" t="s">
        <v>86</v>
      </c>
      <c r="Q752" s="37" t="s">
        <v>112</v>
      </c>
      <c r="R752" s="41" t="s">
        <v>84</v>
      </c>
      <c r="S752" s="43" t="s">
        <v>116</v>
      </c>
    </row>
    <row r="753" spans="1:19" ht="115.2" x14ac:dyDescent="0.3">
      <c r="A753" s="162" t="s">
        <v>956</v>
      </c>
      <c r="B753" s="41" t="s">
        <v>2551</v>
      </c>
      <c r="C753" s="41" t="s">
        <v>1212</v>
      </c>
      <c r="D753" s="41" t="s">
        <v>2689</v>
      </c>
      <c r="E753" s="41" t="str">
        <f t="shared" si="14"/>
        <v>La finance durable et la gestion d'actifs (Juriscampus) (Formation)</v>
      </c>
      <c r="F753" s="166" t="s">
        <v>2690</v>
      </c>
      <c r="G753" s="43" t="s">
        <v>112</v>
      </c>
      <c r="H753" s="43" t="s">
        <v>112</v>
      </c>
      <c r="I753" s="43" t="s">
        <v>2612</v>
      </c>
      <c r="J753" s="43" t="s">
        <v>112</v>
      </c>
      <c r="K753" s="41" t="s">
        <v>84</v>
      </c>
      <c r="L753" s="43">
        <v>1</v>
      </c>
      <c r="M753" s="36" t="s">
        <v>2693</v>
      </c>
      <c r="N753" s="37" t="s">
        <v>86</v>
      </c>
      <c r="O753" s="37" t="s">
        <v>87</v>
      </c>
      <c r="P753" s="37" t="s">
        <v>86</v>
      </c>
      <c r="Q753" s="37" t="s">
        <v>112</v>
      </c>
      <c r="R753" s="41" t="s">
        <v>84</v>
      </c>
      <c r="S753" s="43" t="s">
        <v>116</v>
      </c>
    </row>
    <row r="754" spans="1:19" ht="115.2" x14ac:dyDescent="0.3">
      <c r="A754" s="162" t="s">
        <v>956</v>
      </c>
      <c r="B754" s="41" t="s">
        <v>2551</v>
      </c>
      <c r="C754" s="41" t="s">
        <v>1212</v>
      </c>
      <c r="D754" s="41" t="s">
        <v>2694</v>
      </c>
      <c r="E754" s="41" t="str">
        <f t="shared" si="14"/>
        <v>Finance durable et commercialisation (Juriscampus) (Formation)</v>
      </c>
      <c r="F754" s="166" t="s">
        <v>2695</v>
      </c>
      <c r="G754" s="43" t="s">
        <v>112</v>
      </c>
      <c r="H754" s="43" t="s">
        <v>112</v>
      </c>
      <c r="I754" s="43" t="s">
        <v>2612</v>
      </c>
      <c r="J754" s="43" t="s">
        <v>112</v>
      </c>
      <c r="K754" s="41" t="s">
        <v>84</v>
      </c>
      <c r="L754" s="43">
        <v>1</v>
      </c>
      <c r="M754" s="44" t="s">
        <v>2696</v>
      </c>
      <c r="N754" s="37" t="s">
        <v>86</v>
      </c>
      <c r="O754" s="37" t="s">
        <v>87</v>
      </c>
      <c r="P754" s="37" t="s">
        <v>86</v>
      </c>
      <c r="Q754" s="37" t="s">
        <v>112</v>
      </c>
      <c r="R754" s="41" t="s">
        <v>84</v>
      </c>
      <c r="S754" s="43" t="s">
        <v>116</v>
      </c>
    </row>
    <row r="755" spans="1:19" ht="144" x14ac:dyDescent="0.3">
      <c r="A755" s="162" t="s">
        <v>956</v>
      </c>
      <c r="B755" s="41" t="s">
        <v>2551</v>
      </c>
      <c r="C755" s="41" t="s">
        <v>1212</v>
      </c>
      <c r="D755" s="41" t="s">
        <v>2694</v>
      </c>
      <c r="E755" s="41" t="str">
        <f t="shared" si="14"/>
        <v>Finance durable et commercialisation (Juriscampus) (Formation)</v>
      </c>
      <c r="F755" s="166" t="s">
        <v>2695</v>
      </c>
      <c r="G755" s="43" t="s">
        <v>112</v>
      </c>
      <c r="H755" s="43" t="s">
        <v>112</v>
      </c>
      <c r="I755" s="43" t="s">
        <v>2612</v>
      </c>
      <c r="J755" s="43" t="s">
        <v>112</v>
      </c>
      <c r="K755" s="41" t="s">
        <v>84</v>
      </c>
      <c r="L755" s="43">
        <v>1</v>
      </c>
      <c r="M755" s="36" t="s">
        <v>2697</v>
      </c>
      <c r="N755" s="37" t="s">
        <v>86</v>
      </c>
      <c r="O755" s="37" t="s">
        <v>87</v>
      </c>
      <c r="P755" s="37" t="s">
        <v>86</v>
      </c>
      <c r="Q755" s="37" t="s">
        <v>112</v>
      </c>
      <c r="R755" s="41" t="s">
        <v>84</v>
      </c>
      <c r="S755" s="43" t="s">
        <v>116</v>
      </c>
    </row>
    <row r="756" spans="1:19" ht="115.2" x14ac:dyDescent="0.3">
      <c r="A756" s="162" t="s">
        <v>956</v>
      </c>
      <c r="B756" s="41" t="s">
        <v>2551</v>
      </c>
      <c r="C756" s="41" t="s">
        <v>1212</v>
      </c>
      <c r="D756" s="41" t="s">
        <v>2694</v>
      </c>
      <c r="E756" s="41" t="str">
        <f t="shared" si="14"/>
        <v>Finance durable et commercialisation (Juriscampus) (Formation)</v>
      </c>
      <c r="F756" s="166" t="s">
        <v>2695</v>
      </c>
      <c r="G756" s="43" t="s">
        <v>112</v>
      </c>
      <c r="H756" s="43" t="s">
        <v>112</v>
      </c>
      <c r="I756" s="43" t="s">
        <v>2612</v>
      </c>
      <c r="J756" s="43" t="s">
        <v>112</v>
      </c>
      <c r="K756" s="41" t="s">
        <v>84</v>
      </c>
      <c r="L756" s="43">
        <v>1</v>
      </c>
      <c r="M756" s="36" t="s">
        <v>2698</v>
      </c>
      <c r="N756" s="37" t="s">
        <v>86</v>
      </c>
      <c r="O756" s="37" t="s">
        <v>87</v>
      </c>
      <c r="P756" s="37" t="s">
        <v>86</v>
      </c>
      <c r="Q756" s="37" t="s">
        <v>112</v>
      </c>
      <c r="R756" s="41" t="s">
        <v>84</v>
      </c>
      <c r="S756" s="43" t="s">
        <v>116</v>
      </c>
    </row>
    <row r="757" spans="1:19" ht="115.2" x14ac:dyDescent="0.3">
      <c r="A757" s="162" t="s">
        <v>956</v>
      </c>
      <c r="B757" s="41" t="s">
        <v>2551</v>
      </c>
      <c r="C757" s="41" t="s">
        <v>1212</v>
      </c>
      <c r="D757" s="41" t="s">
        <v>2694</v>
      </c>
      <c r="E757" s="41" t="str">
        <f t="shared" si="14"/>
        <v>Finance durable et commercialisation (Juriscampus) (Formation)</v>
      </c>
      <c r="F757" s="166" t="s">
        <v>2695</v>
      </c>
      <c r="G757" s="43" t="s">
        <v>112</v>
      </c>
      <c r="H757" s="43" t="s">
        <v>112</v>
      </c>
      <c r="I757" s="43" t="s">
        <v>2612</v>
      </c>
      <c r="J757" s="43" t="s">
        <v>112</v>
      </c>
      <c r="K757" s="41" t="s">
        <v>84</v>
      </c>
      <c r="L757" s="43">
        <v>1</v>
      </c>
      <c r="M757" s="36" t="s">
        <v>2699</v>
      </c>
      <c r="N757" s="37" t="s">
        <v>86</v>
      </c>
      <c r="O757" s="37" t="s">
        <v>87</v>
      </c>
      <c r="P757" s="37" t="s">
        <v>86</v>
      </c>
      <c r="Q757" s="37" t="s">
        <v>112</v>
      </c>
      <c r="R757" s="41" t="s">
        <v>84</v>
      </c>
      <c r="S757" s="43" t="s">
        <v>116</v>
      </c>
    </row>
    <row r="758" spans="1:19" ht="115.2" x14ac:dyDescent="0.3">
      <c r="A758" s="162" t="s">
        <v>956</v>
      </c>
      <c r="B758" s="41" t="s">
        <v>2551</v>
      </c>
      <c r="C758" s="41" t="s">
        <v>1212</v>
      </c>
      <c r="D758" s="41" t="s">
        <v>2694</v>
      </c>
      <c r="E758" s="41" t="str">
        <f t="shared" si="14"/>
        <v>Finance durable et commercialisation (Juriscampus) (Formation)</v>
      </c>
      <c r="F758" s="166" t="s">
        <v>2695</v>
      </c>
      <c r="G758" s="43" t="s">
        <v>112</v>
      </c>
      <c r="H758" s="43" t="s">
        <v>112</v>
      </c>
      <c r="I758" s="43" t="s">
        <v>2612</v>
      </c>
      <c r="J758" s="43" t="s">
        <v>112</v>
      </c>
      <c r="K758" s="41" t="s">
        <v>84</v>
      </c>
      <c r="L758" s="43">
        <v>1</v>
      </c>
      <c r="M758" s="36" t="s">
        <v>2700</v>
      </c>
      <c r="N758" s="37" t="s">
        <v>86</v>
      </c>
      <c r="O758" s="37" t="s">
        <v>87</v>
      </c>
      <c r="P758" s="37" t="s">
        <v>86</v>
      </c>
      <c r="Q758" s="37" t="s">
        <v>112</v>
      </c>
      <c r="R758" s="41" t="s">
        <v>84</v>
      </c>
      <c r="S758" s="43" t="s">
        <v>116</v>
      </c>
    </row>
    <row r="759" spans="1:19" ht="86.4" x14ac:dyDescent="0.3">
      <c r="A759" s="162" t="s">
        <v>956</v>
      </c>
      <c r="B759" s="36" t="s">
        <v>2551</v>
      </c>
      <c r="C759" s="36" t="s">
        <v>1212</v>
      </c>
      <c r="D759" s="36" t="s">
        <v>2701</v>
      </c>
      <c r="E759" s="36" t="str">
        <f t="shared" si="14"/>
        <v>Vendre en viager (Juriscampus) (Formation)</v>
      </c>
      <c r="F759" s="165" t="s">
        <v>2702</v>
      </c>
      <c r="G759" s="37" t="s">
        <v>112</v>
      </c>
      <c r="H759" s="37" t="s">
        <v>112</v>
      </c>
      <c r="I759" s="37" t="s">
        <v>2609</v>
      </c>
      <c r="J759" s="37" t="s">
        <v>112</v>
      </c>
      <c r="K759" s="36" t="s">
        <v>105</v>
      </c>
      <c r="L759" s="37">
        <v>0</v>
      </c>
      <c r="M759" s="37" t="s">
        <v>112</v>
      </c>
      <c r="N759" s="37" t="s">
        <v>112</v>
      </c>
      <c r="O759" s="37" t="s">
        <v>112</v>
      </c>
      <c r="P759" s="37" t="s">
        <v>112</v>
      </c>
      <c r="Q759" s="37" t="s">
        <v>112</v>
      </c>
      <c r="R759" s="36" t="s">
        <v>105</v>
      </c>
      <c r="S759" s="37" t="s">
        <v>116</v>
      </c>
    </row>
    <row r="760" spans="1:19" ht="158.4" x14ac:dyDescent="0.3">
      <c r="A760" s="162" t="s">
        <v>956</v>
      </c>
      <c r="B760" s="36" t="s">
        <v>2551</v>
      </c>
      <c r="C760" s="36" t="s">
        <v>1212</v>
      </c>
      <c r="D760" s="36" t="s">
        <v>2703</v>
      </c>
      <c r="E760" s="36" t="str">
        <f t="shared" si="14"/>
        <v>Transmettre l'entreprise sociétaire par le biais de la holding (Juriscampus) (Formation)</v>
      </c>
      <c r="F760" s="165" t="s">
        <v>2704</v>
      </c>
      <c r="G760" s="37" t="s">
        <v>112</v>
      </c>
      <c r="H760" s="37" t="s">
        <v>112</v>
      </c>
      <c r="I760" s="37" t="s">
        <v>2609</v>
      </c>
      <c r="J760" s="37" t="s">
        <v>112</v>
      </c>
      <c r="K760" s="36" t="s">
        <v>105</v>
      </c>
      <c r="L760" s="37">
        <v>0</v>
      </c>
      <c r="M760" s="37" t="s">
        <v>112</v>
      </c>
      <c r="N760" s="37" t="s">
        <v>112</v>
      </c>
      <c r="O760" s="37" t="s">
        <v>112</v>
      </c>
      <c r="P760" s="37" t="s">
        <v>112</v>
      </c>
      <c r="Q760" s="37" t="s">
        <v>112</v>
      </c>
      <c r="R760" s="36" t="s">
        <v>105</v>
      </c>
      <c r="S760" s="37" t="s">
        <v>116</v>
      </c>
    </row>
    <row r="761" spans="1:19" ht="129.6" x14ac:dyDescent="0.3">
      <c r="A761" s="162" t="s">
        <v>956</v>
      </c>
      <c r="B761" s="36" t="s">
        <v>2551</v>
      </c>
      <c r="C761" s="36" t="s">
        <v>1212</v>
      </c>
      <c r="D761" s="36" t="s">
        <v>2705</v>
      </c>
      <c r="E761" s="36" t="str">
        <f t="shared" si="14"/>
        <v>Régimes matrimoniaux, PACS, concubinage (Juriscampus) (Formation)</v>
      </c>
      <c r="F761" s="165" t="s">
        <v>2706</v>
      </c>
      <c r="G761" s="37" t="s">
        <v>112</v>
      </c>
      <c r="H761" s="37" t="s">
        <v>112</v>
      </c>
      <c r="I761" s="37" t="s">
        <v>2612</v>
      </c>
      <c r="J761" s="37" t="s">
        <v>112</v>
      </c>
      <c r="K761" s="36" t="s">
        <v>105</v>
      </c>
      <c r="L761" s="37">
        <v>0</v>
      </c>
      <c r="M761" s="37" t="s">
        <v>112</v>
      </c>
      <c r="N761" s="37" t="s">
        <v>112</v>
      </c>
      <c r="O761" s="37" t="s">
        <v>112</v>
      </c>
      <c r="P761" s="37" t="s">
        <v>112</v>
      </c>
      <c r="Q761" s="37" t="s">
        <v>112</v>
      </c>
      <c r="R761" s="36" t="s">
        <v>105</v>
      </c>
      <c r="S761" s="37" t="s">
        <v>116</v>
      </c>
    </row>
    <row r="762" spans="1:19" ht="86.4" x14ac:dyDescent="0.3">
      <c r="A762" s="162" t="s">
        <v>956</v>
      </c>
      <c r="B762" s="36" t="s">
        <v>2551</v>
      </c>
      <c r="C762" s="36" t="s">
        <v>1212</v>
      </c>
      <c r="D762" s="36" t="s">
        <v>2707</v>
      </c>
      <c r="E762" s="36" t="str">
        <f t="shared" si="14"/>
        <v>Les donations (Juriscampus) (Formation)</v>
      </c>
      <c r="F762" s="165" t="s">
        <v>2708</v>
      </c>
      <c r="G762" s="37" t="s">
        <v>112</v>
      </c>
      <c r="H762" s="37" t="s">
        <v>112</v>
      </c>
      <c r="I762" s="37" t="s">
        <v>2609</v>
      </c>
      <c r="J762" s="37" t="s">
        <v>112</v>
      </c>
      <c r="K762" s="36" t="s">
        <v>105</v>
      </c>
      <c r="L762" s="37">
        <v>0</v>
      </c>
      <c r="M762" s="37" t="s">
        <v>112</v>
      </c>
      <c r="N762" s="37" t="s">
        <v>112</v>
      </c>
      <c r="O762" s="37" t="s">
        <v>112</v>
      </c>
      <c r="P762" s="37" t="s">
        <v>112</v>
      </c>
      <c r="Q762" s="37" t="s">
        <v>112</v>
      </c>
      <c r="R762" s="36" t="s">
        <v>105</v>
      </c>
      <c r="S762" s="37" t="s">
        <v>116</v>
      </c>
    </row>
    <row r="763" spans="1:19" ht="129.6" x14ac:dyDescent="0.3">
      <c r="A763" s="162" t="s">
        <v>956</v>
      </c>
      <c r="B763" s="36" t="s">
        <v>2551</v>
      </c>
      <c r="C763" s="36" t="s">
        <v>1212</v>
      </c>
      <c r="D763" s="36" t="s">
        <v>2709</v>
      </c>
      <c r="E763" s="36" t="str">
        <f t="shared" si="14"/>
        <v>Les crédits aux professionnels - Pack IOBSP (Juriscampus) (Formation)</v>
      </c>
      <c r="F763" s="165" t="s">
        <v>2710</v>
      </c>
      <c r="G763" s="37" t="s">
        <v>112</v>
      </c>
      <c r="H763" s="37" t="s">
        <v>112</v>
      </c>
      <c r="I763" s="37" t="s">
        <v>224</v>
      </c>
      <c r="J763" s="37" t="s">
        <v>112</v>
      </c>
      <c r="K763" s="36" t="s">
        <v>105</v>
      </c>
      <c r="L763" s="37">
        <v>0</v>
      </c>
      <c r="M763" s="37" t="s">
        <v>112</v>
      </c>
      <c r="N763" s="37" t="s">
        <v>112</v>
      </c>
      <c r="O763" s="37" t="s">
        <v>112</v>
      </c>
      <c r="P763" s="37" t="s">
        <v>112</v>
      </c>
      <c r="Q763" s="37" t="s">
        <v>112</v>
      </c>
      <c r="R763" s="36" t="s">
        <v>105</v>
      </c>
      <c r="S763" s="37" t="s">
        <v>116</v>
      </c>
    </row>
    <row r="764" spans="1:19" ht="129.6" x14ac:dyDescent="0.3">
      <c r="A764" s="162" t="s">
        <v>956</v>
      </c>
      <c r="B764" s="36" t="s">
        <v>2551</v>
      </c>
      <c r="C764" s="36" t="s">
        <v>1212</v>
      </c>
      <c r="D764" s="36" t="s">
        <v>2711</v>
      </c>
      <c r="E764" s="36" t="str">
        <f t="shared" si="14"/>
        <v>Les crédits aux particuliers - Pack IOBSP (Juriscampus) (Formation)</v>
      </c>
      <c r="F764" s="165" t="s">
        <v>2712</v>
      </c>
      <c r="G764" s="37" t="s">
        <v>112</v>
      </c>
      <c r="H764" s="37" t="s">
        <v>112</v>
      </c>
      <c r="I764" s="37" t="s">
        <v>224</v>
      </c>
      <c r="J764" s="37" t="s">
        <v>112</v>
      </c>
      <c r="K764" s="36" t="s">
        <v>105</v>
      </c>
      <c r="L764" s="37">
        <v>0</v>
      </c>
      <c r="M764" s="37" t="s">
        <v>112</v>
      </c>
      <c r="N764" s="37" t="s">
        <v>112</v>
      </c>
      <c r="O764" s="37" t="s">
        <v>112</v>
      </c>
      <c r="P764" s="37" t="s">
        <v>112</v>
      </c>
      <c r="Q764" s="37" t="s">
        <v>112</v>
      </c>
      <c r="R764" s="36" t="s">
        <v>105</v>
      </c>
      <c r="S764" s="37" t="s">
        <v>116</v>
      </c>
    </row>
    <row r="765" spans="1:19" ht="115.2" x14ac:dyDescent="0.3">
      <c r="A765" s="162" t="s">
        <v>956</v>
      </c>
      <c r="B765" s="36" t="s">
        <v>2551</v>
      </c>
      <c r="C765" s="36" t="s">
        <v>1212</v>
      </c>
      <c r="D765" s="36" t="s">
        <v>2713</v>
      </c>
      <c r="E765" s="36" t="str">
        <f t="shared" si="14"/>
        <v>Le démembrement de propriété (Juriscampus) (Formation)</v>
      </c>
      <c r="F765" s="165" t="s">
        <v>2714</v>
      </c>
      <c r="G765" s="37" t="s">
        <v>112</v>
      </c>
      <c r="H765" s="37" t="s">
        <v>112</v>
      </c>
      <c r="I765" s="37" t="s">
        <v>2612</v>
      </c>
      <c r="J765" s="37" t="s">
        <v>112</v>
      </c>
      <c r="K765" s="36" t="s">
        <v>105</v>
      </c>
      <c r="L765" s="37">
        <v>0</v>
      </c>
      <c r="M765" s="37" t="s">
        <v>112</v>
      </c>
      <c r="N765" s="37" t="s">
        <v>112</v>
      </c>
      <c r="O765" s="37" t="s">
        <v>112</v>
      </c>
      <c r="P765" s="37" t="s">
        <v>112</v>
      </c>
      <c r="Q765" s="37" t="s">
        <v>112</v>
      </c>
      <c r="R765" s="36" t="s">
        <v>105</v>
      </c>
      <c r="S765" s="37" t="s">
        <v>116</v>
      </c>
    </row>
    <row r="766" spans="1:19" ht="144" x14ac:dyDescent="0.3">
      <c r="A766" s="162" t="s">
        <v>956</v>
      </c>
      <c r="B766" s="36" t="s">
        <v>2551</v>
      </c>
      <c r="C766" s="36" t="s">
        <v>1212</v>
      </c>
      <c r="D766" s="36" t="s">
        <v>2715</v>
      </c>
      <c r="E766" s="36" t="str">
        <f t="shared" si="14"/>
        <v>Le cadre réglementaire de l'activité - Pack IOBSP (Juriscampus) (Formation)</v>
      </c>
      <c r="F766" s="165" t="s">
        <v>2716</v>
      </c>
      <c r="G766" s="37" t="s">
        <v>112</v>
      </c>
      <c r="H766" s="37" t="s">
        <v>112</v>
      </c>
      <c r="I766" s="37" t="s">
        <v>224</v>
      </c>
      <c r="J766" s="37" t="s">
        <v>112</v>
      </c>
      <c r="K766" s="36" t="s">
        <v>105</v>
      </c>
      <c r="L766" s="37">
        <v>0</v>
      </c>
      <c r="M766" s="37" t="s">
        <v>112</v>
      </c>
      <c r="N766" s="37" t="s">
        <v>112</v>
      </c>
      <c r="O766" s="37" t="s">
        <v>112</v>
      </c>
      <c r="P766" s="37" t="s">
        <v>112</v>
      </c>
      <c r="Q766" s="37" t="s">
        <v>112</v>
      </c>
      <c r="R766" s="36" t="s">
        <v>105</v>
      </c>
      <c r="S766" s="37" t="s">
        <v>116</v>
      </c>
    </row>
    <row r="767" spans="1:19" ht="144" x14ac:dyDescent="0.3">
      <c r="A767" s="162" t="s">
        <v>956</v>
      </c>
      <c r="B767" s="36" t="s">
        <v>2551</v>
      </c>
      <c r="C767" s="36" t="s">
        <v>1212</v>
      </c>
      <c r="D767" s="36" t="s">
        <v>2717</v>
      </c>
      <c r="E767" s="36" t="str">
        <f t="shared" si="14"/>
        <v>La société outil de gestion patrimoniale - Pack IOBSP (Juriscampus) (Formation)</v>
      </c>
      <c r="F767" s="165" t="s">
        <v>2718</v>
      </c>
      <c r="G767" s="37" t="s">
        <v>112</v>
      </c>
      <c r="H767" s="37" t="s">
        <v>112</v>
      </c>
      <c r="I767" s="37" t="s">
        <v>224</v>
      </c>
      <c r="J767" s="37" t="s">
        <v>112</v>
      </c>
      <c r="K767" s="36" t="s">
        <v>105</v>
      </c>
      <c r="L767" s="37">
        <v>0</v>
      </c>
      <c r="M767" s="37" t="s">
        <v>112</v>
      </c>
      <c r="N767" s="37" t="s">
        <v>112</v>
      </c>
      <c r="O767" s="37" t="s">
        <v>112</v>
      </c>
      <c r="P767" s="37" t="s">
        <v>112</v>
      </c>
      <c r="Q767" s="37" t="s">
        <v>112</v>
      </c>
      <c r="R767" s="36" t="s">
        <v>105</v>
      </c>
      <c r="S767" s="37" t="s">
        <v>116</v>
      </c>
    </row>
    <row r="768" spans="1:19" ht="158.4" x14ac:dyDescent="0.3">
      <c r="A768" s="162" t="s">
        <v>956</v>
      </c>
      <c r="B768" s="36" t="s">
        <v>2551</v>
      </c>
      <c r="C768" s="36" t="s">
        <v>1212</v>
      </c>
      <c r="D768" s="36" t="s">
        <v>2719</v>
      </c>
      <c r="E768" s="36" t="str">
        <f t="shared" si="14"/>
        <v>La société comme outil de gestion et de transmission (Juriscampus) (Formation)</v>
      </c>
      <c r="F768" s="165" t="s">
        <v>2720</v>
      </c>
      <c r="G768" s="37" t="s">
        <v>112</v>
      </c>
      <c r="H768" s="37" t="s">
        <v>112</v>
      </c>
      <c r="I768" s="37" t="s">
        <v>2612</v>
      </c>
      <c r="J768" s="37" t="s">
        <v>112</v>
      </c>
      <c r="K768" s="36" t="s">
        <v>105</v>
      </c>
      <c r="L768" s="37">
        <v>0</v>
      </c>
      <c r="M768" s="37" t="s">
        <v>112</v>
      </c>
      <c r="N768" s="37" t="s">
        <v>112</v>
      </c>
      <c r="O768" s="37" t="s">
        <v>112</v>
      </c>
      <c r="P768" s="37" t="s">
        <v>112</v>
      </c>
      <c r="Q768" s="37" t="s">
        <v>112</v>
      </c>
      <c r="R768" s="36" t="s">
        <v>105</v>
      </c>
      <c r="S768" s="37" t="s">
        <v>116</v>
      </c>
    </row>
    <row r="769" spans="1:19" ht="144" x14ac:dyDescent="0.3">
      <c r="A769" s="162" t="s">
        <v>956</v>
      </c>
      <c r="B769" s="36" t="s">
        <v>2551</v>
      </c>
      <c r="C769" s="36" t="s">
        <v>1212</v>
      </c>
      <c r="D769" s="36" t="s">
        <v>2721</v>
      </c>
      <c r="E769" s="36" t="str">
        <f t="shared" si="14"/>
        <v>La protection sociale du chef d'entreprise (Juriscampus) (Formation)</v>
      </c>
      <c r="F769" s="165" t="s">
        <v>2722</v>
      </c>
      <c r="G769" s="37" t="s">
        <v>112</v>
      </c>
      <c r="H769" s="37" t="s">
        <v>112</v>
      </c>
      <c r="I769" s="37" t="s">
        <v>2609</v>
      </c>
      <c r="J769" s="37" t="s">
        <v>112</v>
      </c>
      <c r="K769" s="36" t="s">
        <v>105</v>
      </c>
      <c r="L769" s="37">
        <v>0</v>
      </c>
      <c r="M769" s="37" t="s">
        <v>112</v>
      </c>
      <c r="N769" s="37" t="s">
        <v>112</v>
      </c>
      <c r="O769" s="37" t="s">
        <v>112</v>
      </c>
      <c r="P769" s="37" t="s">
        <v>112</v>
      </c>
      <c r="Q769" s="37" t="s">
        <v>112</v>
      </c>
      <c r="R769" s="36" t="s">
        <v>105</v>
      </c>
      <c r="S769" s="37" t="s">
        <v>116</v>
      </c>
    </row>
    <row r="770" spans="1:19" ht="158.4" x14ac:dyDescent="0.3">
      <c r="A770" s="162" t="s">
        <v>956</v>
      </c>
      <c r="B770" s="36" t="s">
        <v>2551</v>
      </c>
      <c r="C770" s="36" t="s">
        <v>1212</v>
      </c>
      <c r="D770" s="36" t="s">
        <v>2723</v>
      </c>
      <c r="E770" s="36" t="str">
        <f t="shared" ref="E770:E833" si="15">CONCATENATE(D770&amp;" ("&amp;B770&amp;")"&amp;" ("&amp;C770&amp;")")</f>
        <v>La gestion de patrimoine et les personnes vulnérables (Juriscampus) (Formation)</v>
      </c>
      <c r="F770" s="165" t="s">
        <v>2724</v>
      </c>
      <c r="G770" s="37" t="s">
        <v>112</v>
      </c>
      <c r="H770" s="37" t="s">
        <v>112</v>
      </c>
      <c r="I770" s="37" t="s">
        <v>2609</v>
      </c>
      <c r="J770" s="37" t="s">
        <v>112</v>
      </c>
      <c r="K770" s="36" t="s">
        <v>105</v>
      </c>
      <c r="L770" s="37">
        <v>0</v>
      </c>
      <c r="M770" s="37" t="s">
        <v>112</v>
      </c>
      <c r="N770" s="37" t="s">
        <v>112</v>
      </c>
      <c r="O770" s="37" t="s">
        <v>112</v>
      </c>
      <c r="P770" s="37" t="s">
        <v>112</v>
      </c>
      <c r="Q770" s="37" t="s">
        <v>112</v>
      </c>
      <c r="R770" s="36" t="s">
        <v>105</v>
      </c>
      <c r="S770" s="37" t="s">
        <v>116</v>
      </c>
    </row>
    <row r="771" spans="1:19" ht="144" x14ac:dyDescent="0.3">
      <c r="A771" s="162" t="s">
        <v>956</v>
      </c>
      <c r="B771" s="36" t="s">
        <v>2551</v>
      </c>
      <c r="C771" s="36" t="s">
        <v>1212</v>
      </c>
      <c r="D771" s="36" t="s">
        <v>2725</v>
      </c>
      <c r="E771" s="36" t="str">
        <f t="shared" si="15"/>
        <v>Analyser les documents liés aux crédits aux particuliers (Juriscampus) (Formation)</v>
      </c>
      <c r="F771" s="165" t="s">
        <v>2726</v>
      </c>
      <c r="G771" s="37" t="s">
        <v>112</v>
      </c>
      <c r="H771" s="37" t="s">
        <v>112</v>
      </c>
      <c r="I771" s="37" t="s">
        <v>1815</v>
      </c>
      <c r="J771" s="37" t="s">
        <v>112</v>
      </c>
      <c r="K771" s="36" t="s">
        <v>105</v>
      </c>
      <c r="L771" s="37">
        <v>0</v>
      </c>
      <c r="M771" s="37" t="s">
        <v>112</v>
      </c>
      <c r="N771" s="37" t="s">
        <v>112</v>
      </c>
      <c r="O771" s="37" t="s">
        <v>112</v>
      </c>
      <c r="P771" s="37" t="s">
        <v>112</v>
      </c>
      <c r="Q771" s="37" t="s">
        <v>112</v>
      </c>
      <c r="R771" s="36" t="s">
        <v>105</v>
      </c>
      <c r="S771" s="37" t="s">
        <v>116</v>
      </c>
    </row>
    <row r="772" spans="1:19" ht="100.8" x14ac:dyDescent="0.3">
      <c r="A772" s="162" t="s">
        <v>956</v>
      </c>
      <c r="B772" s="36" t="s">
        <v>2551</v>
      </c>
      <c r="C772" s="36" t="s">
        <v>1212</v>
      </c>
      <c r="D772" s="36" t="s">
        <v>2727</v>
      </c>
      <c r="E772" s="36" t="str">
        <f t="shared" si="15"/>
        <v>Argumenter et conclure (Juriscampus) (Formation)</v>
      </c>
      <c r="F772" s="165" t="s">
        <v>2728</v>
      </c>
      <c r="G772" s="37" t="s">
        <v>112</v>
      </c>
      <c r="H772" s="37" t="s">
        <v>112</v>
      </c>
      <c r="I772" s="37" t="s">
        <v>2612</v>
      </c>
      <c r="J772" s="37" t="s">
        <v>112</v>
      </c>
      <c r="K772" s="36" t="s">
        <v>105</v>
      </c>
      <c r="L772" s="37">
        <v>0</v>
      </c>
      <c r="M772" s="37" t="s">
        <v>112</v>
      </c>
      <c r="N772" s="37" t="s">
        <v>112</v>
      </c>
      <c r="O772" s="37" t="s">
        <v>112</v>
      </c>
      <c r="P772" s="37" t="s">
        <v>112</v>
      </c>
      <c r="Q772" s="37" t="s">
        <v>112</v>
      </c>
      <c r="R772" s="36" t="s">
        <v>105</v>
      </c>
      <c r="S772" s="37" t="s">
        <v>116</v>
      </c>
    </row>
    <row r="773" spans="1:19" ht="115.2" x14ac:dyDescent="0.3">
      <c r="A773" s="162" t="s">
        <v>956</v>
      </c>
      <c r="B773" s="36" t="s">
        <v>2551</v>
      </c>
      <c r="C773" s="36" t="s">
        <v>1212</v>
      </c>
      <c r="D773" s="36" t="s">
        <v>2729</v>
      </c>
      <c r="E773" s="36" t="str">
        <f t="shared" si="15"/>
        <v>Société civile immobilière (Juriscampus) (Formation)</v>
      </c>
      <c r="F773" s="165" t="s">
        <v>2730</v>
      </c>
      <c r="G773" s="37" t="s">
        <v>112</v>
      </c>
      <c r="H773" s="37" t="s">
        <v>112</v>
      </c>
      <c r="I773" s="37" t="s">
        <v>2609</v>
      </c>
      <c r="J773" s="37" t="s">
        <v>112</v>
      </c>
      <c r="K773" s="36" t="s">
        <v>105</v>
      </c>
      <c r="L773" s="37">
        <v>0</v>
      </c>
      <c r="M773" s="37" t="s">
        <v>112</v>
      </c>
      <c r="N773" s="37" t="s">
        <v>112</v>
      </c>
      <c r="O773" s="37" t="s">
        <v>112</v>
      </c>
      <c r="P773" s="37" t="s">
        <v>112</v>
      </c>
      <c r="Q773" s="37" t="s">
        <v>112</v>
      </c>
      <c r="R773" s="36" t="s">
        <v>105</v>
      </c>
      <c r="S773" s="37" t="s">
        <v>116</v>
      </c>
    </row>
    <row r="774" spans="1:19" ht="144" x14ac:dyDescent="0.3">
      <c r="A774" s="162" t="s">
        <v>956</v>
      </c>
      <c r="B774" s="36" t="s">
        <v>2551</v>
      </c>
      <c r="C774" s="36" t="s">
        <v>1212</v>
      </c>
      <c r="D774" s="36" t="s">
        <v>2731</v>
      </c>
      <c r="E774" s="36" t="str">
        <f t="shared" si="15"/>
        <v>Se prémunir contre le risque de loyers impayés (Juriscampus) (Formation)</v>
      </c>
      <c r="F774" s="165" t="s">
        <v>2732</v>
      </c>
      <c r="G774" s="37" t="s">
        <v>112</v>
      </c>
      <c r="H774" s="37" t="s">
        <v>112</v>
      </c>
      <c r="I774" s="37" t="s">
        <v>2609</v>
      </c>
      <c r="J774" s="37" t="s">
        <v>112</v>
      </c>
      <c r="K774" s="36" t="s">
        <v>105</v>
      </c>
      <c r="L774" s="37">
        <v>0</v>
      </c>
      <c r="M774" s="37" t="s">
        <v>112</v>
      </c>
      <c r="N774" s="37" t="s">
        <v>112</v>
      </c>
      <c r="O774" s="37" t="s">
        <v>112</v>
      </c>
      <c r="P774" s="37" t="s">
        <v>112</v>
      </c>
      <c r="Q774" s="37" t="s">
        <v>112</v>
      </c>
      <c r="R774" s="36" t="s">
        <v>105</v>
      </c>
      <c r="S774" s="37" t="s">
        <v>116</v>
      </c>
    </row>
    <row r="775" spans="1:19" ht="144" x14ac:dyDescent="0.3">
      <c r="A775" s="162" t="s">
        <v>956</v>
      </c>
      <c r="B775" s="36" t="s">
        <v>2551</v>
      </c>
      <c r="C775" s="36" t="s">
        <v>1212</v>
      </c>
      <c r="D775" s="36" t="s">
        <v>2733</v>
      </c>
      <c r="E775" s="36" t="str">
        <f t="shared" si="15"/>
        <v>Quelles sont les règles relatives à l’impôt sur le revenu ? (Juriscampus) (Formation)</v>
      </c>
      <c r="F775" s="165" t="s">
        <v>2734</v>
      </c>
      <c r="G775" s="37" t="s">
        <v>112</v>
      </c>
      <c r="H775" s="37" t="s">
        <v>112</v>
      </c>
      <c r="I775" s="37" t="s">
        <v>224</v>
      </c>
      <c r="J775" s="37" t="s">
        <v>112</v>
      </c>
      <c r="K775" s="36" t="s">
        <v>105</v>
      </c>
      <c r="L775" s="37">
        <v>0</v>
      </c>
      <c r="M775" s="37" t="s">
        <v>112</v>
      </c>
      <c r="N775" s="37" t="s">
        <v>112</v>
      </c>
      <c r="O775" s="37" t="s">
        <v>112</v>
      </c>
      <c r="P775" s="37" t="s">
        <v>112</v>
      </c>
      <c r="Q775" s="37" t="s">
        <v>112</v>
      </c>
      <c r="R775" s="36" t="s">
        <v>105</v>
      </c>
      <c r="S775" s="37" t="s">
        <v>116</v>
      </c>
    </row>
    <row r="776" spans="1:19" ht="187.2" x14ac:dyDescent="0.3">
      <c r="A776" s="162" t="s">
        <v>956</v>
      </c>
      <c r="B776" s="36" t="s">
        <v>2551</v>
      </c>
      <c r="C776" s="36" t="s">
        <v>1212</v>
      </c>
      <c r="D776" s="36" t="s">
        <v>2735</v>
      </c>
      <c r="E776" s="36" t="str">
        <f t="shared" si="15"/>
        <v>Quelles sont les obligations déontologiques des professionnels de l'immobilier ? (Juriscampus) (Formation)</v>
      </c>
      <c r="F776" s="165" t="s">
        <v>2736</v>
      </c>
      <c r="G776" s="37" t="s">
        <v>112</v>
      </c>
      <c r="H776" s="37" t="s">
        <v>112</v>
      </c>
      <c r="I776" s="37" t="s">
        <v>2609</v>
      </c>
      <c r="J776" s="37" t="s">
        <v>112</v>
      </c>
      <c r="K776" s="36" t="s">
        <v>105</v>
      </c>
      <c r="L776" s="37">
        <v>0</v>
      </c>
      <c r="M776" s="37" t="s">
        <v>112</v>
      </c>
      <c r="N776" s="37" t="s">
        <v>112</v>
      </c>
      <c r="O776" s="37" t="s">
        <v>112</v>
      </c>
      <c r="P776" s="37" t="s">
        <v>112</v>
      </c>
      <c r="Q776" s="37" t="s">
        <v>112</v>
      </c>
      <c r="R776" s="36" t="s">
        <v>105</v>
      </c>
      <c r="S776" s="37" t="s">
        <v>116</v>
      </c>
    </row>
    <row r="777" spans="1:19" ht="129.6" x14ac:dyDescent="0.3">
      <c r="A777" s="162" t="s">
        <v>956</v>
      </c>
      <c r="B777" s="36" t="s">
        <v>2551</v>
      </c>
      <c r="C777" s="36" t="s">
        <v>1212</v>
      </c>
      <c r="D777" s="36" t="s">
        <v>2737</v>
      </c>
      <c r="E777" s="36" t="str">
        <f t="shared" si="15"/>
        <v>Quel est le régime des plus-values immobilières (Juriscampus) (Formation)</v>
      </c>
      <c r="F777" s="165" t="s">
        <v>2738</v>
      </c>
      <c r="G777" s="37" t="s">
        <v>112</v>
      </c>
      <c r="H777" s="37" t="s">
        <v>112</v>
      </c>
      <c r="I777" s="37" t="s">
        <v>1815</v>
      </c>
      <c r="J777" s="37" t="s">
        <v>112</v>
      </c>
      <c r="K777" s="36" t="s">
        <v>105</v>
      </c>
      <c r="L777" s="37">
        <v>0</v>
      </c>
      <c r="M777" s="37" t="s">
        <v>112</v>
      </c>
      <c r="N777" s="37" t="s">
        <v>112</v>
      </c>
      <c r="O777" s="37" t="s">
        <v>112</v>
      </c>
      <c r="P777" s="37" t="s">
        <v>112</v>
      </c>
      <c r="Q777" s="37" t="s">
        <v>112</v>
      </c>
      <c r="R777" s="36" t="s">
        <v>105</v>
      </c>
      <c r="S777" s="37" t="s">
        <v>116</v>
      </c>
    </row>
    <row r="778" spans="1:19" ht="201.6" x14ac:dyDescent="0.3">
      <c r="A778" s="162" t="s">
        <v>956</v>
      </c>
      <c r="B778" s="36" t="s">
        <v>2551</v>
      </c>
      <c r="C778" s="36" t="s">
        <v>1212</v>
      </c>
      <c r="D778" s="36" t="s">
        <v>2739</v>
      </c>
      <c r="E778" s="36" t="str">
        <f t="shared" si="15"/>
        <v>L’agent immobilier : obligation d’information et devoir de conseil (Juriscampus) (Formation)</v>
      </c>
      <c r="F778" s="67" t="s">
        <v>2740</v>
      </c>
      <c r="G778" s="37" t="s">
        <v>112</v>
      </c>
      <c r="H778" s="37" t="s">
        <v>112</v>
      </c>
      <c r="I778" s="37" t="s">
        <v>1815</v>
      </c>
      <c r="J778" s="37" t="s">
        <v>112</v>
      </c>
      <c r="K778" s="36" t="s">
        <v>105</v>
      </c>
      <c r="L778" s="37">
        <v>0</v>
      </c>
      <c r="M778" s="37" t="s">
        <v>112</v>
      </c>
      <c r="N778" s="37" t="s">
        <v>112</v>
      </c>
      <c r="O778" s="37" t="s">
        <v>112</v>
      </c>
      <c r="P778" s="37" t="s">
        <v>112</v>
      </c>
      <c r="Q778" s="37" t="s">
        <v>112</v>
      </c>
      <c r="R778" s="36" t="s">
        <v>105</v>
      </c>
      <c r="S778" s="37" t="s">
        <v>116</v>
      </c>
    </row>
    <row r="779" spans="1:19" ht="86.4" x14ac:dyDescent="0.3">
      <c r="A779" s="162" t="s">
        <v>956</v>
      </c>
      <c r="B779" s="36" t="s">
        <v>2551</v>
      </c>
      <c r="C779" s="36" t="s">
        <v>1212</v>
      </c>
      <c r="D779" s="36" t="s">
        <v>2741</v>
      </c>
      <c r="E779" s="36" t="str">
        <f t="shared" si="15"/>
        <v>Les SCPI et OPCI (Juriscampus) (Formation)</v>
      </c>
      <c r="F779" s="165" t="s">
        <v>2742</v>
      </c>
      <c r="G779" s="37" t="s">
        <v>112</v>
      </c>
      <c r="H779" s="37" t="s">
        <v>112</v>
      </c>
      <c r="I779" s="37" t="s">
        <v>2609</v>
      </c>
      <c r="J779" s="37" t="s">
        <v>112</v>
      </c>
      <c r="K779" s="36" t="s">
        <v>105</v>
      </c>
      <c r="L779" s="37">
        <v>0</v>
      </c>
      <c r="M779" s="37" t="s">
        <v>112</v>
      </c>
      <c r="N779" s="37" t="s">
        <v>112</v>
      </c>
      <c r="O779" s="37" t="s">
        <v>112</v>
      </c>
      <c r="P779" s="37" t="s">
        <v>112</v>
      </c>
      <c r="Q779" s="37" t="s">
        <v>112</v>
      </c>
      <c r="R779" s="36" t="s">
        <v>105</v>
      </c>
      <c r="S779" s="37" t="s">
        <v>116</v>
      </c>
    </row>
    <row r="780" spans="1:19" ht="144" x14ac:dyDescent="0.3">
      <c r="A780" s="162" t="s">
        <v>956</v>
      </c>
      <c r="B780" s="36" t="s">
        <v>2551</v>
      </c>
      <c r="C780" s="36" t="s">
        <v>1212</v>
      </c>
      <c r="D780" s="36" t="s">
        <v>2743</v>
      </c>
      <c r="E780" s="36" t="str">
        <f t="shared" si="15"/>
        <v>Les revenus fonciers et le traitement du déficit (Juriscampus) (Formation)</v>
      </c>
      <c r="F780" s="165" t="s">
        <v>2744</v>
      </c>
      <c r="G780" s="37" t="s">
        <v>112</v>
      </c>
      <c r="H780" s="37" t="s">
        <v>112</v>
      </c>
      <c r="I780" s="37" t="s">
        <v>1815</v>
      </c>
      <c r="J780" s="37" t="s">
        <v>112</v>
      </c>
      <c r="K780" s="36" t="s">
        <v>105</v>
      </c>
      <c r="L780" s="37">
        <v>0</v>
      </c>
      <c r="M780" s="37" t="s">
        <v>112</v>
      </c>
      <c r="N780" s="37" t="s">
        <v>112</v>
      </c>
      <c r="O780" s="37" t="s">
        <v>112</v>
      </c>
      <c r="P780" s="37" t="s">
        <v>112</v>
      </c>
      <c r="Q780" s="37" t="s">
        <v>112</v>
      </c>
      <c r="R780" s="36" t="s">
        <v>105</v>
      </c>
      <c r="S780" s="37" t="s">
        <v>116</v>
      </c>
    </row>
    <row r="781" spans="1:19" ht="230.4" x14ac:dyDescent="0.3">
      <c r="A781" s="162" t="s">
        <v>956</v>
      </c>
      <c r="B781" s="36" t="s">
        <v>2551</v>
      </c>
      <c r="C781" s="36" t="s">
        <v>1212</v>
      </c>
      <c r="D781" s="36" t="s">
        <v>2745</v>
      </c>
      <c r="E781" s="36" t="str">
        <f t="shared" si="15"/>
        <v>Les obligations déontologiques des professionnels de l'immobilier : l'interdiction des discriminations (Juriscampus) (Formation)</v>
      </c>
      <c r="F781" s="165" t="s">
        <v>2746</v>
      </c>
      <c r="G781" s="37" t="s">
        <v>112</v>
      </c>
      <c r="H781" s="37" t="s">
        <v>112</v>
      </c>
      <c r="I781" s="37" t="s">
        <v>2609</v>
      </c>
      <c r="J781" s="37" t="s">
        <v>112</v>
      </c>
      <c r="K781" s="36" t="s">
        <v>105</v>
      </c>
      <c r="L781" s="37">
        <v>0</v>
      </c>
      <c r="M781" s="37" t="s">
        <v>112</v>
      </c>
      <c r="N781" s="37" t="s">
        <v>112</v>
      </c>
      <c r="O781" s="37" t="s">
        <v>112</v>
      </c>
      <c r="P781" s="37" t="s">
        <v>112</v>
      </c>
      <c r="Q781" s="37" t="s">
        <v>112</v>
      </c>
      <c r="R781" s="36" t="s">
        <v>105</v>
      </c>
      <c r="S781" s="37" t="s">
        <v>116</v>
      </c>
    </row>
    <row r="782" spans="1:19" ht="158.4" x14ac:dyDescent="0.3">
      <c r="A782" s="162" t="s">
        <v>956</v>
      </c>
      <c r="B782" s="36" t="s">
        <v>2551</v>
      </c>
      <c r="C782" s="36" t="s">
        <v>1212</v>
      </c>
      <c r="D782" s="36" t="s">
        <v>2747</v>
      </c>
      <c r="E782" s="36" t="str">
        <f t="shared" si="15"/>
        <v>Les garanties et le droit des entreprises en difficulté (Juriscampus) (Formation)</v>
      </c>
      <c r="F782" s="165" t="s">
        <v>2748</v>
      </c>
      <c r="G782" s="37" t="s">
        <v>112</v>
      </c>
      <c r="H782" s="37" t="s">
        <v>112</v>
      </c>
      <c r="I782" s="37" t="s">
        <v>1815</v>
      </c>
      <c r="J782" s="37" t="s">
        <v>112</v>
      </c>
      <c r="K782" s="36" t="s">
        <v>105</v>
      </c>
      <c r="L782" s="37">
        <v>0</v>
      </c>
      <c r="M782" s="37" t="s">
        <v>112</v>
      </c>
      <c r="N782" s="37" t="s">
        <v>112</v>
      </c>
      <c r="O782" s="37" t="s">
        <v>112</v>
      </c>
      <c r="P782" s="37" t="s">
        <v>112</v>
      </c>
      <c r="Q782" s="37" t="s">
        <v>112</v>
      </c>
      <c r="R782" s="36" t="s">
        <v>105</v>
      </c>
      <c r="S782" s="37" t="s">
        <v>116</v>
      </c>
    </row>
    <row r="783" spans="1:19" ht="144" x14ac:dyDescent="0.3">
      <c r="A783" s="162" t="s">
        <v>956</v>
      </c>
      <c r="B783" s="36" t="s">
        <v>2551</v>
      </c>
      <c r="C783" s="36" t="s">
        <v>1212</v>
      </c>
      <c r="D783" s="36" t="s">
        <v>2749</v>
      </c>
      <c r="E783" s="36" t="str">
        <f t="shared" si="15"/>
        <v>Les contrats de vente d'immeuble à construire (Juriscampus) (Formation)</v>
      </c>
      <c r="F783" s="165" t="s">
        <v>2750</v>
      </c>
      <c r="G783" s="37" t="s">
        <v>112</v>
      </c>
      <c r="H783" s="37" t="s">
        <v>112</v>
      </c>
      <c r="I783" s="37" t="s">
        <v>1815</v>
      </c>
      <c r="J783" s="37" t="s">
        <v>112</v>
      </c>
      <c r="K783" s="36" t="s">
        <v>105</v>
      </c>
      <c r="L783" s="37">
        <v>0</v>
      </c>
      <c r="M783" s="37" t="s">
        <v>112</v>
      </c>
      <c r="N783" s="37" t="s">
        <v>112</v>
      </c>
      <c r="O783" s="37" t="s">
        <v>112</v>
      </c>
      <c r="P783" s="37" t="s">
        <v>112</v>
      </c>
      <c r="Q783" s="37" t="s">
        <v>112</v>
      </c>
      <c r="R783" s="36" t="s">
        <v>105</v>
      </c>
      <c r="S783" s="37" t="s">
        <v>116</v>
      </c>
    </row>
    <row r="784" spans="1:19" ht="158.4" x14ac:dyDescent="0.3">
      <c r="A784" s="162" t="s">
        <v>956</v>
      </c>
      <c r="B784" s="36" t="s">
        <v>2551</v>
      </c>
      <c r="C784" s="36" t="s">
        <v>1212</v>
      </c>
      <c r="D784" s="36" t="s">
        <v>2751</v>
      </c>
      <c r="E784" s="36" t="str">
        <f t="shared" si="15"/>
        <v>Les baux à usage d'habitation et à usage professionnel (Juriscampus) (Formation)</v>
      </c>
      <c r="F784" s="165" t="s">
        <v>2752</v>
      </c>
      <c r="G784" s="37" t="s">
        <v>112</v>
      </c>
      <c r="H784" s="37" t="s">
        <v>112</v>
      </c>
      <c r="I784" s="37" t="s">
        <v>2609</v>
      </c>
      <c r="J784" s="37" t="s">
        <v>112</v>
      </c>
      <c r="K784" s="36" t="s">
        <v>105</v>
      </c>
      <c r="L784" s="37">
        <v>0</v>
      </c>
      <c r="M784" s="37" t="s">
        <v>112</v>
      </c>
      <c r="N784" s="37" t="s">
        <v>112</v>
      </c>
      <c r="O784" s="37" t="s">
        <v>112</v>
      </c>
      <c r="P784" s="37" t="s">
        <v>112</v>
      </c>
      <c r="Q784" s="37" t="s">
        <v>112</v>
      </c>
      <c r="R784" s="36" t="s">
        <v>105</v>
      </c>
      <c r="S784" s="37" t="s">
        <v>116</v>
      </c>
    </row>
    <row r="785" spans="1:19" ht="230.4" x14ac:dyDescent="0.3">
      <c r="A785" s="162" t="s">
        <v>956</v>
      </c>
      <c r="B785" s="36" t="s">
        <v>2551</v>
      </c>
      <c r="C785" s="36" t="s">
        <v>1212</v>
      </c>
      <c r="D785" s="36" t="s">
        <v>2753</v>
      </c>
      <c r="E785" s="36" t="str">
        <f t="shared" si="15"/>
        <v>Les avantages fiscaux de la location en meublée professionnelle (LMP) et non professionnelle (LMNP) (Juriscampus) (Formation)</v>
      </c>
      <c r="F785" s="165" t="s">
        <v>2754</v>
      </c>
      <c r="G785" s="37" t="s">
        <v>112</v>
      </c>
      <c r="H785" s="37" t="s">
        <v>112</v>
      </c>
      <c r="I785" s="37" t="s">
        <v>2612</v>
      </c>
      <c r="J785" s="37" t="s">
        <v>112</v>
      </c>
      <c r="K785" s="36" t="s">
        <v>105</v>
      </c>
      <c r="L785" s="37">
        <v>0</v>
      </c>
      <c r="M785" s="37" t="s">
        <v>112</v>
      </c>
      <c r="N785" s="37" t="s">
        <v>112</v>
      </c>
      <c r="O785" s="37" t="s">
        <v>112</v>
      </c>
      <c r="P785" s="37" t="s">
        <v>112</v>
      </c>
      <c r="Q785" s="37" t="s">
        <v>112</v>
      </c>
      <c r="R785" s="36" t="s">
        <v>105</v>
      </c>
      <c r="S785" s="37" t="s">
        <v>116</v>
      </c>
    </row>
    <row r="786" spans="1:19" ht="129.6" x14ac:dyDescent="0.3">
      <c r="A786" s="162" t="s">
        <v>956</v>
      </c>
      <c r="B786" s="36" t="s">
        <v>2551</v>
      </c>
      <c r="C786" s="36" t="s">
        <v>1212</v>
      </c>
      <c r="D786" s="36" t="s">
        <v>2755</v>
      </c>
      <c r="E786" s="36" t="str">
        <f t="shared" si="15"/>
        <v>Le mandat en matière de vente immobilière (Juriscampus) (Formation)</v>
      </c>
      <c r="F786" s="165" t="s">
        <v>2756</v>
      </c>
      <c r="G786" s="37" t="s">
        <v>112</v>
      </c>
      <c r="H786" s="37" t="s">
        <v>112</v>
      </c>
      <c r="I786" s="37" t="s">
        <v>2609</v>
      </c>
      <c r="J786" s="37" t="s">
        <v>112</v>
      </c>
      <c r="K786" s="36" t="s">
        <v>105</v>
      </c>
      <c r="L786" s="37">
        <v>0</v>
      </c>
      <c r="M786" s="37" t="s">
        <v>112</v>
      </c>
      <c r="N786" s="37" t="s">
        <v>112</v>
      </c>
      <c r="O786" s="37" t="s">
        <v>112</v>
      </c>
      <c r="P786" s="37" t="s">
        <v>112</v>
      </c>
      <c r="Q786" s="37" t="s">
        <v>112</v>
      </c>
      <c r="R786" s="36" t="s">
        <v>105</v>
      </c>
      <c r="S786" s="37" t="s">
        <v>116</v>
      </c>
    </row>
    <row r="787" spans="1:19" ht="115.2" x14ac:dyDescent="0.3">
      <c r="A787" s="162" t="s">
        <v>956</v>
      </c>
      <c r="B787" s="36" t="s">
        <v>2551</v>
      </c>
      <c r="C787" s="36" t="s">
        <v>1212</v>
      </c>
      <c r="D787" s="36" t="s">
        <v>2757</v>
      </c>
      <c r="E787" s="36" t="str">
        <f t="shared" si="15"/>
        <v>Le dispositif DUFLOT / PINEL (Juriscampus) (Formation)</v>
      </c>
      <c r="F787" s="165" t="s">
        <v>2758</v>
      </c>
      <c r="G787" s="37" t="s">
        <v>112</v>
      </c>
      <c r="H787" s="37" t="s">
        <v>112</v>
      </c>
      <c r="I787" s="37" t="s">
        <v>2609</v>
      </c>
      <c r="J787" s="37" t="s">
        <v>112</v>
      </c>
      <c r="K787" s="36" t="s">
        <v>105</v>
      </c>
      <c r="L787" s="37">
        <v>0</v>
      </c>
      <c r="M787" s="37" t="s">
        <v>112</v>
      </c>
      <c r="N787" s="37" t="s">
        <v>112</v>
      </c>
      <c r="O787" s="37" t="s">
        <v>112</v>
      </c>
      <c r="P787" s="37" t="s">
        <v>112</v>
      </c>
      <c r="Q787" s="37" t="s">
        <v>112</v>
      </c>
      <c r="R787" s="36" t="s">
        <v>105</v>
      </c>
      <c r="S787" s="37" t="s">
        <v>116</v>
      </c>
    </row>
    <row r="788" spans="1:19" ht="86.4" x14ac:dyDescent="0.3">
      <c r="A788" s="162" t="s">
        <v>956</v>
      </c>
      <c r="B788" s="36" t="s">
        <v>2551</v>
      </c>
      <c r="C788" s="36" t="s">
        <v>1212</v>
      </c>
      <c r="D788" s="36" t="s">
        <v>2759</v>
      </c>
      <c r="E788" s="36" t="str">
        <f t="shared" si="15"/>
        <v>Le crédit immobilier (Juriscampus) (Formation)</v>
      </c>
      <c r="F788" s="165" t="s">
        <v>2760</v>
      </c>
      <c r="G788" s="37" t="s">
        <v>112</v>
      </c>
      <c r="H788" s="37" t="s">
        <v>112</v>
      </c>
      <c r="I788" s="37" t="s">
        <v>2609</v>
      </c>
      <c r="J788" s="37" t="s">
        <v>112</v>
      </c>
      <c r="K788" s="36" t="s">
        <v>105</v>
      </c>
      <c r="L788" s="37">
        <v>0</v>
      </c>
      <c r="M788" s="37" t="s">
        <v>112</v>
      </c>
      <c r="N788" s="37" t="s">
        <v>112</v>
      </c>
      <c r="O788" s="37" t="s">
        <v>112</v>
      </c>
      <c r="P788" s="37" t="s">
        <v>112</v>
      </c>
      <c r="Q788" s="37" t="s">
        <v>112</v>
      </c>
      <c r="R788" s="36" t="s">
        <v>105</v>
      </c>
      <c r="S788" s="37" t="s">
        <v>116</v>
      </c>
    </row>
    <row r="789" spans="1:19" ht="115.2" x14ac:dyDescent="0.3">
      <c r="A789" s="162" t="s">
        <v>956</v>
      </c>
      <c r="B789" s="36" t="s">
        <v>2551</v>
      </c>
      <c r="C789" s="36" t="s">
        <v>1212</v>
      </c>
      <c r="D789" s="36" t="s">
        <v>2761</v>
      </c>
      <c r="E789" s="36" t="str">
        <f t="shared" si="15"/>
        <v>Le contrat de vente immobilière classique (Juriscampus) (Formation)</v>
      </c>
      <c r="F789" s="165" t="s">
        <v>2762</v>
      </c>
      <c r="G789" s="37" t="s">
        <v>112</v>
      </c>
      <c r="H789" s="37" t="s">
        <v>112</v>
      </c>
      <c r="I789" s="37" t="s">
        <v>2609</v>
      </c>
      <c r="J789" s="37" t="s">
        <v>112</v>
      </c>
      <c r="K789" s="36" t="s">
        <v>105</v>
      </c>
      <c r="L789" s="37">
        <v>0</v>
      </c>
      <c r="M789" s="37" t="s">
        <v>112</v>
      </c>
      <c r="N789" s="37" t="s">
        <v>112</v>
      </c>
      <c r="O789" s="37" t="s">
        <v>112</v>
      </c>
      <c r="P789" s="37" t="s">
        <v>112</v>
      </c>
      <c r="Q789" s="37" t="s">
        <v>112</v>
      </c>
      <c r="R789" s="36" t="s">
        <v>105</v>
      </c>
      <c r="S789" s="37" t="s">
        <v>116</v>
      </c>
    </row>
    <row r="790" spans="1:19" ht="158.4" x14ac:dyDescent="0.3">
      <c r="A790" s="162" t="s">
        <v>956</v>
      </c>
      <c r="B790" s="36" t="s">
        <v>2551</v>
      </c>
      <c r="C790" s="36" t="s">
        <v>1212</v>
      </c>
      <c r="D790" s="36" t="s">
        <v>2763</v>
      </c>
      <c r="E790" s="36" t="str">
        <f t="shared" si="15"/>
        <v>La vente immobilière - Pack Carte T - Les immanquables (Juriscampus) (Formation)</v>
      </c>
      <c r="F790" s="165" t="s">
        <v>2764</v>
      </c>
      <c r="G790" s="37" t="s">
        <v>112</v>
      </c>
      <c r="H790" s="37" t="s">
        <v>112</v>
      </c>
      <c r="I790" s="37" t="s">
        <v>189</v>
      </c>
      <c r="J790" s="37" t="s">
        <v>112</v>
      </c>
      <c r="K790" s="36" t="s">
        <v>105</v>
      </c>
      <c r="L790" s="37">
        <v>0</v>
      </c>
      <c r="M790" s="37" t="s">
        <v>112</v>
      </c>
      <c r="N790" s="37" t="s">
        <v>112</v>
      </c>
      <c r="O790" s="37" t="s">
        <v>112</v>
      </c>
      <c r="P790" s="37" t="s">
        <v>112</v>
      </c>
      <c r="Q790" s="37" t="s">
        <v>112</v>
      </c>
      <c r="R790" s="36" t="s">
        <v>105</v>
      </c>
      <c r="S790" s="37" t="s">
        <v>116</v>
      </c>
    </row>
    <row r="791" spans="1:19" ht="187.2" x14ac:dyDescent="0.3">
      <c r="A791" s="162" t="s">
        <v>956</v>
      </c>
      <c r="B791" s="36" t="s">
        <v>2551</v>
      </c>
      <c r="C791" s="36" t="s">
        <v>1212</v>
      </c>
      <c r="D791" s="36" t="s">
        <v>2765</v>
      </c>
      <c r="E791" s="36" t="str">
        <f t="shared" si="15"/>
        <v>La négociation immobilière - Pack Carte T - Les immanquables (Juriscampus) (Formation)</v>
      </c>
      <c r="F791" s="165" t="s">
        <v>2766</v>
      </c>
      <c r="G791" s="37" t="s">
        <v>112</v>
      </c>
      <c r="H791" s="37" t="s">
        <v>112</v>
      </c>
      <c r="I791" s="37" t="s">
        <v>189</v>
      </c>
      <c r="J791" s="37" t="s">
        <v>112</v>
      </c>
      <c r="K791" s="36" t="s">
        <v>105</v>
      </c>
      <c r="L791" s="37">
        <v>0</v>
      </c>
      <c r="M791" s="37" t="s">
        <v>112</v>
      </c>
      <c r="N791" s="37" t="s">
        <v>112</v>
      </c>
      <c r="O791" s="37" t="s">
        <v>112</v>
      </c>
      <c r="P791" s="37" t="s">
        <v>112</v>
      </c>
      <c r="Q791" s="37" t="s">
        <v>112</v>
      </c>
      <c r="R791" s="36" t="s">
        <v>105</v>
      </c>
      <c r="S791" s="37" t="s">
        <v>116</v>
      </c>
    </row>
    <row r="792" spans="1:19" ht="158.4" x14ac:dyDescent="0.3">
      <c r="A792" s="162" t="s">
        <v>956</v>
      </c>
      <c r="B792" s="36" t="s">
        <v>2551</v>
      </c>
      <c r="C792" s="36" t="s">
        <v>1212</v>
      </c>
      <c r="D792" s="36" t="s">
        <v>2767</v>
      </c>
      <c r="E792" s="36" t="str">
        <f t="shared" si="15"/>
        <v>La lutte contre le blanchiment et le financement du terrorisme (Juriscampus) (Formation)</v>
      </c>
      <c r="F792" s="165" t="s">
        <v>2768</v>
      </c>
      <c r="G792" s="37" t="s">
        <v>112</v>
      </c>
      <c r="H792" s="37" t="s">
        <v>112</v>
      </c>
      <c r="I792" s="37" t="s">
        <v>2609</v>
      </c>
      <c r="J792" s="37" t="s">
        <v>112</v>
      </c>
      <c r="K792" s="36" t="s">
        <v>105</v>
      </c>
      <c r="L792" s="37">
        <v>0</v>
      </c>
      <c r="M792" s="37" t="s">
        <v>112</v>
      </c>
      <c r="N792" s="37" t="s">
        <v>112</v>
      </c>
      <c r="O792" s="37" t="s">
        <v>112</v>
      </c>
      <c r="P792" s="37" t="s">
        <v>112</v>
      </c>
      <c r="Q792" s="37" t="s">
        <v>112</v>
      </c>
      <c r="R792" s="36" t="s">
        <v>105</v>
      </c>
      <c r="S792" s="37" t="s">
        <v>116</v>
      </c>
    </row>
    <row r="793" spans="1:19" ht="158.4" x14ac:dyDescent="0.3">
      <c r="A793" s="162" t="s">
        <v>956</v>
      </c>
      <c r="B793" s="36" t="s">
        <v>2551</v>
      </c>
      <c r="C793" s="36" t="s">
        <v>1212</v>
      </c>
      <c r="D793" s="36" t="s">
        <v>2769</v>
      </c>
      <c r="E793" s="36" t="str">
        <f t="shared" si="15"/>
        <v>La lutte anti-blanchiment (LCB-FT) dans le secteur de l'assurance (Juriscampus) (Formation)</v>
      </c>
      <c r="F793" s="165" t="s">
        <v>2770</v>
      </c>
      <c r="G793" s="37" t="s">
        <v>112</v>
      </c>
      <c r="H793" s="37" t="s">
        <v>112</v>
      </c>
      <c r="I793" s="37" t="s">
        <v>2609</v>
      </c>
      <c r="J793" s="37" t="s">
        <v>112</v>
      </c>
      <c r="K793" s="36" t="s">
        <v>105</v>
      </c>
      <c r="L793" s="37">
        <v>0</v>
      </c>
      <c r="M793" s="37" t="s">
        <v>112</v>
      </c>
      <c r="N793" s="37" t="s">
        <v>112</v>
      </c>
      <c r="O793" s="37" t="s">
        <v>112</v>
      </c>
      <c r="P793" s="37" t="s">
        <v>112</v>
      </c>
      <c r="Q793" s="37" t="s">
        <v>112</v>
      </c>
      <c r="R793" s="36" t="s">
        <v>105</v>
      </c>
      <c r="S793" s="37" t="s">
        <v>116</v>
      </c>
    </row>
    <row r="794" spans="1:19" ht="158.4" x14ac:dyDescent="0.3">
      <c r="A794" s="162" t="s">
        <v>956</v>
      </c>
      <c r="B794" s="36" t="s">
        <v>2551</v>
      </c>
      <c r="C794" s="36" t="s">
        <v>1212</v>
      </c>
      <c r="D794" s="36" t="s">
        <v>2771</v>
      </c>
      <c r="E794" s="36" t="str">
        <f t="shared" si="15"/>
        <v>La lutte anti-blanchiment (LCB-FT) dans le secteur bancaire (Juriscampus) (Formation)</v>
      </c>
      <c r="F794" s="165" t="s">
        <v>2772</v>
      </c>
      <c r="G794" s="37" t="s">
        <v>112</v>
      </c>
      <c r="H794" s="37" t="s">
        <v>112</v>
      </c>
      <c r="I794" s="37" t="s">
        <v>2609</v>
      </c>
      <c r="J794" s="37" t="s">
        <v>112</v>
      </c>
      <c r="K794" s="36" t="s">
        <v>105</v>
      </c>
      <c r="L794" s="37">
        <v>0</v>
      </c>
      <c r="M794" s="37" t="s">
        <v>112</v>
      </c>
      <c r="N794" s="37" t="s">
        <v>112</v>
      </c>
      <c r="O794" s="37" t="s">
        <v>112</v>
      </c>
      <c r="P794" s="37" t="s">
        <v>112</v>
      </c>
      <c r="Q794" s="37" t="s">
        <v>112</v>
      </c>
      <c r="R794" s="36" t="s">
        <v>105</v>
      </c>
      <c r="S794" s="37" t="s">
        <v>116</v>
      </c>
    </row>
    <row r="795" spans="1:19" ht="115.2" x14ac:dyDescent="0.3">
      <c r="A795" s="162" t="s">
        <v>956</v>
      </c>
      <c r="B795" s="36" t="s">
        <v>2551</v>
      </c>
      <c r="C795" s="36" t="s">
        <v>1212</v>
      </c>
      <c r="D795" s="36" t="s">
        <v>2773</v>
      </c>
      <c r="E795" s="36" t="str">
        <f t="shared" si="15"/>
        <v>La LCB-FT dans le secteur immobilier (Juriscampus) (Formation)</v>
      </c>
      <c r="F795" s="165" t="s">
        <v>2774</v>
      </c>
      <c r="G795" s="37" t="s">
        <v>112</v>
      </c>
      <c r="H795" s="37" t="s">
        <v>112</v>
      </c>
      <c r="I795" s="37" t="s">
        <v>2609</v>
      </c>
      <c r="J795" s="37" t="s">
        <v>112</v>
      </c>
      <c r="K795" s="36" t="s">
        <v>105</v>
      </c>
      <c r="L795" s="37">
        <v>0</v>
      </c>
      <c r="M795" s="37" t="s">
        <v>112</v>
      </c>
      <c r="N795" s="37" t="s">
        <v>112</v>
      </c>
      <c r="O795" s="37" t="s">
        <v>112</v>
      </c>
      <c r="P795" s="37" t="s">
        <v>112</v>
      </c>
      <c r="Q795" s="37" t="s">
        <v>112</v>
      </c>
      <c r="R795" s="36" t="s">
        <v>105</v>
      </c>
      <c r="S795" s="37" t="s">
        <v>116</v>
      </c>
    </row>
    <row r="796" spans="1:19" ht="158.4" x14ac:dyDescent="0.3">
      <c r="A796" s="162" t="s">
        <v>956</v>
      </c>
      <c r="B796" s="36" t="s">
        <v>2551</v>
      </c>
      <c r="C796" s="36" t="s">
        <v>1212</v>
      </c>
      <c r="D796" s="36" t="s">
        <v>2775</v>
      </c>
      <c r="E796" s="36" t="str">
        <f t="shared" si="15"/>
        <v>La gestion immobilière - Pack Carte T - Les immanquables (Juriscampus) (Formation)</v>
      </c>
      <c r="F796" s="165" t="s">
        <v>2776</v>
      </c>
      <c r="G796" s="37" t="s">
        <v>112</v>
      </c>
      <c r="H796" s="37" t="s">
        <v>112</v>
      </c>
      <c r="I796" s="37" t="s">
        <v>189</v>
      </c>
      <c r="J796" s="37" t="s">
        <v>112</v>
      </c>
      <c r="K796" s="36" t="s">
        <v>105</v>
      </c>
      <c r="L796" s="37">
        <v>0</v>
      </c>
      <c r="M796" s="37" t="s">
        <v>112</v>
      </c>
      <c r="N796" s="37" t="s">
        <v>112</v>
      </c>
      <c r="O796" s="37" t="s">
        <v>112</v>
      </c>
      <c r="P796" s="37" t="s">
        <v>112</v>
      </c>
      <c r="Q796" s="37" t="s">
        <v>112</v>
      </c>
      <c r="R796" s="36" t="s">
        <v>105</v>
      </c>
      <c r="S796" s="37" t="s">
        <v>116</v>
      </c>
    </row>
    <row r="797" spans="1:19" ht="216" x14ac:dyDescent="0.3">
      <c r="A797" s="162" t="s">
        <v>956</v>
      </c>
      <c r="B797" s="36" t="s">
        <v>2551</v>
      </c>
      <c r="C797" s="36" t="s">
        <v>1212</v>
      </c>
      <c r="D797" s="36" t="s">
        <v>2777</v>
      </c>
      <c r="E797" s="36" t="str">
        <f t="shared" si="15"/>
        <v>La déontologie des professionnels de l'immobilier - Pack Carte T - Les immanquables (Juriscampus) (Formation)</v>
      </c>
      <c r="F797" s="165" t="s">
        <v>2778</v>
      </c>
      <c r="G797" s="37" t="s">
        <v>112</v>
      </c>
      <c r="H797" s="37" t="s">
        <v>112</v>
      </c>
      <c r="I797" s="37" t="s">
        <v>2612</v>
      </c>
      <c r="J797" s="37" t="s">
        <v>112</v>
      </c>
      <c r="K797" s="36" t="s">
        <v>105</v>
      </c>
      <c r="L797" s="37">
        <v>0</v>
      </c>
      <c r="M797" s="37" t="s">
        <v>112</v>
      </c>
      <c r="N797" s="37" t="s">
        <v>112</v>
      </c>
      <c r="O797" s="37" t="s">
        <v>112</v>
      </c>
      <c r="P797" s="37" t="s">
        <v>112</v>
      </c>
      <c r="Q797" s="37" t="s">
        <v>112</v>
      </c>
      <c r="R797" s="36" t="s">
        <v>105</v>
      </c>
      <c r="S797" s="37" t="s">
        <v>116</v>
      </c>
    </row>
    <row r="798" spans="1:19" ht="144" x14ac:dyDescent="0.3">
      <c r="A798" s="162" t="s">
        <v>956</v>
      </c>
      <c r="B798" s="36" t="s">
        <v>2551</v>
      </c>
      <c r="C798" s="36" t="s">
        <v>1212</v>
      </c>
      <c r="D798" s="36" t="s">
        <v>2779</v>
      </c>
      <c r="E798" s="36" t="str">
        <f t="shared" si="15"/>
        <v>La constitution du dossier de crédit immobilier (Juriscampus) (Formation)</v>
      </c>
      <c r="F798" s="165" t="s">
        <v>2780</v>
      </c>
      <c r="G798" s="37" t="s">
        <v>112</v>
      </c>
      <c r="H798" s="37" t="s">
        <v>112</v>
      </c>
      <c r="I798" s="37" t="s">
        <v>2609</v>
      </c>
      <c r="J798" s="37" t="s">
        <v>112</v>
      </c>
      <c r="K798" s="36" t="s">
        <v>105</v>
      </c>
      <c r="L798" s="37">
        <v>0</v>
      </c>
      <c r="M798" s="37" t="s">
        <v>112</v>
      </c>
      <c r="N798" s="37" t="s">
        <v>112</v>
      </c>
      <c r="O798" s="37" t="s">
        <v>112</v>
      </c>
      <c r="P798" s="37" t="s">
        <v>112</v>
      </c>
      <c r="Q798" s="37" t="s">
        <v>112</v>
      </c>
      <c r="R798" s="36" t="s">
        <v>105</v>
      </c>
      <c r="S798" s="37" t="s">
        <v>116</v>
      </c>
    </row>
    <row r="799" spans="1:19" ht="115.2" x14ac:dyDescent="0.3">
      <c r="A799" s="162" t="s">
        <v>956</v>
      </c>
      <c r="B799" s="36" t="s">
        <v>2551</v>
      </c>
      <c r="C799" s="36" t="s">
        <v>1212</v>
      </c>
      <c r="D799" s="36" t="s">
        <v>2781</v>
      </c>
      <c r="E799" s="36" t="str">
        <f t="shared" si="15"/>
        <v>L'état des lieux d'entrée et de sortie (Juriscampus) (Formation)</v>
      </c>
      <c r="F799" s="165" t="s">
        <v>2782</v>
      </c>
      <c r="G799" s="37" t="s">
        <v>112</v>
      </c>
      <c r="H799" s="37" t="s">
        <v>112</v>
      </c>
      <c r="I799" s="37" t="s">
        <v>2609</v>
      </c>
      <c r="J799" s="37" t="s">
        <v>112</v>
      </c>
      <c r="K799" s="36" t="s">
        <v>105</v>
      </c>
      <c r="L799" s="37">
        <v>0</v>
      </c>
      <c r="M799" s="37" t="s">
        <v>112</v>
      </c>
      <c r="N799" s="37" t="s">
        <v>112</v>
      </c>
      <c r="O799" s="37" t="s">
        <v>112</v>
      </c>
      <c r="P799" s="37" t="s">
        <v>112</v>
      </c>
      <c r="Q799" s="37" t="s">
        <v>112</v>
      </c>
      <c r="R799" s="36" t="s">
        <v>105</v>
      </c>
      <c r="S799" s="37" t="s">
        <v>116</v>
      </c>
    </row>
    <row r="800" spans="1:19" ht="201.6" x14ac:dyDescent="0.3">
      <c r="A800" s="162" t="s">
        <v>956</v>
      </c>
      <c r="B800" s="36" t="s">
        <v>2551</v>
      </c>
      <c r="C800" s="36" t="s">
        <v>1212</v>
      </c>
      <c r="D800" s="36" t="s">
        <v>2783</v>
      </c>
      <c r="E800" s="36" t="str">
        <f t="shared" si="15"/>
        <v>Investissements immobiliers et location meublée - Pack Carte T - Les immanquables (Juriscampus) (Formation)</v>
      </c>
      <c r="F800" s="165" t="s">
        <v>2784</v>
      </c>
      <c r="G800" s="37" t="s">
        <v>112</v>
      </c>
      <c r="H800" s="37" t="s">
        <v>112</v>
      </c>
      <c r="I800" s="37" t="s">
        <v>1357</v>
      </c>
      <c r="J800" s="37" t="s">
        <v>112</v>
      </c>
      <c r="K800" s="36" t="s">
        <v>105</v>
      </c>
      <c r="L800" s="37">
        <v>0</v>
      </c>
      <c r="M800" s="37" t="s">
        <v>112</v>
      </c>
      <c r="N800" s="37" t="s">
        <v>112</v>
      </c>
      <c r="O800" s="37" t="s">
        <v>112</v>
      </c>
      <c r="P800" s="37" t="s">
        <v>112</v>
      </c>
      <c r="Q800" s="37" t="s">
        <v>112</v>
      </c>
      <c r="R800" s="36" t="s">
        <v>105</v>
      </c>
      <c r="S800" s="37" t="s">
        <v>116</v>
      </c>
    </row>
    <row r="801" spans="1:19" ht="115.2" x14ac:dyDescent="0.3">
      <c r="A801" s="162" t="s">
        <v>956</v>
      </c>
      <c r="B801" s="36" t="s">
        <v>2551</v>
      </c>
      <c r="C801" s="36" t="s">
        <v>1212</v>
      </c>
      <c r="D801" s="36" t="s">
        <v>2785</v>
      </c>
      <c r="E801" s="36" t="str">
        <f t="shared" si="15"/>
        <v>Impôt sur la Fortune Immobilière (IFI) (Juriscampus) (Formation)</v>
      </c>
      <c r="F801" s="165" t="s">
        <v>2786</v>
      </c>
      <c r="G801" s="37" t="s">
        <v>112</v>
      </c>
      <c r="H801" s="37" t="s">
        <v>112</v>
      </c>
      <c r="I801" s="37" t="s">
        <v>2612</v>
      </c>
      <c r="J801" s="37" t="s">
        <v>112</v>
      </c>
      <c r="K801" s="36" t="s">
        <v>105</v>
      </c>
      <c r="L801" s="37">
        <v>0</v>
      </c>
      <c r="M801" s="37" t="s">
        <v>112</v>
      </c>
      <c r="N801" s="37" t="s">
        <v>112</v>
      </c>
      <c r="O801" s="37" t="s">
        <v>112</v>
      </c>
      <c r="P801" s="37" t="s">
        <v>112</v>
      </c>
      <c r="Q801" s="37" t="s">
        <v>112</v>
      </c>
      <c r="R801" s="36" t="s">
        <v>105</v>
      </c>
      <c r="S801" s="37" t="s">
        <v>116</v>
      </c>
    </row>
    <row r="802" spans="1:19" ht="100.8" x14ac:dyDescent="0.3">
      <c r="A802" s="162" t="s">
        <v>956</v>
      </c>
      <c r="B802" s="36" t="s">
        <v>2551</v>
      </c>
      <c r="C802" s="36" t="s">
        <v>1212</v>
      </c>
      <c r="D802" s="36" t="s">
        <v>2787</v>
      </c>
      <c r="E802" s="36" t="str">
        <f t="shared" si="15"/>
        <v>Fiscalité immobilière (Juriscampus) (Formation)</v>
      </c>
      <c r="F802" s="165" t="s">
        <v>2788</v>
      </c>
      <c r="G802" s="37" t="s">
        <v>112</v>
      </c>
      <c r="H802" s="37" t="s">
        <v>112</v>
      </c>
      <c r="I802" s="37" t="s">
        <v>2612</v>
      </c>
      <c r="J802" s="37" t="s">
        <v>112</v>
      </c>
      <c r="K802" s="36" t="s">
        <v>105</v>
      </c>
      <c r="L802" s="37">
        <v>0</v>
      </c>
      <c r="M802" s="37" t="s">
        <v>112</v>
      </c>
      <c r="N802" s="37" t="s">
        <v>112</v>
      </c>
      <c r="O802" s="37" t="s">
        <v>112</v>
      </c>
      <c r="P802" s="37" t="s">
        <v>112</v>
      </c>
      <c r="Q802" s="37" t="s">
        <v>112</v>
      </c>
      <c r="R802" s="36" t="s">
        <v>105</v>
      </c>
      <c r="S802" s="37" t="s">
        <v>116</v>
      </c>
    </row>
    <row r="803" spans="1:19" ht="187.2" x14ac:dyDescent="0.3">
      <c r="A803" s="162" t="s">
        <v>956</v>
      </c>
      <c r="B803" s="36" t="s">
        <v>2551</v>
      </c>
      <c r="C803" s="36" t="s">
        <v>1212</v>
      </c>
      <c r="D803" s="36" t="s">
        <v>2789</v>
      </c>
      <c r="E803" s="36" t="str">
        <f t="shared" si="15"/>
        <v>Fiscalité et investissements immobiliers - Pack Carte T - Les immanquables (Juriscampus) (Formation)</v>
      </c>
      <c r="F803" s="165" t="s">
        <v>2790</v>
      </c>
      <c r="G803" s="37" t="s">
        <v>112</v>
      </c>
      <c r="H803" s="37" t="s">
        <v>112</v>
      </c>
      <c r="I803" s="37" t="s">
        <v>1357</v>
      </c>
      <c r="J803" s="37" t="s">
        <v>112</v>
      </c>
      <c r="K803" s="36" t="s">
        <v>105</v>
      </c>
      <c r="L803" s="37">
        <v>0</v>
      </c>
      <c r="M803" s="37" t="s">
        <v>112</v>
      </c>
      <c r="N803" s="37" t="s">
        <v>112</v>
      </c>
      <c r="O803" s="37" t="s">
        <v>112</v>
      </c>
      <c r="P803" s="37" t="s">
        <v>112</v>
      </c>
      <c r="Q803" s="37" t="s">
        <v>112</v>
      </c>
      <c r="R803" s="36" t="s">
        <v>105</v>
      </c>
      <c r="S803" s="37" t="s">
        <v>116</v>
      </c>
    </row>
    <row r="804" spans="1:19" ht="172.8" x14ac:dyDescent="0.3">
      <c r="A804" s="162" t="s">
        <v>956</v>
      </c>
      <c r="B804" s="36" t="s">
        <v>2551</v>
      </c>
      <c r="C804" s="36" t="s">
        <v>1212</v>
      </c>
      <c r="D804" s="36" t="s">
        <v>2791</v>
      </c>
      <c r="E804" s="36" t="str">
        <f t="shared" si="15"/>
        <v>Diversifier son portefeuille - Pack Carte T - Les immanquables (Juriscampus) (Formation)</v>
      </c>
      <c r="F804" s="165" t="s">
        <v>2792</v>
      </c>
      <c r="G804" s="37" t="s">
        <v>112</v>
      </c>
      <c r="H804" s="37" t="s">
        <v>112</v>
      </c>
      <c r="I804" s="37" t="s">
        <v>189</v>
      </c>
      <c r="J804" s="37" t="s">
        <v>112</v>
      </c>
      <c r="K804" s="36" t="s">
        <v>105</v>
      </c>
      <c r="L804" s="37">
        <v>0</v>
      </c>
      <c r="M804" s="37" t="s">
        <v>112</v>
      </c>
      <c r="N804" s="37" t="s">
        <v>112</v>
      </c>
      <c r="O804" s="37" t="s">
        <v>112</v>
      </c>
      <c r="P804" s="37" t="s">
        <v>112</v>
      </c>
      <c r="Q804" s="37" t="s">
        <v>112</v>
      </c>
      <c r="R804" s="36" t="s">
        <v>105</v>
      </c>
      <c r="S804" s="37" t="s">
        <v>116</v>
      </c>
    </row>
    <row r="805" spans="1:19" ht="172.8" x14ac:dyDescent="0.3">
      <c r="A805" s="162" t="s">
        <v>956</v>
      </c>
      <c r="B805" s="36" t="s">
        <v>2551</v>
      </c>
      <c r="C805" s="36" t="s">
        <v>1212</v>
      </c>
      <c r="D805" s="36" t="s">
        <v>2793</v>
      </c>
      <c r="E805" s="36" t="str">
        <f t="shared" si="15"/>
        <v>Crédit immobilier : Les documents standardisés et obligatoires (Juriscampus) (Formation)</v>
      </c>
      <c r="F805" s="165" t="s">
        <v>2794</v>
      </c>
      <c r="G805" s="37" t="s">
        <v>112</v>
      </c>
      <c r="H805" s="37" t="s">
        <v>112</v>
      </c>
      <c r="I805" s="37" t="s">
        <v>2612</v>
      </c>
      <c r="J805" s="37" t="s">
        <v>112</v>
      </c>
      <c r="K805" s="36" t="s">
        <v>105</v>
      </c>
      <c r="L805" s="37">
        <v>0</v>
      </c>
      <c r="M805" s="37" t="s">
        <v>112</v>
      </c>
      <c r="N805" s="37" t="s">
        <v>112</v>
      </c>
      <c r="O805" s="37" t="s">
        <v>112</v>
      </c>
      <c r="P805" s="37" t="s">
        <v>112</v>
      </c>
      <c r="Q805" s="37" t="s">
        <v>112</v>
      </c>
      <c r="R805" s="36" t="s">
        <v>105</v>
      </c>
      <c r="S805" s="37" t="s">
        <v>116</v>
      </c>
    </row>
    <row r="806" spans="1:19" ht="129.6" x14ac:dyDescent="0.3">
      <c r="A806" s="162" t="s">
        <v>956</v>
      </c>
      <c r="B806" s="36" t="s">
        <v>2551</v>
      </c>
      <c r="C806" s="36" t="s">
        <v>1212</v>
      </c>
      <c r="D806" s="36" t="s">
        <v>2795</v>
      </c>
      <c r="E806" s="36" t="str">
        <f t="shared" si="15"/>
        <v>Les stratégies patrimoniales sociétaires (Juriscampus) (Formation)</v>
      </c>
      <c r="F806" s="165" t="s">
        <v>2796</v>
      </c>
      <c r="G806" s="37" t="s">
        <v>112</v>
      </c>
      <c r="H806" s="37" t="s">
        <v>112</v>
      </c>
      <c r="I806" s="37" t="s">
        <v>2612</v>
      </c>
      <c r="J806" s="37" t="s">
        <v>112</v>
      </c>
      <c r="K806" s="36" t="s">
        <v>105</v>
      </c>
      <c r="L806" s="37">
        <v>0</v>
      </c>
      <c r="M806" s="37" t="s">
        <v>112</v>
      </c>
      <c r="N806" s="37" t="s">
        <v>112</v>
      </c>
      <c r="O806" s="37" t="s">
        <v>112</v>
      </c>
      <c r="P806" s="37" t="s">
        <v>112</v>
      </c>
      <c r="Q806" s="37" t="s">
        <v>112</v>
      </c>
      <c r="R806" s="36" t="s">
        <v>105</v>
      </c>
      <c r="S806" s="37" t="s">
        <v>116</v>
      </c>
    </row>
    <row r="807" spans="1:19" ht="144" x14ac:dyDescent="0.3">
      <c r="A807" s="162" t="s">
        <v>956</v>
      </c>
      <c r="B807" s="36" t="s">
        <v>2551</v>
      </c>
      <c r="C807" s="36" t="s">
        <v>1212</v>
      </c>
      <c r="D807" s="36" t="s">
        <v>2797</v>
      </c>
      <c r="E807" s="36" t="str">
        <f t="shared" si="15"/>
        <v>Mettre ses clients en confiance et créer un climat positif (Juriscampus) (Formation)</v>
      </c>
      <c r="F807" s="165" t="s">
        <v>2798</v>
      </c>
      <c r="G807" s="37" t="s">
        <v>112</v>
      </c>
      <c r="H807" s="37" t="s">
        <v>112</v>
      </c>
      <c r="I807" s="37" t="s">
        <v>2609</v>
      </c>
      <c r="J807" s="37" t="s">
        <v>112</v>
      </c>
      <c r="K807" s="36" t="s">
        <v>105</v>
      </c>
      <c r="L807" s="37">
        <v>0</v>
      </c>
      <c r="M807" s="37" t="s">
        <v>112</v>
      </c>
      <c r="N807" s="37" t="s">
        <v>112</v>
      </c>
      <c r="O807" s="37" t="s">
        <v>112</v>
      </c>
      <c r="P807" s="37" t="s">
        <v>112</v>
      </c>
      <c r="Q807" s="37" t="s">
        <v>112</v>
      </c>
      <c r="R807" s="36" t="s">
        <v>105</v>
      </c>
      <c r="S807" s="37" t="s">
        <v>116</v>
      </c>
    </row>
    <row r="808" spans="1:19" ht="86.4" x14ac:dyDescent="0.3">
      <c r="A808" s="162" t="s">
        <v>956</v>
      </c>
      <c r="B808" s="36" t="s">
        <v>2551</v>
      </c>
      <c r="C808" s="36" t="s">
        <v>1212</v>
      </c>
      <c r="D808" s="36" t="s">
        <v>2799</v>
      </c>
      <c r="E808" s="48" t="str">
        <f t="shared" si="15"/>
        <v>Le pacte Dutreuil (Juriscampus) (Formation)</v>
      </c>
      <c r="F808" s="170" t="s">
        <v>2800</v>
      </c>
      <c r="G808" s="37" t="s">
        <v>112</v>
      </c>
      <c r="H808" s="37" t="s">
        <v>112</v>
      </c>
      <c r="I808" s="37" t="s">
        <v>1815</v>
      </c>
      <c r="J808" s="37" t="s">
        <v>112</v>
      </c>
      <c r="K808" s="36" t="s">
        <v>105</v>
      </c>
      <c r="L808" s="37">
        <v>0</v>
      </c>
      <c r="M808" s="37" t="s">
        <v>112</v>
      </c>
      <c r="N808" s="37" t="s">
        <v>112</v>
      </c>
      <c r="O808" s="37" t="s">
        <v>112</v>
      </c>
      <c r="P808" s="37" t="s">
        <v>112</v>
      </c>
      <c r="Q808" s="37" t="s">
        <v>112</v>
      </c>
      <c r="R808" s="36" t="s">
        <v>105</v>
      </c>
      <c r="S808" s="37" t="s">
        <v>116</v>
      </c>
    </row>
    <row r="810" spans="1:19" ht="57.6" x14ac:dyDescent="0.3">
      <c r="A810" s="77" t="s">
        <v>57</v>
      </c>
      <c r="B810" s="77" t="s">
        <v>58</v>
      </c>
      <c r="C810" s="77" t="s">
        <v>59</v>
      </c>
      <c r="D810" s="77" t="s">
        <v>60</v>
      </c>
      <c r="E810" s="78" t="s">
        <v>67</v>
      </c>
    </row>
    <row r="811" spans="1:19" ht="129.6" x14ac:dyDescent="0.3">
      <c r="A811" s="79" t="s">
        <v>957</v>
      </c>
      <c r="B811" s="79" t="s">
        <v>180</v>
      </c>
      <c r="C811" s="79" t="s">
        <v>958</v>
      </c>
      <c r="D811" s="33" t="str">
        <f t="shared" ref="D811:D842" si="16">CONCATENATE(C811&amp; " ("&amp;A811&amp;")" &amp; " ("&amp;B811&amp;")")</f>
        <v>Finance durable : les nouvelles règles du jeu (Novethic) (Formation courte)</v>
      </c>
      <c r="E811" s="79">
        <f t="shared" ref="E811:E874" si="17">SUMIF($E$2:$E$808,D811,$L$2:$L$808)</f>
        <v>3</v>
      </c>
    </row>
    <row r="812" spans="1:19" ht="115.2" x14ac:dyDescent="0.3">
      <c r="A812" s="80" t="s">
        <v>957</v>
      </c>
      <c r="B812" s="80" t="s">
        <v>180</v>
      </c>
      <c r="C812" s="80" t="s">
        <v>968</v>
      </c>
      <c r="D812" s="81" t="str">
        <f t="shared" si="16"/>
        <v>Neutralité carbone : de la fiction à la réalité (Novethic) (Formation courte)</v>
      </c>
      <c r="E812" s="80">
        <f t="shared" si="17"/>
        <v>3</v>
      </c>
    </row>
    <row r="813" spans="1:19" ht="100.8" x14ac:dyDescent="0.3">
      <c r="A813" s="33" t="s">
        <v>957</v>
      </c>
      <c r="B813" s="79" t="s">
        <v>180</v>
      </c>
      <c r="C813" s="79" t="s">
        <v>975</v>
      </c>
      <c r="D813" s="33" t="str">
        <f t="shared" si="16"/>
        <v>ESG : la montée du facteur social (Novethic) (Formation courte)</v>
      </c>
      <c r="E813" s="33">
        <f t="shared" si="17"/>
        <v>0</v>
      </c>
    </row>
    <row r="814" spans="1:19" ht="158.4" x14ac:dyDescent="0.3">
      <c r="A814" s="81" t="s">
        <v>957</v>
      </c>
      <c r="B814" s="81" t="s">
        <v>180</v>
      </c>
      <c r="C814" s="81" t="s">
        <v>977</v>
      </c>
      <c r="D814" s="81" t="str">
        <f t="shared" si="16"/>
        <v>Investisseurs et entreprises face à la double matérialité des risques ESG (Novethic) (Formation courte)</v>
      </c>
      <c r="E814" s="79">
        <f t="shared" si="17"/>
        <v>2</v>
      </c>
    </row>
    <row r="815" spans="1:19" ht="86.4" x14ac:dyDescent="0.3">
      <c r="A815" s="79" t="s">
        <v>957</v>
      </c>
      <c r="B815" s="79" t="s">
        <v>180</v>
      </c>
      <c r="C815" s="79" t="s">
        <v>983</v>
      </c>
      <c r="D815" s="33" t="str">
        <f t="shared" si="16"/>
        <v>Les risques biodiversité en finance (Novethic) (Formation courte)</v>
      </c>
      <c r="E815" s="80">
        <f t="shared" si="17"/>
        <v>3</v>
      </c>
    </row>
    <row r="816" spans="1:19" ht="129.6" x14ac:dyDescent="0.3">
      <c r="A816" s="80" t="s">
        <v>957</v>
      </c>
      <c r="B816" s="80" t="s">
        <v>180</v>
      </c>
      <c r="C816" s="80" t="s">
        <v>991</v>
      </c>
      <c r="D816" s="81" t="str">
        <f t="shared" si="16"/>
        <v>Les concepts clés de la taxonomie européenne (Novethic) (Formation courte)</v>
      </c>
      <c r="E816" s="33">
        <f t="shared" si="17"/>
        <v>3</v>
      </c>
    </row>
    <row r="817" spans="1:5" ht="158.4" x14ac:dyDescent="0.3">
      <c r="A817" s="33" t="s">
        <v>957</v>
      </c>
      <c r="B817" s="79" t="s">
        <v>180</v>
      </c>
      <c r="C817" s="79" t="s">
        <v>999</v>
      </c>
      <c r="D817" s="33" t="str">
        <f t="shared" si="16"/>
        <v>Disclosure, taxonomie, CSRD : nouveaux cadres pour les données ESG (Novethic) (Formation courte)</v>
      </c>
      <c r="E817" s="79">
        <f t="shared" si="17"/>
        <v>2</v>
      </c>
    </row>
    <row r="818" spans="1:5" ht="115.2" x14ac:dyDescent="0.3">
      <c r="A818" s="81" t="s">
        <v>957</v>
      </c>
      <c r="B818" s="81" t="s">
        <v>180</v>
      </c>
      <c r="C818" s="81" t="s">
        <v>1006</v>
      </c>
      <c r="D818" s="81" t="str">
        <f t="shared" si="16"/>
        <v>Codes et pratiques de la finance à impact (Novethic) (Formation courte)</v>
      </c>
      <c r="E818" s="80">
        <f t="shared" si="17"/>
        <v>4</v>
      </c>
    </row>
    <row r="819" spans="1:5" ht="115.2" x14ac:dyDescent="0.3">
      <c r="A819" s="79" t="s">
        <v>957</v>
      </c>
      <c r="B819" s="79" t="s">
        <v>180</v>
      </c>
      <c r="C819" s="79" t="s">
        <v>1016</v>
      </c>
      <c r="D819" s="33" t="str">
        <f t="shared" si="16"/>
        <v>Biodiversité, capital nature et finance verte (Novethic) (Formation courte)</v>
      </c>
      <c r="E819" s="33">
        <f t="shared" si="17"/>
        <v>4</v>
      </c>
    </row>
    <row r="820" spans="1:5" ht="129.6" x14ac:dyDescent="0.3">
      <c r="A820" s="80" t="s">
        <v>957</v>
      </c>
      <c r="B820" s="80" t="s">
        <v>180</v>
      </c>
      <c r="C820" s="80" t="s">
        <v>1026</v>
      </c>
      <c r="D820" s="81" t="str">
        <f t="shared" si="16"/>
        <v>Finance verte et climat : enjeux, stratégies et outils (Novethic) (Formation courte)</v>
      </c>
      <c r="E820" s="79">
        <f t="shared" si="17"/>
        <v>5</v>
      </c>
    </row>
    <row r="821" spans="1:5" ht="100.8" x14ac:dyDescent="0.3">
      <c r="A821" s="33" t="s">
        <v>957</v>
      </c>
      <c r="B821" s="79" t="s">
        <v>180</v>
      </c>
      <c r="C821" s="79" t="s">
        <v>1038</v>
      </c>
      <c r="D821" s="33" t="str">
        <f t="shared" si="16"/>
        <v>Le cadre social de la finance durable (Novethic) (Formation courte)</v>
      </c>
      <c r="E821" s="80">
        <f t="shared" si="17"/>
        <v>0</v>
      </c>
    </row>
    <row r="822" spans="1:5" ht="100.8" x14ac:dyDescent="0.3">
      <c r="A822" s="81" t="s">
        <v>957</v>
      </c>
      <c r="B822" s="81" t="s">
        <v>180</v>
      </c>
      <c r="C822" s="81" t="s">
        <v>1040</v>
      </c>
      <c r="D822" s="81" t="str">
        <f t="shared" si="16"/>
        <v>Conseiller des placements durables (Novethic) (Formation courte)</v>
      </c>
      <c r="E822" s="33">
        <f t="shared" si="17"/>
        <v>2</v>
      </c>
    </row>
    <row r="823" spans="1:5" ht="129.6" x14ac:dyDescent="0.3">
      <c r="A823" s="79" t="s">
        <v>957</v>
      </c>
      <c r="B823" s="79" t="s">
        <v>180</v>
      </c>
      <c r="C823" s="79" t="s">
        <v>1047</v>
      </c>
      <c r="D823" s="33" t="str">
        <f t="shared" si="16"/>
        <v>Evaluer la part verte d'un portefeuille avec la taxonomie (Novethic) (Formation courte)</v>
      </c>
      <c r="E823" s="79">
        <f t="shared" si="17"/>
        <v>2</v>
      </c>
    </row>
    <row r="824" spans="1:5" ht="86.4" x14ac:dyDescent="0.3">
      <c r="A824" s="80" t="s">
        <v>1053</v>
      </c>
      <c r="B824" s="80" t="s">
        <v>180</v>
      </c>
      <c r="C824" s="80" t="s">
        <v>1054</v>
      </c>
      <c r="D824" s="81" t="str">
        <f t="shared" si="16"/>
        <v>Climat &amp; Finance (Carbone 4 Académie) (Formation courte)</v>
      </c>
      <c r="E824" s="80">
        <f t="shared" si="17"/>
        <v>8</v>
      </c>
    </row>
    <row r="825" spans="1:5" ht="201.6" x14ac:dyDescent="0.3">
      <c r="A825" s="33" t="s">
        <v>1081</v>
      </c>
      <c r="B825" s="79" t="s">
        <v>180</v>
      </c>
      <c r="C825" s="79" t="s">
        <v>1082</v>
      </c>
      <c r="D825" s="33" t="str">
        <f t="shared" si="16"/>
        <v>Maîtriser l’outil et conduire des Évaluations d’Empreinte Biodiversité (CDC Biodiversité) (Formation courte)</v>
      </c>
      <c r="E825" s="33">
        <f t="shared" si="17"/>
        <v>3</v>
      </c>
    </row>
    <row r="826" spans="1:5" ht="72" x14ac:dyDescent="0.3">
      <c r="A826" s="81" t="s">
        <v>1088</v>
      </c>
      <c r="B826" s="81" t="s">
        <v>171</v>
      </c>
      <c r="C826" s="81" t="s">
        <v>1089</v>
      </c>
      <c r="D826" s="81" t="str">
        <f t="shared" si="16"/>
        <v>Les essentiels de l'ESG (SFAF) (Certificat)</v>
      </c>
      <c r="E826" s="79">
        <f t="shared" si="17"/>
        <v>5</v>
      </c>
    </row>
    <row r="827" spans="1:5" ht="100.8" x14ac:dyDescent="0.3">
      <c r="A827" s="79" t="s">
        <v>1088</v>
      </c>
      <c r="B827" s="79" t="s">
        <v>180</v>
      </c>
      <c r="C827" s="79" t="s">
        <v>1104</v>
      </c>
      <c r="D827" s="33" t="str">
        <f t="shared" si="16"/>
        <v>Gestion d'actifs : gestion traditionnelle (SFAF) (Formation courte)</v>
      </c>
      <c r="E827" s="80">
        <f t="shared" si="17"/>
        <v>6</v>
      </c>
    </row>
    <row r="828" spans="1:5" ht="129.6" x14ac:dyDescent="0.3">
      <c r="A828" s="80" t="s">
        <v>1088</v>
      </c>
      <c r="B828" s="80" t="s">
        <v>180</v>
      </c>
      <c r="C828" s="80" t="s">
        <v>1121</v>
      </c>
      <c r="D828" s="81" t="str">
        <f t="shared" si="16"/>
        <v>Gestion d'actifs : gestion alternative et hedge funds (SFAF) (Formation courte)</v>
      </c>
      <c r="E828" s="33">
        <f t="shared" si="17"/>
        <v>0</v>
      </c>
    </row>
    <row r="829" spans="1:5" ht="115.2" x14ac:dyDescent="0.3">
      <c r="A829" s="33" t="s">
        <v>1088</v>
      </c>
      <c r="B829" s="79" t="s">
        <v>180</v>
      </c>
      <c r="C829" s="79" t="s">
        <v>1124</v>
      </c>
      <c r="D829" s="33" t="str">
        <f t="shared" si="16"/>
        <v>Enrichir l'analyse financière par les critères ESG (SFAF) (Formation courte)</v>
      </c>
      <c r="E829" s="79">
        <f t="shared" si="17"/>
        <v>4</v>
      </c>
    </row>
    <row r="830" spans="1:5" ht="100.8" x14ac:dyDescent="0.3">
      <c r="A830" s="81" t="s">
        <v>1088</v>
      </c>
      <c r="B830" s="81" t="s">
        <v>180</v>
      </c>
      <c r="C830" s="81" t="s">
        <v>1134</v>
      </c>
      <c r="D830" s="81" t="str">
        <f t="shared" si="16"/>
        <v>Conseil en investissement durable (SFAF) (Formation courte)</v>
      </c>
      <c r="E830" s="80">
        <f t="shared" si="17"/>
        <v>3</v>
      </c>
    </row>
    <row r="831" spans="1:5" ht="115.2" x14ac:dyDescent="0.3">
      <c r="A831" s="79" t="s">
        <v>1088</v>
      </c>
      <c r="B831" s="79" t="s">
        <v>180</v>
      </c>
      <c r="C831" s="79" t="s">
        <v>1144</v>
      </c>
      <c r="D831" s="33" t="str">
        <f t="shared" si="16"/>
        <v>Evaluation d'entreprise : méthodes et outils (SFAF) (Formation courte)</v>
      </c>
      <c r="E831" s="33">
        <f t="shared" si="17"/>
        <v>0</v>
      </c>
    </row>
    <row r="832" spans="1:5" ht="115.2" x14ac:dyDescent="0.3">
      <c r="A832" s="80" t="s">
        <v>1088</v>
      </c>
      <c r="B832" s="80" t="s">
        <v>1146</v>
      </c>
      <c r="C832" s="80" t="s">
        <v>1147</v>
      </c>
      <c r="D832" s="81" t="str">
        <f t="shared" si="16"/>
        <v>CIWM - Certified International Wealth Manager (SFAF) (Formation certifiante)</v>
      </c>
      <c r="E832" s="79">
        <f t="shared" si="17"/>
        <v>0</v>
      </c>
    </row>
    <row r="833" spans="1:5" ht="100.8" x14ac:dyDescent="0.3">
      <c r="A833" s="33" t="s">
        <v>1088</v>
      </c>
      <c r="B833" s="79" t="s">
        <v>1146</v>
      </c>
      <c r="C833" s="79" t="s">
        <v>1152</v>
      </c>
      <c r="D833" s="33" t="str">
        <f t="shared" si="16"/>
        <v>AWM - Associate Wealth Manager (SFAF) (Formation certifiante)</v>
      </c>
      <c r="E833" s="80">
        <f t="shared" si="17"/>
        <v>1</v>
      </c>
    </row>
    <row r="834" spans="1:5" ht="172.8" x14ac:dyDescent="0.3">
      <c r="A834" s="81" t="s">
        <v>1088</v>
      </c>
      <c r="B834" s="81" t="s">
        <v>1146</v>
      </c>
      <c r="C834" s="81" t="s">
        <v>1158</v>
      </c>
      <c r="D834" s="81" t="str">
        <f t="shared" si="16"/>
        <v>Certification d'analyse ESG : Réaliser l'analyse extra-financière d'une entreprise (SFAF) (Formation certifiante)</v>
      </c>
      <c r="E834" s="33">
        <f t="shared" si="17"/>
        <v>10</v>
      </c>
    </row>
    <row r="835" spans="1:5" ht="86.4" x14ac:dyDescent="0.3">
      <c r="A835" s="79" t="s">
        <v>1088</v>
      </c>
      <c r="B835" s="79" t="s">
        <v>1146</v>
      </c>
      <c r="C835" s="79" t="s">
        <v>1186</v>
      </c>
      <c r="D835" s="33" t="str">
        <f t="shared" si="16"/>
        <v>CESGA - Certification d'analyse ESG (SFAF) (Formation certifiante)</v>
      </c>
      <c r="E835" s="79">
        <f t="shared" si="17"/>
        <v>4</v>
      </c>
    </row>
    <row r="836" spans="1:5" ht="172.8" x14ac:dyDescent="0.3">
      <c r="A836" s="80" t="s">
        <v>1088</v>
      </c>
      <c r="B836" s="80" t="s">
        <v>1146</v>
      </c>
      <c r="C836" s="80" t="s">
        <v>1199</v>
      </c>
      <c r="D836" s="81" t="str">
        <f t="shared" si="16"/>
        <v>CIIA - FOUNDATION (Partie N°1) Certified International Investment Analyst (SFAF) (Formation certifiante)</v>
      </c>
      <c r="E836" s="80">
        <f t="shared" si="17"/>
        <v>0</v>
      </c>
    </row>
    <row r="837" spans="1:5" ht="172.8" x14ac:dyDescent="0.3">
      <c r="A837" s="33" t="s">
        <v>1088</v>
      </c>
      <c r="B837" s="79" t="s">
        <v>1146</v>
      </c>
      <c r="C837" s="79" t="s">
        <v>1202</v>
      </c>
      <c r="D837" s="33" t="str">
        <f t="shared" si="16"/>
        <v>CIIA - NATIONAL (Partie N°2) Certified International Investment Analyst (SFAF) (Formation certifiante)</v>
      </c>
      <c r="E837" s="33">
        <f t="shared" si="17"/>
        <v>0</v>
      </c>
    </row>
    <row r="838" spans="1:5" ht="172.8" x14ac:dyDescent="0.3">
      <c r="A838" s="81" t="s">
        <v>1088</v>
      </c>
      <c r="B838" s="81" t="s">
        <v>1146</v>
      </c>
      <c r="C838" s="81" t="s">
        <v>1205</v>
      </c>
      <c r="D838" s="81" t="str">
        <f t="shared" si="16"/>
        <v>CIIA - FINAL (Partie N°3) Certified International Investment Analyst (SFAF) (Formation certifiante)</v>
      </c>
      <c r="E838" s="79">
        <f t="shared" si="17"/>
        <v>1</v>
      </c>
    </row>
    <row r="839" spans="1:5" ht="86.4" x14ac:dyDescent="0.3">
      <c r="A839" s="79" t="s">
        <v>1211</v>
      </c>
      <c r="B839" s="79" t="s">
        <v>1212</v>
      </c>
      <c r="C839" s="79" t="s">
        <v>805</v>
      </c>
      <c r="D839" s="33" t="str">
        <f t="shared" si="16"/>
        <v>Finance pour non financiers (Demos) (Formation)</v>
      </c>
      <c r="E839" s="80">
        <f t="shared" si="17"/>
        <v>0</v>
      </c>
    </row>
    <row r="840" spans="1:5" ht="100.8" x14ac:dyDescent="0.3">
      <c r="A840" s="80" t="s">
        <v>1211</v>
      </c>
      <c r="B840" s="80" t="s">
        <v>1212</v>
      </c>
      <c r="C840" s="80" t="s">
        <v>1215</v>
      </c>
      <c r="D840" s="81" t="str">
        <f t="shared" si="16"/>
        <v>L'Analyse Financière Orientée Crédit (Demos) (Formation)</v>
      </c>
      <c r="E840" s="33">
        <f t="shared" si="17"/>
        <v>0</v>
      </c>
    </row>
    <row r="841" spans="1:5" ht="129.6" x14ac:dyDescent="0.3">
      <c r="A841" s="33" t="s">
        <v>1211</v>
      </c>
      <c r="B841" s="79" t="s">
        <v>1212</v>
      </c>
      <c r="C841" s="79" t="s">
        <v>1217</v>
      </c>
      <c r="D841" s="33" t="str">
        <f t="shared" si="16"/>
        <v>Analyse Financière : les Fondamentaux (niveau 1) (Demos) (Formation)</v>
      </c>
      <c r="E841" s="79">
        <f t="shared" si="17"/>
        <v>0</v>
      </c>
    </row>
    <row r="842" spans="1:5" ht="129.6" x14ac:dyDescent="0.3">
      <c r="A842" s="81" t="s">
        <v>1211</v>
      </c>
      <c r="B842" s="81" t="s">
        <v>1212</v>
      </c>
      <c r="C842" s="81" t="s">
        <v>1219</v>
      </c>
      <c r="D842" s="81" t="str">
        <f t="shared" si="16"/>
        <v>Analyse financière : Techniques avancées (niveau 2) (Demos) (Formation)</v>
      </c>
      <c r="E842" s="80">
        <f t="shared" si="17"/>
        <v>0</v>
      </c>
    </row>
    <row r="843" spans="1:5" ht="144" x14ac:dyDescent="0.3">
      <c r="A843" s="79" t="s">
        <v>1211</v>
      </c>
      <c r="B843" s="79" t="s">
        <v>1212</v>
      </c>
      <c r="C843" s="79" t="s">
        <v>1221</v>
      </c>
      <c r="D843" s="33" t="str">
        <f t="shared" ref="D843:D874" si="18">CONCATENATE(C843&amp; " ("&amp;A843&amp;")" &amp; " ("&amp;B843&amp;")")</f>
        <v>Responsable Administratif et Financier (Parcours Pro) (Demos) (Formation)</v>
      </c>
      <c r="E843" s="33">
        <f t="shared" si="17"/>
        <v>0</v>
      </c>
    </row>
    <row r="844" spans="1:5" ht="144" x14ac:dyDescent="0.3">
      <c r="A844" s="80" t="s">
        <v>1211</v>
      </c>
      <c r="B844" s="80" t="s">
        <v>1212</v>
      </c>
      <c r="C844" s="80" t="s">
        <v>1225</v>
      </c>
      <c r="D844" s="81" t="str">
        <f t="shared" si="18"/>
        <v>Finance pour Non Financiers (Niveau 1) - NExT Digital coaché (Demos) (Formation)</v>
      </c>
      <c r="E844" s="79">
        <f t="shared" si="17"/>
        <v>0</v>
      </c>
    </row>
    <row r="845" spans="1:5" ht="144" x14ac:dyDescent="0.3">
      <c r="A845" s="33" t="s">
        <v>1211</v>
      </c>
      <c r="B845" s="79" t="s">
        <v>1212</v>
      </c>
      <c r="C845" s="79" t="s">
        <v>1229</v>
      </c>
      <c r="D845" s="33" t="str">
        <f t="shared" si="18"/>
        <v>Gérer la Trésorerie en Devises et Optimiser les Risques de Change (Demos) (Formation)</v>
      </c>
      <c r="E845" s="80">
        <f t="shared" si="17"/>
        <v>0</v>
      </c>
    </row>
    <row r="846" spans="1:5" ht="129.6" x14ac:dyDescent="0.3">
      <c r="A846" s="81" t="s">
        <v>1211</v>
      </c>
      <c r="B846" s="81" t="s">
        <v>1231</v>
      </c>
      <c r="C846" s="81" t="s">
        <v>1232</v>
      </c>
      <c r="D846" s="81" t="str">
        <f t="shared" si="18"/>
        <v>Expert en Gestion Patrimoniale et Financière (Demos) (Executive Mastère Spécialisé)</v>
      </c>
      <c r="E846" s="33">
        <f t="shared" si="17"/>
        <v>1</v>
      </c>
    </row>
    <row r="847" spans="1:5" ht="100.8" x14ac:dyDescent="0.3">
      <c r="A847" s="79" t="s">
        <v>1211</v>
      </c>
      <c r="B847" s="79" t="s">
        <v>1212</v>
      </c>
      <c r="C847" s="79" t="s">
        <v>1237</v>
      </c>
      <c r="D847" s="33" t="str">
        <f t="shared" si="18"/>
        <v>Contrôle de gestion et finance d'entreprise (Demos) (Formation)</v>
      </c>
      <c r="E847" s="79">
        <f t="shared" si="17"/>
        <v>0</v>
      </c>
    </row>
    <row r="848" spans="1:5" ht="115.2" x14ac:dyDescent="0.3">
      <c r="A848" s="80" t="s">
        <v>1211</v>
      </c>
      <c r="B848" s="80" t="s">
        <v>1212</v>
      </c>
      <c r="C848" s="80" t="s">
        <v>1241</v>
      </c>
      <c r="D848" s="81" t="str">
        <f t="shared" si="18"/>
        <v>Contrôle de gestion et finance d'entreprise - suite (Demos) (Formation)</v>
      </c>
      <c r="E848" s="80">
        <f t="shared" si="17"/>
        <v>0</v>
      </c>
    </row>
    <row r="849" spans="1:5" ht="72" x14ac:dyDescent="0.3">
      <c r="A849" s="79" t="s">
        <v>1243</v>
      </c>
      <c r="B849" s="79" t="s">
        <v>1244</v>
      </c>
      <c r="C849" s="79" t="s">
        <v>1245</v>
      </c>
      <c r="D849" s="33" t="str">
        <f t="shared" si="18"/>
        <v>Direction financière (Cegos) (Executive Mastère)</v>
      </c>
      <c r="E849" s="33">
        <f t="shared" si="17"/>
        <v>0</v>
      </c>
    </row>
    <row r="850" spans="1:5" ht="72" x14ac:dyDescent="0.3">
      <c r="A850" s="80" t="s">
        <v>1243</v>
      </c>
      <c r="B850" s="80" t="s">
        <v>1146</v>
      </c>
      <c r="C850" s="80" t="s">
        <v>1249</v>
      </c>
      <c r="D850" s="81" t="str">
        <f t="shared" si="18"/>
        <v>Directeur financier (Cegos) (Formation certifiante)</v>
      </c>
      <c r="E850" s="79">
        <f t="shared" si="17"/>
        <v>0</v>
      </c>
    </row>
    <row r="851" spans="1:5" ht="86.4" x14ac:dyDescent="0.3">
      <c r="A851" s="33" t="s">
        <v>1243</v>
      </c>
      <c r="B851" s="79" t="s">
        <v>180</v>
      </c>
      <c r="C851" s="79" t="s">
        <v>1253</v>
      </c>
      <c r="D851" s="33" t="str">
        <f t="shared" si="18"/>
        <v>Marchés financiers - Niveau 1 (Cegos) (Formation courte)</v>
      </c>
      <c r="E851" s="80">
        <f t="shared" si="17"/>
        <v>0</v>
      </c>
    </row>
    <row r="852" spans="1:5" ht="86.4" x14ac:dyDescent="0.3">
      <c r="A852" s="81" t="s">
        <v>1243</v>
      </c>
      <c r="B852" s="81" t="s">
        <v>180</v>
      </c>
      <c r="C852" s="81" t="s">
        <v>1255</v>
      </c>
      <c r="D852" s="81" t="str">
        <f t="shared" si="18"/>
        <v>Marchés financiers - Niveau 2 (Cegos) (Formation courte)</v>
      </c>
      <c r="E852" s="33">
        <f t="shared" si="17"/>
        <v>0</v>
      </c>
    </row>
    <row r="853" spans="1:5" ht="115.2" x14ac:dyDescent="0.3">
      <c r="A853" s="79" t="s">
        <v>1243</v>
      </c>
      <c r="B853" s="79" t="s">
        <v>180</v>
      </c>
      <c r="C853" s="79" t="s">
        <v>1257</v>
      </c>
      <c r="D853" s="33" t="str">
        <f t="shared" si="18"/>
        <v>Les fondamentaux de la gestion de patrimoine (Cegos) (Formation courte)</v>
      </c>
      <c r="E853" s="79">
        <f t="shared" si="17"/>
        <v>0</v>
      </c>
    </row>
    <row r="854" spans="1:5" ht="86.4" x14ac:dyDescent="0.3">
      <c r="A854" s="80" t="s">
        <v>1243</v>
      </c>
      <c r="B854" s="80" t="s">
        <v>180</v>
      </c>
      <c r="C854" s="80" t="s">
        <v>1259</v>
      </c>
      <c r="D854" s="81" t="str">
        <f t="shared" si="18"/>
        <v>Tout savoir sur l'assurance vie (Cegos) (Formation courte)</v>
      </c>
      <c r="E854" s="80">
        <f t="shared" si="17"/>
        <v>0</v>
      </c>
    </row>
    <row r="855" spans="1:5" ht="115.2" x14ac:dyDescent="0.3">
      <c r="A855" s="33" t="s">
        <v>1243</v>
      </c>
      <c r="B855" s="79" t="s">
        <v>180</v>
      </c>
      <c r="C855" s="79" t="s">
        <v>1261</v>
      </c>
      <c r="D855" s="33" t="str">
        <f t="shared" si="18"/>
        <v>Les fondamentaux de la gestion de portefeuille (Cegos) (Formation courte)</v>
      </c>
      <c r="E855" s="33">
        <f t="shared" si="17"/>
        <v>2</v>
      </c>
    </row>
    <row r="856" spans="1:5" ht="158.4" x14ac:dyDescent="0.3">
      <c r="A856" s="81" t="s">
        <v>1243</v>
      </c>
      <c r="B856" s="81" t="s">
        <v>180</v>
      </c>
      <c r="C856" s="81" t="s">
        <v>1267</v>
      </c>
      <c r="D856" s="81" t="str">
        <f t="shared" si="18"/>
        <v>Maitriser les paramètres d'un investissement immobilier patrimonial (Cegos) (Formation courte)</v>
      </c>
      <c r="E856" s="79">
        <f t="shared" si="17"/>
        <v>0</v>
      </c>
    </row>
    <row r="857" spans="1:5" ht="100.8" x14ac:dyDescent="0.3">
      <c r="A857" s="79" t="s">
        <v>1243</v>
      </c>
      <c r="B857" s="79" t="s">
        <v>180</v>
      </c>
      <c r="C857" s="79" t="s">
        <v>1269</v>
      </c>
      <c r="D857" s="33" t="str">
        <f t="shared" si="18"/>
        <v>Perfectionnement à la fiscalité du patrimoine (Cegos) (Formation courte)</v>
      </c>
      <c r="E857" s="80">
        <f t="shared" si="17"/>
        <v>0</v>
      </c>
    </row>
    <row r="858" spans="1:5" ht="129.6" x14ac:dyDescent="0.3">
      <c r="A858" s="80" t="s">
        <v>1243</v>
      </c>
      <c r="B858" s="80" t="s">
        <v>180</v>
      </c>
      <c r="C858" s="80" t="s">
        <v>1271</v>
      </c>
      <c r="D858" s="81" t="str">
        <f t="shared" si="18"/>
        <v>Les fondamentaux du Risk Management bancaire (Cegos) (Formation courte)</v>
      </c>
      <c r="E858" s="33">
        <f t="shared" si="17"/>
        <v>0</v>
      </c>
    </row>
    <row r="859" spans="1:5" ht="72" x14ac:dyDescent="0.3">
      <c r="A859" s="33" t="s">
        <v>1243</v>
      </c>
      <c r="B859" s="79" t="s">
        <v>180</v>
      </c>
      <c r="C859" s="79" t="s">
        <v>1273</v>
      </c>
      <c r="D859" s="33" t="str">
        <f t="shared" si="18"/>
        <v>L'essentiel de Bâle III (Cegos) (Formation courte)</v>
      </c>
      <c r="E859" s="79">
        <f t="shared" si="17"/>
        <v>0</v>
      </c>
    </row>
    <row r="860" spans="1:5" ht="158.4" x14ac:dyDescent="0.3">
      <c r="A860" s="81" t="s">
        <v>1243</v>
      </c>
      <c r="B860" s="81" t="s">
        <v>180</v>
      </c>
      <c r="C860" s="81" t="s">
        <v>1275</v>
      </c>
      <c r="D860" s="81" t="str">
        <f t="shared" si="18"/>
        <v>Lutte anti-blanchiment et prévention du financement du terrorisme (Cegos) (Formation courte)</v>
      </c>
      <c r="E860" s="80">
        <f t="shared" si="17"/>
        <v>0</v>
      </c>
    </row>
    <row r="861" spans="1:5" ht="144" x14ac:dyDescent="0.3">
      <c r="A861" s="79" t="s">
        <v>1243</v>
      </c>
      <c r="B861" s="79" t="s">
        <v>180</v>
      </c>
      <c r="C861" s="79" t="s">
        <v>1277</v>
      </c>
      <c r="D861" s="33" t="str">
        <f t="shared" si="18"/>
        <v>Prévenir le risque de fraude dans les établissements bancaires (Cegos) (Formation courte)</v>
      </c>
      <c r="E861" s="33">
        <f t="shared" si="17"/>
        <v>0</v>
      </c>
    </row>
    <row r="862" spans="1:5" ht="187.2" x14ac:dyDescent="0.3">
      <c r="A862" s="80" t="s">
        <v>1243</v>
      </c>
      <c r="B862" s="80" t="s">
        <v>180</v>
      </c>
      <c r="C862" s="80" t="s">
        <v>1279</v>
      </c>
      <c r="D862" s="81" t="str">
        <f t="shared" si="18"/>
        <v>Les Fondamentaux du contrôle interne en établissements bancaires et financiers (Cegos) (Formation courte)</v>
      </c>
      <c r="E862" s="79">
        <f t="shared" si="17"/>
        <v>0</v>
      </c>
    </row>
    <row r="863" spans="1:5" ht="115.2" x14ac:dyDescent="0.3">
      <c r="A863" s="33" t="s">
        <v>1243</v>
      </c>
      <c r="B863" s="79" t="s">
        <v>180</v>
      </c>
      <c r="C863" s="79" t="s">
        <v>1281</v>
      </c>
      <c r="D863" s="33" t="str">
        <f t="shared" si="18"/>
        <v>L'essentiel des financements structurés (Cegos) (Formation courte)</v>
      </c>
      <c r="E863" s="80">
        <f t="shared" si="17"/>
        <v>0</v>
      </c>
    </row>
    <row r="864" spans="1:5" ht="86.4" x14ac:dyDescent="0.3">
      <c r="A864" s="81" t="s">
        <v>1243</v>
      </c>
      <c r="B864" s="81" t="s">
        <v>180</v>
      </c>
      <c r="C864" s="81" t="s">
        <v>1283</v>
      </c>
      <c r="D864" s="81" t="str">
        <f t="shared" si="18"/>
        <v>S’entraîner à l’analyse financière (Cegos) (Formation courte)</v>
      </c>
      <c r="E864" s="33">
        <f t="shared" si="17"/>
        <v>0</v>
      </c>
    </row>
    <row r="865" spans="1:5" ht="86.4" x14ac:dyDescent="0.3">
      <c r="A865" s="79" t="s">
        <v>1243</v>
      </c>
      <c r="B865" s="79" t="s">
        <v>180</v>
      </c>
      <c r="C865" s="79" t="s">
        <v>1285</v>
      </c>
      <c r="D865" s="33" t="str">
        <f t="shared" si="18"/>
        <v>Pratiquer l'analyse financière (Cegos) (Formation courte)</v>
      </c>
      <c r="E865" s="79">
        <f t="shared" si="17"/>
        <v>0</v>
      </c>
    </row>
    <row r="866" spans="1:5" ht="100.8" x14ac:dyDescent="0.3">
      <c r="A866" s="80" t="s">
        <v>1243</v>
      </c>
      <c r="B866" s="80" t="s">
        <v>180</v>
      </c>
      <c r="C866" s="80" t="s">
        <v>1287</v>
      </c>
      <c r="D866" s="81" t="str">
        <f t="shared" si="18"/>
        <v>Perfectionnement à l'analyse financière (Cegos) (Formation courte)</v>
      </c>
      <c r="E866" s="80">
        <f t="shared" si="17"/>
        <v>0</v>
      </c>
    </row>
    <row r="867" spans="1:5" ht="115.2" x14ac:dyDescent="0.3">
      <c r="A867" s="33" t="s">
        <v>1243</v>
      </c>
      <c r="B867" s="79" t="s">
        <v>180</v>
      </c>
      <c r="C867" s="79" t="s">
        <v>1289</v>
      </c>
      <c r="D867" s="33" t="str">
        <f t="shared" si="18"/>
        <v>Analyse financière du tableau de flux de trésorerie (Cegos) (Formation courte)</v>
      </c>
      <c r="E867" s="33">
        <f t="shared" si="17"/>
        <v>0</v>
      </c>
    </row>
    <row r="868" spans="1:5" ht="144" x14ac:dyDescent="0.3">
      <c r="A868" s="81" t="s">
        <v>1243</v>
      </c>
      <c r="B868" s="81" t="s">
        <v>180</v>
      </c>
      <c r="C868" s="81" t="s">
        <v>1291</v>
      </c>
      <c r="D868" s="81" t="str">
        <f t="shared" si="18"/>
        <v>Analyse financière des comptes consolidés et normes IFRS (Cegos) (Formation courte)</v>
      </c>
      <c r="E868" s="79">
        <f t="shared" si="17"/>
        <v>0</v>
      </c>
    </row>
    <row r="869" spans="1:5" ht="86.4" x14ac:dyDescent="0.3">
      <c r="A869" s="79" t="s">
        <v>1243</v>
      </c>
      <c r="B869" s="79" t="s">
        <v>180</v>
      </c>
      <c r="C869" s="79" t="s">
        <v>1293</v>
      </c>
      <c r="D869" s="33" t="str">
        <f t="shared" si="18"/>
        <v>Évaluer une entreprise (Cegos) (Formation courte)</v>
      </c>
      <c r="E869" s="80">
        <f t="shared" si="17"/>
        <v>0</v>
      </c>
    </row>
    <row r="870" spans="1:5" ht="100.8" x14ac:dyDescent="0.3">
      <c r="A870" s="80" t="s">
        <v>1243</v>
      </c>
      <c r="B870" s="80" t="s">
        <v>180</v>
      </c>
      <c r="C870" s="80" t="s">
        <v>1295</v>
      </c>
      <c r="D870" s="81" t="str">
        <f t="shared" si="18"/>
        <v>Évaluer une entreprise - Niveau 2 (Cegos) (Formation courte)</v>
      </c>
      <c r="E870" s="33">
        <f t="shared" si="17"/>
        <v>0</v>
      </c>
    </row>
    <row r="871" spans="1:5" ht="86.4" x14ac:dyDescent="0.3">
      <c r="A871" s="33" t="s">
        <v>1243</v>
      </c>
      <c r="B871" s="79" t="s">
        <v>180</v>
      </c>
      <c r="C871" s="79" t="s">
        <v>1297</v>
      </c>
      <c r="D871" s="33" t="str">
        <f t="shared" si="18"/>
        <v>Business plan financier (Cegos) (Formation courte)</v>
      </c>
      <c r="E871" s="79">
        <f t="shared" si="17"/>
        <v>0</v>
      </c>
    </row>
    <row r="872" spans="1:5" ht="144" x14ac:dyDescent="0.3">
      <c r="A872" s="81" t="s">
        <v>1243</v>
      </c>
      <c r="B872" s="81" t="s">
        <v>180</v>
      </c>
      <c r="C872" s="81" t="s">
        <v>1299</v>
      </c>
      <c r="D872" s="81" t="str">
        <f t="shared" si="18"/>
        <v>Ingénierie financière des opérations sur capitaux propres (Cegos) (Formation courte)</v>
      </c>
      <c r="E872" s="80">
        <f t="shared" si="17"/>
        <v>0</v>
      </c>
    </row>
    <row r="873" spans="1:5" ht="86.4" x14ac:dyDescent="0.3">
      <c r="A873" s="79" t="s">
        <v>1243</v>
      </c>
      <c r="B873" s="79" t="s">
        <v>180</v>
      </c>
      <c r="C873" s="79" t="s">
        <v>867</v>
      </c>
      <c r="D873" s="33" t="str">
        <f t="shared" si="18"/>
        <v>Finance pour dirigeants (Cegos) (Formation courte)</v>
      </c>
      <c r="E873" s="33">
        <f t="shared" si="17"/>
        <v>0</v>
      </c>
    </row>
    <row r="874" spans="1:5" ht="100.8" x14ac:dyDescent="0.3">
      <c r="A874" s="80" t="s">
        <v>1243</v>
      </c>
      <c r="B874" s="80" t="s">
        <v>180</v>
      </c>
      <c r="C874" s="80" t="s">
        <v>1302</v>
      </c>
      <c r="D874" s="81" t="str">
        <f t="shared" si="18"/>
        <v>Finance et gestion pour managers (Cegos) (Formation courte)</v>
      </c>
      <c r="E874" s="79">
        <f t="shared" si="17"/>
        <v>0</v>
      </c>
    </row>
    <row r="875" spans="1:5" ht="86.4" x14ac:dyDescent="0.3">
      <c r="A875" s="33" t="s">
        <v>1243</v>
      </c>
      <c r="B875" s="79" t="s">
        <v>180</v>
      </c>
      <c r="C875" s="79" t="s">
        <v>1305</v>
      </c>
      <c r="D875" s="33" t="str">
        <f t="shared" ref="D875:D906" si="19">CONCATENATE(C875&amp;" ("&amp;A875&amp;")"&amp;" ("&amp;B875&amp;")")</f>
        <v>Finance pour non-financiers (Cegos) (Formation courte)</v>
      </c>
      <c r="E875" s="80">
        <f t="shared" ref="E875:E938" si="20">SUMIF($E$2:$E$808,D875,$L$2:$L$808)</f>
        <v>0</v>
      </c>
    </row>
    <row r="876" spans="1:5" ht="115.2" x14ac:dyDescent="0.3">
      <c r="A876" s="81" t="s">
        <v>1243</v>
      </c>
      <c r="B876" s="81" t="s">
        <v>180</v>
      </c>
      <c r="C876" s="81" t="s">
        <v>1307</v>
      </c>
      <c r="D876" s="81" t="str">
        <f t="shared" si="19"/>
        <v>L'essentiel de la finance pour non-financiers (Cegos) (Formation courte)</v>
      </c>
      <c r="E876" s="33">
        <f t="shared" si="20"/>
        <v>0</v>
      </c>
    </row>
    <row r="877" spans="1:5" ht="129.6" x14ac:dyDescent="0.3">
      <c r="A877" s="79" t="s">
        <v>1243</v>
      </c>
      <c r="B877" s="79" t="s">
        <v>1309</v>
      </c>
      <c r="C877" s="79" t="s">
        <v>1310</v>
      </c>
      <c r="D877" s="33" t="str">
        <f t="shared" si="19"/>
        <v>Responsable Administratif et Financier (Cegos) (Formation, certificat en option)</v>
      </c>
      <c r="E877" s="79">
        <f t="shared" si="20"/>
        <v>0</v>
      </c>
    </row>
    <row r="878" spans="1:5" ht="158.4" x14ac:dyDescent="0.3">
      <c r="A878" s="80" t="s">
        <v>1243</v>
      </c>
      <c r="B878" s="80" t="s">
        <v>180</v>
      </c>
      <c r="C878" s="80" t="s">
        <v>1313</v>
      </c>
      <c r="D878" s="81" t="str">
        <f t="shared" si="19"/>
        <v>Directeur financier : améliorer la performance de votre fonction (Cegos) (Formation courte)</v>
      </c>
      <c r="E878" s="80">
        <f t="shared" si="20"/>
        <v>0</v>
      </c>
    </row>
    <row r="879" spans="1:5" ht="115.2" x14ac:dyDescent="0.3">
      <c r="A879" s="33" t="s">
        <v>1243</v>
      </c>
      <c r="B879" s="79" t="s">
        <v>180</v>
      </c>
      <c r="C879" s="79" t="s">
        <v>1315</v>
      </c>
      <c r="D879" s="33" t="str">
        <f t="shared" si="19"/>
        <v>Financer son entreprise en période de crise (Cegos) (Formation courte)</v>
      </c>
      <c r="E879" s="33">
        <f t="shared" si="20"/>
        <v>0</v>
      </c>
    </row>
    <row r="880" spans="1:5" ht="129.6" x14ac:dyDescent="0.3">
      <c r="A880" s="81" t="s">
        <v>1243</v>
      </c>
      <c r="B880" s="81" t="s">
        <v>180</v>
      </c>
      <c r="C880" s="81" t="s">
        <v>1317</v>
      </c>
      <c r="D880" s="81" t="str">
        <f t="shared" si="19"/>
        <v>Traiter les situations de surendettement des particuliers (Cegos) (Formation courte)</v>
      </c>
      <c r="E880" s="79">
        <f t="shared" si="20"/>
        <v>0</v>
      </c>
    </row>
    <row r="881" spans="1:5" ht="144" x14ac:dyDescent="0.3">
      <c r="A881" s="79" t="s">
        <v>1319</v>
      </c>
      <c r="B881" s="79" t="s">
        <v>1320</v>
      </c>
      <c r="C881" s="79" t="s">
        <v>1321</v>
      </c>
      <c r="D881" s="33" t="str">
        <f t="shared" si="19"/>
        <v>Certification AMF Finance durable (First Finance) (Formation à la certification)</v>
      </c>
      <c r="E881" s="80">
        <f t="shared" si="20"/>
        <v>5</v>
      </c>
    </row>
    <row r="882" spans="1:5" ht="129.6" x14ac:dyDescent="0.3">
      <c r="A882" s="80" t="s">
        <v>1319</v>
      </c>
      <c r="B882" s="80" t="s">
        <v>180</v>
      </c>
      <c r="C882" s="80" t="s">
        <v>1334</v>
      </c>
      <c r="D882" s="81" t="str">
        <f t="shared" si="19"/>
        <v>Abus de marché : règles, enjeux, pratiques (First Finance) (Formation courte)</v>
      </c>
      <c r="E882" s="33">
        <f t="shared" si="20"/>
        <v>0</v>
      </c>
    </row>
    <row r="883" spans="1:5" ht="115.2" x14ac:dyDescent="0.3">
      <c r="A883" s="33" t="s">
        <v>1319</v>
      </c>
      <c r="B883" s="79" t="s">
        <v>180</v>
      </c>
      <c r="C883" s="79" t="s">
        <v>1337</v>
      </c>
      <c r="D883" s="33" t="str">
        <f t="shared" si="19"/>
        <v>Introduction à la Value at Risk (VaR) (First Finance) (Formation courte)</v>
      </c>
      <c r="E883" s="79">
        <f t="shared" si="20"/>
        <v>0</v>
      </c>
    </row>
    <row r="884" spans="1:5" ht="72" x14ac:dyDescent="0.3">
      <c r="A884" s="81" t="s">
        <v>1319</v>
      </c>
      <c r="B884" s="81" t="s">
        <v>171</v>
      </c>
      <c r="C884" s="81" t="s">
        <v>693</v>
      </c>
      <c r="D884" s="81" t="str">
        <f t="shared" si="19"/>
        <v>Certification AMF (First Finance) (Certificat)</v>
      </c>
      <c r="E884" s="80">
        <f t="shared" si="20"/>
        <v>1</v>
      </c>
    </row>
    <row r="885" spans="1:5" ht="158.4" x14ac:dyDescent="0.3">
      <c r="A885" s="79" t="s">
        <v>1319</v>
      </c>
      <c r="B885" s="79" t="s">
        <v>180</v>
      </c>
      <c r="C885" s="79" t="s">
        <v>1341</v>
      </c>
      <c r="D885" s="33" t="str">
        <f t="shared" si="19"/>
        <v>Évaluation annuelle des connaissances et des compétences MIF2 (First Finance) (Formation courte)</v>
      </c>
      <c r="E885" s="33">
        <f t="shared" si="20"/>
        <v>0</v>
      </c>
    </row>
    <row r="886" spans="1:5" ht="115.2" x14ac:dyDescent="0.3">
      <c r="A886" s="80" t="s">
        <v>1319</v>
      </c>
      <c r="B886" s="80" t="s">
        <v>180</v>
      </c>
      <c r="C886" s="80" t="s">
        <v>1344</v>
      </c>
      <c r="D886" s="81" t="str">
        <f t="shared" si="19"/>
        <v>Transition verte et finance durable (First Finance) (Formation courte)</v>
      </c>
      <c r="E886" s="79">
        <f t="shared" si="20"/>
        <v>4</v>
      </c>
    </row>
    <row r="887" spans="1:5" ht="100.8" x14ac:dyDescent="0.3">
      <c r="A887" s="79" t="s">
        <v>1319</v>
      </c>
      <c r="B887" s="79" t="s">
        <v>180</v>
      </c>
      <c r="C887" s="79" t="s">
        <v>1355</v>
      </c>
      <c r="D887" s="33" t="str">
        <f t="shared" si="19"/>
        <v>Culture Risques Bancaires  (First Finance) (Formation courte)</v>
      </c>
      <c r="E887" s="80">
        <f t="shared" si="20"/>
        <v>0</v>
      </c>
    </row>
    <row r="888" spans="1:5" ht="144" x14ac:dyDescent="0.3">
      <c r="A888" s="80" t="s">
        <v>1319</v>
      </c>
      <c r="B888" s="80" t="s">
        <v>180</v>
      </c>
      <c r="C888" s="80" t="s">
        <v>1358</v>
      </c>
      <c r="D888" s="81" t="str">
        <f t="shared" si="19"/>
        <v>Initiation à la banque de financement et d’investissement (First Finance) (Formation courte)</v>
      </c>
      <c r="E888" s="33">
        <f t="shared" si="20"/>
        <v>0</v>
      </c>
    </row>
    <row r="889" spans="1:5" ht="100.8" x14ac:dyDescent="0.3">
      <c r="A889" s="33" t="s">
        <v>1319</v>
      </c>
      <c r="B889" s="79" t="s">
        <v>180</v>
      </c>
      <c r="C889" s="79" t="s">
        <v>1361</v>
      </c>
      <c r="D889" s="33" t="str">
        <f t="shared" si="19"/>
        <v>Introduction à l’Asset Management (First Finance) (Formation courte)</v>
      </c>
      <c r="E889" s="79">
        <f t="shared" si="20"/>
        <v>0</v>
      </c>
    </row>
    <row r="890" spans="1:5" ht="86.4" x14ac:dyDescent="0.3">
      <c r="A890" s="81" t="s">
        <v>1319</v>
      </c>
      <c r="B890" s="81" t="s">
        <v>180</v>
      </c>
      <c r="C890" s="81" t="s">
        <v>1363</v>
      </c>
      <c r="D890" s="81" t="str">
        <f t="shared" si="19"/>
        <v>Culture bancaire (First Finance) (Formation courte)</v>
      </c>
      <c r="E890" s="80">
        <f t="shared" si="20"/>
        <v>0</v>
      </c>
    </row>
    <row r="891" spans="1:5" ht="100.8" x14ac:dyDescent="0.3">
      <c r="A891" s="79" t="s">
        <v>1319</v>
      </c>
      <c r="B891" s="79" t="s">
        <v>180</v>
      </c>
      <c r="C891" s="79" t="s">
        <v>1365</v>
      </c>
      <c r="D891" s="33" t="str">
        <f t="shared" si="19"/>
        <v>Finance pour non-financiers  (First Finance) (Formation courte)</v>
      </c>
      <c r="E891" s="33">
        <f t="shared" si="20"/>
        <v>0</v>
      </c>
    </row>
    <row r="892" spans="1:5" ht="115.2" x14ac:dyDescent="0.3">
      <c r="A892" s="80" t="s">
        <v>1319</v>
      </c>
      <c r="B892" s="80" t="s">
        <v>180</v>
      </c>
      <c r="C892" s="80" t="s">
        <v>1367</v>
      </c>
      <c r="D892" s="81" t="str">
        <f t="shared" si="19"/>
        <v>Introduction aux marchés financiers (First Finance) (Formation courte)</v>
      </c>
      <c r="E892" s="79">
        <f t="shared" si="20"/>
        <v>0</v>
      </c>
    </row>
    <row r="893" spans="1:5" ht="100.8" x14ac:dyDescent="0.3">
      <c r="A893" s="33" t="s">
        <v>1319</v>
      </c>
      <c r="B893" s="79" t="s">
        <v>180</v>
      </c>
      <c r="C893" s="79" t="s">
        <v>1369</v>
      </c>
      <c r="D893" s="33" t="str">
        <f t="shared" si="19"/>
        <v>Marchés de taux d’intérêt  (First Finance) (Formation courte)</v>
      </c>
      <c r="E893" s="80">
        <f t="shared" si="20"/>
        <v>0</v>
      </c>
    </row>
    <row r="894" spans="1:5" ht="100.8" x14ac:dyDescent="0.3">
      <c r="A894" s="81" t="s">
        <v>1319</v>
      </c>
      <c r="B894" s="81" t="s">
        <v>180</v>
      </c>
      <c r="C894" s="81" t="s">
        <v>1371</v>
      </c>
      <c r="D894" s="81" t="str">
        <f t="shared" si="19"/>
        <v>Marchés des changes (First Finance) (Formation courte)</v>
      </c>
      <c r="E894" s="33">
        <f t="shared" si="20"/>
        <v>0</v>
      </c>
    </row>
    <row r="895" spans="1:5" ht="129.6" x14ac:dyDescent="0.3">
      <c r="A895" s="79" t="s">
        <v>1319</v>
      </c>
      <c r="B895" s="79" t="s">
        <v>180</v>
      </c>
      <c r="C895" s="79" t="s">
        <v>1373</v>
      </c>
      <c r="D895" s="33" t="str">
        <f t="shared" si="19"/>
        <v>Efficacité et limites des principales sûretés (First Finance) (Formation courte)</v>
      </c>
      <c r="E895" s="79">
        <f t="shared" si="20"/>
        <v>0</v>
      </c>
    </row>
    <row r="896" spans="1:5" ht="86.4" x14ac:dyDescent="0.3">
      <c r="A896" s="80" t="s">
        <v>1319</v>
      </c>
      <c r="B896" s="80" t="s">
        <v>180</v>
      </c>
      <c r="C896" s="80" t="s">
        <v>1375</v>
      </c>
      <c r="D896" s="81" t="str">
        <f t="shared" si="19"/>
        <v>Analyse financière (First Finance) (Formation courte)</v>
      </c>
      <c r="E896" s="80">
        <f t="shared" si="20"/>
        <v>0</v>
      </c>
    </row>
    <row r="897" spans="1:5" ht="100.8" x14ac:dyDescent="0.3">
      <c r="A897" s="33" t="s">
        <v>1319</v>
      </c>
      <c r="B897" s="79" t="s">
        <v>171</v>
      </c>
      <c r="C897" s="79" t="s">
        <v>1377</v>
      </c>
      <c r="D897" s="33" t="str">
        <f t="shared" si="19"/>
        <v>Certificat CFA en investissement ESG (First Finance) (Certificat)</v>
      </c>
      <c r="E897" s="33">
        <f t="shared" si="20"/>
        <v>9</v>
      </c>
    </row>
    <row r="898" spans="1:5" ht="72" x14ac:dyDescent="0.3">
      <c r="A898" s="81" t="s">
        <v>1319</v>
      </c>
      <c r="B898" s="81" t="s">
        <v>180</v>
      </c>
      <c r="C898" s="81" t="s">
        <v>1388</v>
      </c>
      <c r="D898" s="81" t="str">
        <f t="shared" si="19"/>
        <v>Collatéralisation (First Finance) (Formation courte)</v>
      </c>
      <c r="E898" s="79">
        <f t="shared" si="20"/>
        <v>0</v>
      </c>
    </row>
    <row r="899" spans="1:5" ht="100.8" x14ac:dyDescent="0.3">
      <c r="A899" s="79" t="s">
        <v>1319</v>
      </c>
      <c r="B899" s="79" t="s">
        <v>180</v>
      </c>
      <c r="C899" s="79" t="s">
        <v>1390</v>
      </c>
      <c r="D899" s="33" t="str">
        <f t="shared" si="19"/>
        <v>Gestion des risques opérationnels (First Finance) (Formation courte)</v>
      </c>
      <c r="E899" s="80">
        <f t="shared" si="20"/>
        <v>0</v>
      </c>
    </row>
    <row r="900" spans="1:5" ht="144" x14ac:dyDescent="0.3">
      <c r="A900" s="80" t="s">
        <v>1319</v>
      </c>
      <c r="B900" s="80" t="s">
        <v>180</v>
      </c>
      <c r="C900" s="80" t="s">
        <v>1392</v>
      </c>
      <c r="D900" s="81" t="str">
        <f t="shared" si="19"/>
        <v>Gestion du risque de liquidité 1 : principes et méthodes (First Finance) (Formation courte)</v>
      </c>
      <c r="E900" s="33">
        <f t="shared" si="20"/>
        <v>0</v>
      </c>
    </row>
    <row r="901" spans="1:5" ht="115.2" x14ac:dyDescent="0.3">
      <c r="A901" s="33" t="s">
        <v>1319</v>
      </c>
      <c r="B901" s="79" t="s">
        <v>180</v>
      </c>
      <c r="C901" s="79" t="s">
        <v>1394</v>
      </c>
      <c r="D901" s="33" t="str">
        <f t="shared" si="19"/>
        <v>Cash management et paiements (First Finance) (Formation courte)</v>
      </c>
      <c r="E901" s="79">
        <f t="shared" si="20"/>
        <v>0</v>
      </c>
    </row>
    <row r="902" spans="1:5" ht="115.2" x14ac:dyDescent="0.3">
      <c r="A902" s="81" t="s">
        <v>1319</v>
      </c>
      <c r="B902" s="81" t="s">
        <v>180</v>
      </c>
      <c r="C902" s="81" t="s">
        <v>1396</v>
      </c>
      <c r="D902" s="81" t="str">
        <f t="shared" si="19"/>
        <v>Fondamentaux du cash management (First Finance) (Formation courte)</v>
      </c>
      <c r="E902" s="80">
        <f t="shared" si="20"/>
        <v>0</v>
      </c>
    </row>
    <row r="903" spans="1:5" ht="187.2" x14ac:dyDescent="0.3">
      <c r="A903" s="79" t="s">
        <v>1319</v>
      </c>
      <c r="B903" s="79" t="s">
        <v>180</v>
      </c>
      <c r="C903" s="79" t="s">
        <v>1398</v>
      </c>
      <c r="D903" s="33" t="str">
        <f t="shared" si="19"/>
        <v>Corporate equity derivatives (utilisation des produits dérivés par les entreprises) (First Finance) (Formation courte)</v>
      </c>
      <c r="E903" s="33">
        <f t="shared" si="20"/>
        <v>0</v>
      </c>
    </row>
    <row r="904" spans="1:5" ht="100.8" x14ac:dyDescent="0.3">
      <c r="A904" s="80" t="s">
        <v>1319</v>
      </c>
      <c r="B904" s="80" t="s">
        <v>180</v>
      </c>
      <c r="C904" s="80" t="s">
        <v>1305</v>
      </c>
      <c r="D904" s="81" t="str">
        <f t="shared" si="19"/>
        <v>Finance pour non-financiers (First Finance) (Formation courte)</v>
      </c>
      <c r="E904" s="79">
        <f t="shared" si="20"/>
        <v>0</v>
      </c>
    </row>
    <row r="905" spans="1:5" ht="100.8" x14ac:dyDescent="0.3">
      <c r="A905" s="33" t="s">
        <v>1319</v>
      </c>
      <c r="B905" s="79" t="s">
        <v>180</v>
      </c>
      <c r="C905" s="79" t="s">
        <v>1401</v>
      </c>
      <c r="D905" s="33" t="str">
        <f t="shared" si="19"/>
        <v>Analyse financière – Niveau 1 (First Finance) (Formation courte)</v>
      </c>
      <c r="E905" s="80">
        <f t="shared" si="20"/>
        <v>0</v>
      </c>
    </row>
    <row r="906" spans="1:5" ht="115.2" x14ac:dyDescent="0.3">
      <c r="A906" s="81" t="s">
        <v>1319</v>
      </c>
      <c r="B906" s="81" t="s">
        <v>180</v>
      </c>
      <c r="C906" s="81" t="s">
        <v>1403</v>
      </c>
      <c r="D906" s="81" t="str">
        <f t="shared" si="19"/>
        <v>Découverte de l’analyse financière (First Finance) (Formation courte)</v>
      </c>
      <c r="E906" s="33">
        <f t="shared" si="20"/>
        <v>0</v>
      </c>
    </row>
    <row r="907" spans="1:5" ht="158.4" x14ac:dyDescent="0.3">
      <c r="A907" s="79" t="s">
        <v>1319</v>
      </c>
      <c r="B907" s="79" t="s">
        <v>180</v>
      </c>
      <c r="C907" s="79" t="s">
        <v>1405</v>
      </c>
      <c r="D907" s="33" t="str">
        <f t="shared" ref="D907:D938" si="21">CONCATENATE(C907&amp;" ("&amp;A907&amp;")"&amp;" ("&amp;B907&amp;")")</f>
        <v>Finance durable et gestion d’actifs : fondamentaux et marché (First Finance) (Formation courte)</v>
      </c>
      <c r="E907" s="79">
        <f t="shared" si="20"/>
        <v>7</v>
      </c>
    </row>
    <row r="908" spans="1:5" ht="144" x14ac:dyDescent="0.3">
      <c r="A908" s="80" t="s">
        <v>1319</v>
      </c>
      <c r="B908" s="80" t="s">
        <v>180</v>
      </c>
      <c r="C908" s="80" t="s">
        <v>1420</v>
      </c>
      <c r="D908" s="81" t="str">
        <f t="shared" si="21"/>
        <v>Les banques, rôle, environnement et enjeux (First Finance) (Formation courte)</v>
      </c>
      <c r="E908" s="80">
        <f t="shared" si="20"/>
        <v>0</v>
      </c>
    </row>
    <row r="909" spans="1:5" ht="158.4" x14ac:dyDescent="0.3">
      <c r="A909" s="33" t="s">
        <v>1319</v>
      </c>
      <c r="B909" s="79" t="s">
        <v>180</v>
      </c>
      <c r="C909" s="79" t="s">
        <v>1422</v>
      </c>
      <c r="D909" s="33" t="str">
        <f t="shared" si="21"/>
        <v>Risques de non-conformité, de cybercriminalité, climatiques (First Finance) (Formation courte)</v>
      </c>
      <c r="E909" s="33">
        <f t="shared" si="20"/>
        <v>1</v>
      </c>
    </row>
    <row r="910" spans="1:5" ht="158.4" x14ac:dyDescent="0.3">
      <c r="A910" s="81" t="s">
        <v>1319</v>
      </c>
      <c r="B910" s="81" t="s">
        <v>180</v>
      </c>
      <c r="C910" s="81" t="s">
        <v>1428</v>
      </c>
      <c r="D910" s="81" t="str">
        <f t="shared" si="21"/>
        <v>Actions 1 : fondamentaux du marché actions, cash et dérivés (First Finance) (Formation courte)</v>
      </c>
      <c r="E910" s="79">
        <f t="shared" si="20"/>
        <v>0</v>
      </c>
    </row>
    <row r="911" spans="1:5" ht="115.2" x14ac:dyDescent="0.3">
      <c r="A911" s="79" t="s">
        <v>1319</v>
      </c>
      <c r="B911" s="79" t="s">
        <v>180</v>
      </c>
      <c r="C911" s="79" t="s">
        <v>1430</v>
      </c>
      <c r="D911" s="33" t="str">
        <f t="shared" si="21"/>
        <v>Analyse des cash-flows – Niveau 1 (First Finance) (Formation courte)</v>
      </c>
      <c r="E911" s="80">
        <f t="shared" si="20"/>
        <v>0</v>
      </c>
    </row>
    <row r="912" spans="1:5" ht="115.2" x14ac:dyDescent="0.3">
      <c r="A912" s="80" t="s">
        <v>1319</v>
      </c>
      <c r="B912" s="80" t="s">
        <v>180</v>
      </c>
      <c r="C912" s="80" t="s">
        <v>1432</v>
      </c>
      <c r="D912" s="81" t="str">
        <f t="shared" si="21"/>
        <v>OPCVM : mécanismes et utilisations (First Finance) (Formation courte)</v>
      </c>
      <c r="E912" s="33">
        <f t="shared" si="20"/>
        <v>0</v>
      </c>
    </row>
    <row r="913" spans="1:5" ht="172.8" x14ac:dyDescent="0.3">
      <c r="A913" s="33" t="s">
        <v>1319</v>
      </c>
      <c r="B913" s="79" t="s">
        <v>180</v>
      </c>
      <c r="C913" s="79" t="s">
        <v>1434</v>
      </c>
      <c r="D913" s="33" t="str">
        <f t="shared" si="21"/>
        <v>Analyse financière des comptes consolidés des sociétés immobilières (First Finance) (Formation courte)</v>
      </c>
      <c r="E913" s="79">
        <f t="shared" si="20"/>
        <v>0</v>
      </c>
    </row>
    <row r="914" spans="1:5" ht="100.8" x14ac:dyDescent="0.3">
      <c r="A914" s="81" t="s">
        <v>1319</v>
      </c>
      <c r="B914" s="81" t="s">
        <v>180</v>
      </c>
      <c r="C914" s="81" t="s">
        <v>1437</v>
      </c>
      <c r="D914" s="81" t="str">
        <f t="shared" si="21"/>
        <v>Introduction au risk management (First Finance) (Formation courte)</v>
      </c>
      <c r="E914" s="80">
        <f t="shared" si="20"/>
        <v>0</v>
      </c>
    </row>
    <row r="915" spans="1:5" ht="115.2" x14ac:dyDescent="0.3">
      <c r="A915" s="79" t="s">
        <v>1319</v>
      </c>
      <c r="B915" s="79" t="s">
        <v>180</v>
      </c>
      <c r="C915" s="79" t="s">
        <v>1439</v>
      </c>
      <c r="D915" s="33" t="str">
        <f t="shared" si="21"/>
        <v>Fondamentaux de la gestion privée (First Finance) (Formation courte)</v>
      </c>
      <c r="E915" s="33">
        <f t="shared" si="20"/>
        <v>0</v>
      </c>
    </row>
    <row r="916" spans="1:5" ht="100.8" x14ac:dyDescent="0.3">
      <c r="A916" s="80" t="s">
        <v>1319</v>
      </c>
      <c r="B916" s="80" t="s">
        <v>180</v>
      </c>
      <c r="C916" s="80" t="s">
        <v>1441</v>
      </c>
      <c r="D916" s="81" t="str">
        <f t="shared" si="21"/>
        <v>Calculs financiers sur EXCEL (First Finance) (Formation courte)</v>
      </c>
      <c r="E916" s="79">
        <f t="shared" si="20"/>
        <v>0</v>
      </c>
    </row>
    <row r="917" spans="1:5" ht="86.4" x14ac:dyDescent="0.3">
      <c r="A917" s="33" t="s">
        <v>1319</v>
      </c>
      <c r="B917" s="79" t="s">
        <v>180</v>
      </c>
      <c r="C917" s="79" t="s">
        <v>946</v>
      </c>
      <c r="D917" s="33" t="str">
        <f t="shared" si="21"/>
        <v>Finance islamique (First Finance) (Formation courte)</v>
      </c>
      <c r="E917" s="80">
        <f t="shared" si="20"/>
        <v>0</v>
      </c>
    </row>
    <row r="918" spans="1:5" ht="216" x14ac:dyDescent="0.3">
      <c r="A918" s="81" t="s">
        <v>1319</v>
      </c>
      <c r="B918" s="81" t="s">
        <v>180</v>
      </c>
      <c r="C918" s="81" t="s">
        <v>1444</v>
      </c>
      <c r="D918" s="81" t="str">
        <f t="shared" si="21"/>
        <v>Investissement Socialement Responsable : origines, méthodes et enjeux pour la gestion de fonds (First Finance) (Formation courte)</v>
      </c>
      <c r="E918" s="33">
        <f t="shared" si="20"/>
        <v>5</v>
      </c>
    </row>
    <row r="919" spans="1:5" ht="144" x14ac:dyDescent="0.3">
      <c r="A919" s="79" t="s">
        <v>1319</v>
      </c>
      <c r="B919" s="79" t="s">
        <v>180</v>
      </c>
      <c r="C919" s="79" t="s">
        <v>1456</v>
      </c>
      <c r="D919" s="33" t="str">
        <f t="shared" si="21"/>
        <v>Organisation front to compta d’une banque de marché (First Finance) (Formation courte)</v>
      </c>
      <c r="E919" s="79">
        <f t="shared" si="20"/>
        <v>0</v>
      </c>
    </row>
    <row r="920" spans="1:5" ht="115.2" x14ac:dyDescent="0.3">
      <c r="A920" s="80" t="s">
        <v>1319</v>
      </c>
      <c r="B920" s="80" t="s">
        <v>180</v>
      </c>
      <c r="C920" s="80" t="s">
        <v>1458</v>
      </c>
      <c r="D920" s="81" t="str">
        <f t="shared" si="21"/>
        <v>Systèmes et moyens de paiement (First Finance) (Formation courte)</v>
      </c>
      <c r="E920" s="80">
        <f t="shared" si="20"/>
        <v>0</v>
      </c>
    </row>
    <row r="921" spans="1:5" ht="172.8" x14ac:dyDescent="0.3">
      <c r="A921" s="33" t="s">
        <v>1319</v>
      </c>
      <c r="B921" s="79" t="s">
        <v>180</v>
      </c>
      <c r="C921" s="79" t="s">
        <v>1460</v>
      </c>
      <c r="D921" s="33" t="str">
        <f t="shared" si="21"/>
        <v>Change 1 : produits cash et dérivés de change, mécanismes et utilisations (First Finance) (Formation courte)</v>
      </c>
      <c r="E921" s="33">
        <f t="shared" si="20"/>
        <v>0</v>
      </c>
    </row>
    <row r="922" spans="1:5" ht="129.6" x14ac:dyDescent="0.3">
      <c r="A922" s="81" t="s">
        <v>1319</v>
      </c>
      <c r="B922" s="81" t="s">
        <v>180</v>
      </c>
      <c r="C922" s="81" t="s">
        <v>1462</v>
      </c>
      <c r="D922" s="81" t="str">
        <f t="shared" si="21"/>
        <v>Conformité : pratique de RCSI / Compliance officer (First Finance) (Formation courte)</v>
      </c>
      <c r="E922" s="79">
        <f t="shared" si="20"/>
        <v>0</v>
      </c>
    </row>
    <row r="923" spans="1:5" ht="115.2" x14ac:dyDescent="0.3">
      <c r="A923" s="79" t="s">
        <v>1319</v>
      </c>
      <c r="B923" s="79" t="s">
        <v>180</v>
      </c>
      <c r="C923" s="79" t="s">
        <v>1464</v>
      </c>
      <c r="D923" s="33" t="str">
        <f t="shared" si="21"/>
        <v>Crédits syndiqués et rôle de l’agent (First Finance) (Formation courte)</v>
      </c>
      <c r="E923" s="80">
        <f t="shared" si="20"/>
        <v>0</v>
      </c>
    </row>
    <row r="924" spans="1:5" ht="100.8" x14ac:dyDescent="0.3">
      <c r="A924" s="80" t="s">
        <v>1319</v>
      </c>
      <c r="B924" s="80" t="s">
        <v>180</v>
      </c>
      <c r="C924" s="80" t="s">
        <v>1466</v>
      </c>
      <c r="D924" s="81" t="str">
        <f t="shared" si="21"/>
        <v>Évaluation de sociétés (First Finance) (Formation courte)</v>
      </c>
      <c r="E924" s="33">
        <f t="shared" si="20"/>
        <v>0</v>
      </c>
    </row>
    <row r="925" spans="1:5" ht="158.4" x14ac:dyDescent="0.3">
      <c r="A925" s="79" t="s">
        <v>1319</v>
      </c>
      <c r="B925" s="79" t="s">
        <v>180</v>
      </c>
      <c r="C925" s="79" t="s">
        <v>1468</v>
      </c>
      <c r="D925" s="33" t="str">
        <f t="shared" si="21"/>
        <v>Introduction aux techniques de financement d’entreprise (First Finance) (Formation courte)</v>
      </c>
      <c r="E925" s="79">
        <f t="shared" si="20"/>
        <v>0</v>
      </c>
    </row>
    <row r="926" spans="1:5" ht="144" x14ac:dyDescent="0.3">
      <c r="A926" s="80" t="s">
        <v>1319</v>
      </c>
      <c r="B926" s="80" t="s">
        <v>180</v>
      </c>
      <c r="C926" s="80" t="s">
        <v>1470</v>
      </c>
      <c r="D926" s="81" t="str">
        <f t="shared" si="21"/>
        <v>Métiers de la banque de financement et d’investissement (First Finance) (Formation courte)</v>
      </c>
      <c r="E926" s="80">
        <f t="shared" si="20"/>
        <v>0</v>
      </c>
    </row>
    <row r="927" spans="1:5" ht="144" x14ac:dyDescent="0.3">
      <c r="A927" s="33" t="s">
        <v>1319</v>
      </c>
      <c r="B927" s="79" t="s">
        <v>180</v>
      </c>
      <c r="C927" s="79" t="s">
        <v>1472</v>
      </c>
      <c r="D927" s="33" t="str">
        <f t="shared" si="21"/>
        <v>Crypto-actifs : les fondamentaux par la pratique – niveau 1 (First Finance) (Formation courte)</v>
      </c>
      <c r="E927" s="33">
        <f t="shared" si="20"/>
        <v>0</v>
      </c>
    </row>
    <row r="928" spans="1:5" ht="144" x14ac:dyDescent="0.3">
      <c r="A928" s="81" t="s">
        <v>1319</v>
      </c>
      <c r="B928" s="81" t="s">
        <v>180</v>
      </c>
      <c r="C928" s="81" t="s">
        <v>1474</v>
      </c>
      <c r="D928" s="81" t="str">
        <f t="shared" si="21"/>
        <v>Finance durable : enjeux, stratégies d’investissement et outils (First Finance) (Formation courte)</v>
      </c>
      <c r="E928" s="79">
        <f t="shared" si="20"/>
        <v>5</v>
      </c>
    </row>
    <row r="929" spans="1:5" ht="144" x14ac:dyDescent="0.3">
      <c r="A929" s="79" t="s">
        <v>1319</v>
      </c>
      <c r="B929" s="79" t="s">
        <v>180</v>
      </c>
      <c r="C929" s="79" t="s">
        <v>1486</v>
      </c>
      <c r="D929" s="33" t="str">
        <f t="shared" si="21"/>
        <v>Finance durable et entreprise : impacts, notations et scoring (First Finance) (Formation courte)</v>
      </c>
      <c r="E929" s="80">
        <f t="shared" si="20"/>
        <v>3</v>
      </c>
    </row>
    <row r="930" spans="1:5" ht="172.8" x14ac:dyDescent="0.3">
      <c r="A930" s="80" t="s">
        <v>1319</v>
      </c>
      <c r="B930" s="80" t="s">
        <v>180</v>
      </c>
      <c r="C930" s="80" t="s">
        <v>1494</v>
      </c>
      <c r="D930" s="81" t="str">
        <f t="shared" si="21"/>
        <v>Introduction à la finance durable : définitions, environnement et acteurs (First Finance) (Formation courte)</v>
      </c>
      <c r="E930" s="33">
        <f t="shared" si="20"/>
        <v>11</v>
      </c>
    </row>
    <row r="931" spans="1:5" ht="144" x14ac:dyDescent="0.3">
      <c r="A931" s="33" t="s">
        <v>1319</v>
      </c>
      <c r="B931" s="79" t="s">
        <v>180</v>
      </c>
      <c r="C931" s="79" t="s">
        <v>1518</v>
      </c>
      <c r="D931" s="33" t="str">
        <f t="shared" si="21"/>
        <v>L’intelligence artificielle appliquée à la finance (First Finance) (Formation courte)</v>
      </c>
      <c r="E931" s="79">
        <f t="shared" si="20"/>
        <v>0</v>
      </c>
    </row>
    <row r="932" spans="1:5" ht="115.2" x14ac:dyDescent="0.3">
      <c r="A932" s="81" t="s">
        <v>1319</v>
      </c>
      <c r="B932" s="81" t="s">
        <v>180</v>
      </c>
      <c r="C932" s="81" t="s">
        <v>1520</v>
      </c>
      <c r="D932" s="81" t="str">
        <f t="shared" si="21"/>
        <v>Les différents types de swaps (First Finance) (Formation courte)</v>
      </c>
      <c r="E932" s="80">
        <f t="shared" si="20"/>
        <v>0</v>
      </c>
    </row>
    <row r="933" spans="1:5" ht="201.6" x14ac:dyDescent="0.3">
      <c r="A933" s="79" t="s">
        <v>1319</v>
      </c>
      <c r="B933" s="79" t="s">
        <v>180</v>
      </c>
      <c r="C933" s="79" t="s">
        <v>1522</v>
      </c>
      <c r="D933" s="33" t="str">
        <f t="shared" si="21"/>
        <v>Banques centrales : gestion des bilans, taux pré et post-Covid – Impacts sur les marchés financiers (First Finance) (Formation courte)</v>
      </c>
      <c r="E933" s="33">
        <f t="shared" si="20"/>
        <v>0</v>
      </c>
    </row>
    <row r="934" spans="1:5" ht="129.6" x14ac:dyDescent="0.3">
      <c r="A934" s="80" t="s">
        <v>1319</v>
      </c>
      <c r="B934" s="80" t="s">
        <v>180</v>
      </c>
      <c r="C934" s="80" t="s">
        <v>1524</v>
      </c>
      <c r="D934" s="81" t="str">
        <f t="shared" si="21"/>
        <v>Gestion du risque de liquidité 2 : impacts de Bâle III (First Finance) (Formation courte)</v>
      </c>
      <c r="E934" s="79">
        <f t="shared" si="20"/>
        <v>0</v>
      </c>
    </row>
    <row r="935" spans="1:5" ht="100.8" x14ac:dyDescent="0.3">
      <c r="A935" s="33" t="s">
        <v>1319</v>
      </c>
      <c r="B935" s="79" t="s">
        <v>180</v>
      </c>
      <c r="C935" s="79" t="s">
        <v>1526</v>
      </c>
      <c r="D935" s="33" t="str">
        <f t="shared" si="21"/>
        <v>Investir en private equity (First Finance) (Formation courte)</v>
      </c>
      <c r="E935" s="80">
        <f t="shared" si="20"/>
        <v>0</v>
      </c>
    </row>
    <row r="936" spans="1:5" ht="172.8" x14ac:dyDescent="0.3">
      <c r="A936" s="81" t="s">
        <v>1319</v>
      </c>
      <c r="B936" s="81" t="s">
        <v>180</v>
      </c>
      <c r="C936" s="81" t="s">
        <v>1529</v>
      </c>
      <c r="D936" s="81" t="str">
        <f t="shared" si="21"/>
        <v>Investissements et financements immobiliers – aspects juridiques et fiscaux (First Finance) (Formation courte)</v>
      </c>
      <c r="E936" s="33">
        <f t="shared" si="20"/>
        <v>1</v>
      </c>
    </row>
    <row r="937" spans="1:5" ht="86.4" x14ac:dyDescent="0.3">
      <c r="A937" s="79" t="s">
        <v>1319</v>
      </c>
      <c r="B937" s="79" t="s">
        <v>180</v>
      </c>
      <c r="C937" s="79" t="s">
        <v>1533</v>
      </c>
      <c r="D937" s="33" t="str">
        <f t="shared" si="21"/>
        <v>La levée de fonds (First Finance) (Formation courte)</v>
      </c>
      <c r="E937" s="79">
        <f t="shared" si="20"/>
        <v>0</v>
      </c>
    </row>
    <row r="938" spans="1:5" ht="158.4" x14ac:dyDescent="0.3">
      <c r="A938" s="80" t="s">
        <v>1319</v>
      </c>
      <c r="B938" s="80" t="s">
        <v>180</v>
      </c>
      <c r="C938" s="80" t="s">
        <v>1536</v>
      </c>
      <c r="D938" s="81" t="str">
        <f t="shared" si="21"/>
        <v>La réglementation pour l’asset management en pratique (First Finance) (Formation courte)</v>
      </c>
      <c r="E938" s="80">
        <f t="shared" si="20"/>
        <v>0</v>
      </c>
    </row>
    <row r="939" spans="1:5" ht="187.2" x14ac:dyDescent="0.3">
      <c r="A939" s="33" t="s">
        <v>1319</v>
      </c>
      <c r="B939" s="79" t="s">
        <v>180</v>
      </c>
      <c r="C939" s="79" t="s">
        <v>1538</v>
      </c>
      <c r="D939" s="33" t="str">
        <f t="shared" ref="D939:D970" si="22">CONCATENATE(C939&amp;" ("&amp;A939&amp;")"&amp;" ("&amp;B939&amp;")")</f>
        <v>Restructuration de la dette et gestion préventive et collective du risque débiteur (First Finance) (Formation courte)</v>
      </c>
      <c r="E939" s="33">
        <f t="shared" ref="E939:E1002" si="23">SUMIF($E$2:$E$808,D939,$L$2:$L$808)</f>
        <v>0</v>
      </c>
    </row>
    <row r="940" spans="1:5" ht="129.6" x14ac:dyDescent="0.3">
      <c r="A940" s="81" t="s">
        <v>1319</v>
      </c>
      <c r="B940" s="81" t="s">
        <v>180</v>
      </c>
      <c r="C940" s="81" t="s">
        <v>1540</v>
      </c>
      <c r="D940" s="81" t="str">
        <f t="shared" si="22"/>
        <v>SIIC, OPCI, SCPI : mécanismes et utilisations (First Finance) (Formation courte)</v>
      </c>
      <c r="E940" s="79">
        <f t="shared" si="23"/>
        <v>0</v>
      </c>
    </row>
    <row r="941" spans="1:5" ht="115.2" x14ac:dyDescent="0.3">
      <c r="A941" s="79" t="s">
        <v>1319</v>
      </c>
      <c r="B941" s="79" t="s">
        <v>180</v>
      </c>
      <c r="C941" s="79" t="s">
        <v>1542</v>
      </c>
      <c r="D941" s="33" t="str">
        <f t="shared" si="22"/>
        <v>Tout savoir sur le private equity (First Finance) (Formation courte)</v>
      </c>
      <c r="E941" s="80">
        <f t="shared" si="23"/>
        <v>0</v>
      </c>
    </row>
    <row r="942" spans="1:5" ht="172.8" x14ac:dyDescent="0.3">
      <c r="A942" s="80" t="s">
        <v>1319</v>
      </c>
      <c r="B942" s="80" t="s">
        <v>180</v>
      </c>
      <c r="C942" s="80" t="s">
        <v>1544</v>
      </c>
      <c r="D942" s="81" t="str">
        <f t="shared" si="22"/>
        <v>Analyse financière appliquée aux précontentieux / affaires spéciales (First Finance) (Formation courte)</v>
      </c>
      <c r="E942" s="33">
        <f t="shared" si="23"/>
        <v>0</v>
      </c>
    </row>
    <row r="943" spans="1:5" ht="115.2" x14ac:dyDescent="0.3">
      <c r="A943" s="33" t="s">
        <v>1319</v>
      </c>
      <c r="B943" s="79" t="s">
        <v>180</v>
      </c>
      <c r="C943" s="79" t="s">
        <v>1546</v>
      </c>
      <c r="D943" s="33" t="str">
        <f t="shared" si="22"/>
        <v>Auditer un portefeuille de clients entreprises (First Finance) (Formation courte)</v>
      </c>
      <c r="E943" s="79">
        <f t="shared" si="23"/>
        <v>0</v>
      </c>
    </row>
    <row r="944" spans="1:5" ht="72" x14ac:dyDescent="0.3">
      <c r="A944" s="81" t="s">
        <v>1319</v>
      </c>
      <c r="B944" s="81" t="s">
        <v>1146</v>
      </c>
      <c r="C944" s="81" t="s">
        <v>1548</v>
      </c>
      <c r="D944" s="81" t="str">
        <f t="shared" si="22"/>
        <v>ACCF@HEC Paris (First Finance) (Formation certifiante)</v>
      </c>
      <c r="E944" s="80">
        <f t="shared" si="23"/>
        <v>0</v>
      </c>
    </row>
    <row r="945" spans="1:5" ht="72" x14ac:dyDescent="0.3">
      <c r="A945" s="79" t="s">
        <v>1319</v>
      </c>
      <c r="B945" s="79" t="s">
        <v>1146</v>
      </c>
      <c r="C945" s="79" t="s">
        <v>1552</v>
      </c>
      <c r="D945" s="33" t="str">
        <f t="shared" si="22"/>
        <v>ICCF@HEC Paris (First Finance) (Formation certifiante)</v>
      </c>
      <c r="E945" s="33">
        <f t="shared" si="23"/>
        <v>0</v>
      </c>
    </row>
    <row r="946" spans="1:5" ht="115.2" x14ac:dyDescent="0.3">
      <c r="A946" s="80" t="s">
        <v>1319</v>
      </c>
      <c r="B946" s="80" t="s">
        <v>1146</v>
      </c>
      <c r="C946" s="80" t="s">
        <v>1555</v>
      </c>
      <c r="D946" s="81" t="str">
        <f t="shared" si="22"/>
        <v>ICCF@Columbia Business School (First Finance) (Formation certifiante)</v>
      </c>
      <c r="E946" s="79">
        <f t="shared" si="23"/>
        <v>0</v>
      </c>
    </row>
    <row r="947" spans="1:5" ht="115.2" x14ac:dyDescent="0.3">
      <c r="A947" s="33" t="s">
        <v>1319</v>
      </c>
      <c r="B947" s="79" t="s">
        <v>1146</v>
      </c>
      <c r="C947" s="79" t="s">
        <v>1557</v>
      </c>
      <c r="D947" s="33" t="str">
        <f t="shared" si="22"/>
        <v>Finance de marché@First Finance Institute (First Finance) (Formation certifiante)</v>
      </c>
      <c r="E947" s="80">
        <f t="shared" si="23"/>
        <v>0</v>
      </c>
    </row>
    <row r="948" spans="1:5" ht="129.6" x14ac:dyDescent="0.3">
      <c r="A948" s="81" t="s">
        <v>1319</v>
      </c>
      <c r="B948" s="81" t="s">
        <v>180</v>
      </c>
      <c r="C948" s="81" t="s">
        <v>1560</v>
      </c>
      <c r="D948" s="81" t="str">
        <f t="shared" si="22"/>
        <v>Économie et marchés de capitaux – Niveau 1 (First Finance) (Formation courte)</v>
      </c>
      <c r="E948" s="33">
        <f t="shared" si="23"/>
        <v>0</v>
      </c>
    </row>
    <row r="949" spans="1:5" ht="144" x14ac:dyDescent="0.3">
      <c r="A949" s="79" t="s">
        <v>1319</v>
      </c>
      <c r="B949" s="79" t="s">
        <v>180</v>
      </c>
      <c r="C949" s="79" t="s">
        <v>1562</v>
      </c>
      <c r="D949" s="33" t="str">
        <f t="shared" si="22"/>
        <v>Fondamentaux de l’asset management en immobilier (First Finance) (Formation courte)</v>
      </c>
      <c r="E949" s="79">
        <f t="shared" si="23"/>
        <v>1</v>
      </c>
    </row>
    <row r="950" spans="1:5" ht="129.6" x14ac:dyDescent="0.3">
      <c r="A950" s="80" t="s">
        <v>1319</v>
      </c>
      <c r="B950" s="80" t="s">
        <v>180</v>
      </c>
      <c r="C950" s="80" t="s">
        <v>1566</v>
      </c>
      <c r="D950" s="81" t="str">
        <f t="shared" si="22"/>
        <v>Fondamentaux du financement immobilier (First Finance) (Formation courte)</v>
      </c>
      <c r="E950" s="80">
        <f t="shared" si="23"/>
        <v>0</v>
      </c>
    </row>
    <row r="951" spans="1:5" ht="144" x14ac:dyDescent="0.3">
      <c r="A951" s="33" t="s">
        <v>1319</v>
      </c>
      <c r="B951" s="79" t="s">
        <v>180</v>
      </c>
      <c r="C951" s="79" t="s">
        <v>1568</v>
      </c>
      <c r="D951" s="33" t="str">
        <f t="shared" si="22"/>
        <v>Introduction aux marchés de matières premières (First Finance) (Formation courte)</v>
      </c>
      <c r="E951" s="33">
        <f t="shared" si="23"/>
        <v>1</v>
      </c>
    </row>
    <row r="952" spans="1:5" ht="201.6" x14ac:dyDescent="0.3">
      <c r="A952" s="81" t="s">
        <v>1319</v>
      </c>
      <c r="B952" s="81" t="s">
        <v>180</v>
      </c>
      <c r="C952" s="81" t="s">
        <v>1572</v>
      </c>
      <c r="D952" s="81" t="str">
        <f t="shared" si="22"/>
        <v>Produits monétaires, obligations d’État et corporates : mécanismes et utilisations (First Finance) (Formation courte)</v>
      </c>
      <c r="E952" s="79">
        <f t="shared" si="23"/>
        <v>1</v>
      </c>
    </row>
    <row r="953" spans="1:5" ht="144" x14ac:dyDescent="0.3">
      <c r="A953" s="79" t="s">
        <v>1319</v>
      </c>
      <c r="B953" s="79" t="s">
        <v>180</v>
      </c>
      <c r="C953" s="79" t="s">
        <v>1575</v>
      </c>
      <c r="D953" s="33" t="str">
        <f t="shared" si="22"/>
        <v>Trade finance : moyens de paiement et garanties (First Finance) (Formation courte)</v>
      </c>
      <c r="E953" s="80">
        <f t="shared" si="23"/>
        <v>0</v>
      </c>
    </row>
    <row r="954" spans="1:5" ht="158.4" x14ac:dyDescent="0.3">
      <c r="A954" s="80" t="s">
        <v>1319</v>
      </c>
      <c r="B954" s="80" t="s">
        <v>180</v>
      </c>
      <c r="C954" s="80" t="s">
        <v>1577</v>
      </c>
      <c r="D954" s="81" t="str">
        <f t="shared" si="22"/>
        <v>Connaissance et pratique des contrats cadre ISDA et FBF (First Finance) (Formation courte)</v>
      </c>
      <c r="E954" s="33">
        <f t="shared" si="23"/>
        <v>0</v>
      </c>
    </row>
    <row r="955" spans="1:5" ht="100.8" x14ac:dyDescent="0.3">
      <c r="A955" s="33" t="s">
        <v>1319</v>
      </c>
      <c r="B955" s="79" t="s">
        <v>180</v>
      </c>
      <c r="C955" s="79" t="s">
        <v>1579</v>
      </c>
      <c r="D955" s="33" t="str">
        <f t="shared" si="22"/>
        <v>Gestion Back office des OST (First Finance) (Formation courte)</v>
      </c>
      <c r="E955" s="79">
        <f t="shared" si="23"/>
        <v>0</v>
      </c>
    </row>
    <row r="956" spans="1:5" ht="115.2" x14ac:dyDescent="0.3">
      <c r="A956" s="81" t="s">
        <v>1319</v>
      </c>
      <c r="B956" s="81" t="s">
        <v>180</v>
      </c>
      <c r="C956" s="81" t="s">
        <v>1581</v>
      </c>
      <c r="D956" s="81" t="str">
        <f t="shared" si="22"/>
        <v>Règlement – livraison national et international (First Finance) (Formation courte)</v>
      </c>
      <c r="E956" s="80">
        <f t="shared" si="23"/>
        <v>0</v>
      </c>
    </row>
    <row r="957" spans="1:5" ht="129.6" x14ac:dyDescent="0.3">
      <c r="A957" s="79" t="s">
        <v>1319</v>
      </c>
      <c r="B957" s="79" t="s">
        <v>180</v>
      </c>
      <c r="C957" s="79" t="s">
        <v>1583</v>
      </c>
      <c r="D957" s="33" t="str">
        <f t="shared" si="22"/>
        <v>Économie et marchés de capitaux – Niveau 2 (First Finance) (Formation courte)</v>
      </c>
      <c r="E957" s="33">
        <f t="shared" si="23"/>
        <v>1</v>
      </c>
    </row>
    <row r="958" spans="1:5" ht="187.2" x14ac:dyDescent="0.3">
      <c r="A958" s="80" t="s">
        <v>1319</v>
      </c>
      <c r="B958" s="80" t="s">
        <v>180</v>
      </c>
      <c r="C958" s="80" t="s">
        <v>1587</v>
      </c>
      <c r="D958" s="81" t="str">
        <f t="shared" si="22"/>
        <v>Mathématiques financières 2 : valorisation et sensibilités des options (First Finance) (Formation courte)</v>
      </c>
      <c r="E958" s="79">
        <f t="shared" si="23"/>
        <v>0</v>
      </c>
    </row>
    <row r="959" spans="1:5" ht="144" x14ac:dyDescent="0.3">
      <c r="A959" s="33" t="s">
        <v>1319</v>
      </c>
      <c r="B959" s="79" t="s">
        <v>180</v>
      </c>
      <c r="C959" s="79" t="s">
        <v>1589</v>
      </c>
      <c r="D959" s="33" t="str">
        <f t="shared" si="22"/>
        <v>Perfectionnement à l’approche risque clientèle professionnels (First Finance) (Formation courte)</v>
      </c>
      <c r="E959" s="80">
        <f t="shared" si="23"/>
        <v>0</v>
      </c>
    </row>
    <row r="960" spans="1:5" ht="158.4" x14ac:dyDescent="0.3">
      <c r="A960" s="81" t="s">
        <v>1319</v>
      </c>
      <c r="B960" s="81" t="s">
        <v>180</v>
      </c>
      <c r="C960" s="81" t="s">
        <v>1591</v>
      </c>
      <c r="D960" s="81" t="str">
        <f t="shared" si="22"/>
        <v>ALM 1 : fondamentaux de la gestion actif / passif bancaire (First Finance) (Formation courte)</v>
      </c>
      <c r="E960" s="33">
        <f t="shared" si="23"/>
        <v>0</v>
      </c>
    </row>
    <row r="961" spans="1:5" ht="144" x14ac:dyDescent="0.3">
      <c r="A961" s="79" t="s">
        <v>1319</v>
      </c>
      <c r="B961" s="79" t="s">
        <v>180</v>
      </c>
      <c r="C961" s="79" t="s">
        <v>1593</v>
      </c>
      <c r="D961" s="33" t="str">
        <f t="shared" si="22"/>
        <v>Aspects financiers des Partenariats Public Privé (PPP) (First Finance) (Formation courte)</v>
      </c>
      <c r="E961" s="79">
        <f t="shared" si="23"/>
        <v>0</v>
      </c>
    </row>
    <row r="962" spans="1:5" ht="115.2" x14ac:dyDescent="0.3">
      <c r="A962" s="80" t="s">
        <v>1319</v>
      </c>
      <c r="B962" s="80" t="s">
        <v>180</v>
      </c>
      <c r="C962" s="80" t="s">
        <v>1595</v>
      </c>
      <c r="D962" s="81" t="str">
        <f t="shared" si="22"/>
        <v>Financements de matières premières (First Finance) (Formation courte)</v>
      </c>
      <c r="E962" s="80">
        <f t="shared" si="23"/>
        <v>0</v>
      </c>
    </row>
    <row r="963" spans="1:5" ht="115.2" x14ac:dyDescent="0.3">
      <c r="A963" s="79" t="s">
        <v>1319</v>
      </c>
      <c r="B963" s="79" t="s">
        <v>180</v>
      </c>
      <c r="C963" s="79" t="s">
        <v>1597</v>
      </c>
      <c r="D963" s="33" t="str">
        <f t="shared" si="22"/>
        <v>Gestion des risques en Asset Management (First Finance) (Formation courte)</v>
      </c>
      <c r="E963" s="33">
        <f t="shared" si="23"/>
        <v>0</v>
      </c>
    </row>
    <row r="964" spans="1:5" ht="100.8" x14ac:dyDescent="0.3">
      <c r="A964" s="80" t="s">
        <v>1319</v>
      </c>
      <c r="B964" s="80" t="s">
        <v>180</v>
      </c>
      <c r="C964" s="80" t="s">
        <v>1599</v>
      </c>
      <c r="D964" s="81" t="str">
        <f t="shared" si="22"/>
        <v>Les clés de l’analyse technique (First Finance) (Formation courte)</v>
      </c>
      <c r="E964" s="79">
        <f t="shared" si="23"/>
        <v>0</v>
      </c>
    </row>
    <row r="965" spans="1:5" ht="129.6" x14ac:dyDescent="0.3">
      <c r="A965" s="33" t="s">
        <v>1319</v>
      </c>
      <c r="B965" s="79" t="s">
        <v>1146</v>
      </c>
      <c r="C965" s="79" t="s">
        <v>1601</v>
      </c>
      <c r="D965" s="33" t="str">
        <f t="shared" si="22"/>
        <v>CAIA (Chartered Alternative Investment Analyst) (First Finance) (Formation certifiante)</v>
      </c>
      <c r="E965" s="80">
        <f t="shared" si="23"/>
        <v>0</v>
      </c>
    </row>
    <row r="966" spans="1:5" ht="129.6" x14ac:dyDescent="0.3">
      <c r="A966" s="81" t="s">
        <v>1319</v>
      </c>
      <c r="B966" s="81" t="s">
        <v>1146</v>
      </c>
      <c r="C966" s="81" t="s">
        <v>1603</v>
      </c>
      <c r="D966" s="81" t="str">
        <f t="shared" si="22"/>
        <v>Préparation au FRM (Financial Risk Manager) (First Finance) (Formation certifiante)</v>
      </c>
      <c r="E966" s="33">
        <f t="shared" si="23"/>
        <v>0</v>
      </c>
    </row>
    <row r="967" spans="1:5" ht="100.8" x14ac:dyDescent="0.3">
      <c r="A967" s="79" t="s">
        <v>1319</v>
      </c>
      <c r="B967" s="79" t="s">
        <v>180</v>
      </c>
      <c r="C967" s="79" t="s">
        <v>1605</v>
      </c>
      <c r="D967" s="33" t="str">
        <f t="shared" si="22"/>
        <v>Analyser le conseil en investissement (First Finance) (Formation courte)</v>
      </c>
      <c r="E967" s="79">
        <f t="shared" si="23"/>
        <v>0</v>
      </c>
    </row>
    <row r="968" spans="1:5" ht="100.8" x14ac:dyDescent="0.3">
      <c r="A968" s="80" t="s">
        <v>1319</v>
      </c>
      <c r="B968" s="80" t="s">
        <v>180</v>
      </c>
      <c r="C968" s="80" t="s">
        <v>1608</v>
      </c>
      <c r="D968" s="81" t="str">
        <f t="shared" si="22"/>
        <v>Financement de projet (First Finance) (Formation courte)</v>
      </c>
      <c r="E968" s="80">
        <f t="shared" si="23"/>
        <v>0</v>
      </c>
    </row>
    <row r="969" spans="1:5" ht="100.8" x14ac:dyDescent="0.3">
      <c r="A969" s="33" t="s">
        <v>1319</v>
      </c>
      <c r="B969" s="79" t="s">
        <v>180</v>
      </c>
      <c r="C969" s="79" t="s">
        <v>1610</v>
      </c>
      <c r="D969" s="33" t="str">
        <f t="shared" si="22"/>
        <v>Repo et Collateral Management (First Finance) (Formation courte)</v>
      </c>
      <c r="E969" s="33">
        <f t="shared" si="23"/>
        <v>0</v>
      </c>
    </row>
    <row r="970" spans="1:5" ht="158.4" x14ac:dyDescent="0.3">
      <c r="A970" s="81" t="s">
        <v>1319</v>
      </c>
      <c r="B970" s="81" t="s">
        <v>180</v>
      </c>
      <c r="C970" s="81" t="s">
        <v>1612</v>
      </c>
      <c r="D970" s="81" t="str">
        <f t="shared" si="22"/>
        <v>Covered bonds européens, obligations foncières, SFH françaises (First Finance) (Formation courte)</v>
      </c>
      <c r="E970" s="79">
        <f t="shared" si="23"/>
        <v>0</v>
      </c>
    </row>
    <row r="971" spans="1:5" ht="144" x14ac:dyDescent="0.3">
      <c r="A971" s="79" t="s">
        <v>1319</v>
      </c>
      <c r="B971" s="79" t="s">
        <v>180</v>
      </c>
      <c r="C971" s="79" t="s">
        <v>1614</v>
      </c>
      <c r="D971" s="33" t="str">
        <f t="shared" ref="D971:D1002" si="24">CONCATENATE(C971&amp;" ("&amp;A971&amp;")"&amp;" ("&amp;B971&amp;")")</f>
        <v>Fusions / acquisitions : mécanismes et mise en œuvre (First Finance) (Formation courte)</v>
      </c>
      <c r="E971" s="80">
        <f t="shared" si="23"/>
        <v>0</v>
      </c>
    </row>
    <row r="972" spans="1:5" ht="115.2" x14ac:dyDescent="0.3">
      <c r="A972" s="80" t="s">
        <v>1319</v>
      </c>
      <c r="B972" s="80" t="s">
        <v>180</v>
      </c>
      <c r="C972" s="80" t="s">
        <v>1616</v>
      </c>
      <c r="D972" s="81" t="str">
        <f t="shared" si="24"/>
        <v>Pratique des produits structurés (First Finance) (Formation courte)</v>
      </c>
      <c r="E972" s="33">
        <f t="shared" si="23"/>
        <v>0</v>
      </c>
    </row>
    <row r="973" spans="1:5" ht="115.2" x14ac:dyDescent="0.3">
      <c r="A973" s="33" t="s">
        <v>1319</v>
      </c>
      <c r="B973" s="79" t="s">
        <v>180</v>
      </c>
      <c r="C973" s="79" t="s">
        <v>1618</v>
      </c>
      <c r="D973" s="33" t="str">
        <f t="shared" si="24"/>
        <v>Analyse crédit des institutions financières (First Finance) (Formation courte)</v>
      </c>
      <c r="E973" s="79">
        <f t="shared" si="23"/>
        <v>0</v>
      </c>
    </row>
    <row r="974" spans="1:5" ht="187.2" x14ac:dyDescent="0.3">
      <c r="A974" s="81" t="s">
        <v>1319</v>
      </c>
      <c r="B974" s="81" t="s">
        <v>180</v>
      </c>
      <c r="C974" s="81" t="s">
        <v>1620</v>
      </c>
      <c r="D974" s="81" t="str">
        <f t="shared" si="24"/>
        <v>Analyse de la réglementation prudentielle : de Bâle III et CRR à CRR2 et Bâle IV (First Finance) (Formation courte)</v>
      </c>
      <c r="E974" s="80">
        <f t="shared" si="23"/>
        <v>0</v>
      </c>
    </row>
    <row r="975" spans="1:5" ht="144" x14ac:dyDescent="0.3">
      <c r="A975" s="79" t="s">
        <v>1319</v>
      </c>
      <c r="B975" s="79" t="s">
        <v>180</v>
      </c>
      <c r="C975" s="79" t="s">
        <v>1622</v>
      </c>
      <c r="D975" s="33" t="str">
        <f t="shared" si="24"/>
        <v>Analyse financière et valorisation des actions (First Finance) (Formation courte)</v>
      </c>
      <c r="E975" s="33">
        <f t="shared" si="23"/>
        <v>0</v>
      </c>
    </row>
    <row r="976" spans="1:5" ht="187.2" x14ac:dyDescent="0.3">
      <c r="A976" s="80" t="s">
        <v>1319</v>
      </c>
      <c r="B976" s="80" t="s">
        <v>180</v>
      </c>
      <c r="C976" s="80" t="s">
        <v>1624</v>
      </c>
      <c r="D976" s="81" t="str">
        <f t="shared" si="24"/>
        <v>Besoins et contraintes des investisseurs institutionnels en asset management (First Finance) (Formation courte)</v>
      </c>
      <c r="E976" s="79">
        <f t="shared" si="23"/>
        <v>0</v>
      </c>
    </row>
    <row r="977" spans="1:5" ht="158.4" x14ac:dyDescent="0.3">
      <c r="A977" s="33" t="s">
        <v>1319</v>
      </c>
      <c r="B977" s="79" t="s">
        <v>180</v>
      </c>
      <c r="C977" s="79" t="s">
        <v>1626</v>
      </c>
      <c r="D977" s="33" t="str">
        <f t="shared" si="24"/>
        <v>Change 2 : swaps et options de change, valorisation et sensibilités (First Finance) (Formation courte)</v>
      </c>
      <c r="E977" s="80">
        <f t="shared" si="23"/>
        <v>0</v>
      </c>
    </row>
    <row r="978" spans="1:5" ht="86.4" x14ac:dyDescent="0.3">
      <c r="A978" s="81" t="s">
        <v>1319</v>
      </c>
      <c r="B978" s="81" t="s">
        <v>180</v>
      </c>
      <c r="C978" s="81" t="s">
        <v>1628</v>
      </c>
      <c r="D978" s="81" t="str">
        <f t="shared" si="24"/>
        <v>Dérivés sur énergie (First Finance) (Formation courte)</v>
      </c>
      <c r="E978" s="33">
        <f t="shared" si="23"/>
        <v>0</v>
      </c>
    </row>
    <row r="979" spans="1:5" ht="144" x14ac:dyDescent="0.3">
      <c r="A979" s="79" t="s">
        <v>1319</v>
      </c>
      <c r="B979" s="79" t="s">
        <v>180</v>
      </c>
      <c r="C979" s="79" t="s">
        <v>1631</v>
      </c>
      <c r="D979" s="33" t="str">
        <f t="shared" si="24"/>
        <v>Dette verte : produits, mécanismes et utilisation (First Finance) (Formation courte)</v>
      </c>
      <c r="E979" s="79">
        <f t="shared" si="23"/>
        <v>5</v>
      </c>
    </row>
    <row r="980" spans="1:5" ht="115.2" x14ac:dyDescent="0.3">
      <c r="A980" s="80" t="s">
        <v>1319</v>
      </c>
      <c r="B980" s="80" t="s">
        <v>180</v>
      </c>
      <c r="C980" s="80" t="s">
        <v>1643</v>
      </c>
      <c r="D980" s="81" t="str">
        <f t="shared" si="24"/>
        <v>Equity Capital Markets (ECM) (First Finance) (Formation courte)</v>
      </c>
      <c r="E980" s="80">
        <f t="shared" si="23"/>
        <v>0</v>
      </c>
    </row>
    <row r="981" spans="1:5" ht="201.6" x14ac:dyDescent="0.3">
      <c r="A981" s="33" t="s">
        <v>1319</v>
      </c>
      <c r="B981" s="79" t="s">
        <v>180</v>
      </c>
      <c r="C981" s="79" t="s">
        <v>1645</v>
      </c>
      <c r="D981" s="33" t="str">
        <f t="shared" si="24"/>
        <v>Finance durable : labels, standards, benchmarks et réglementations, green claims (First Finance) (Formation courte)</v>
      </c>
      <c r="E981" s="33">
        <f t="shared" si="23"/>
        <v>4</v>
      </c>
    </row>
    <row r="982" spans="1:5" ht="230.4" x14ac:dyDescent="0.3">
      <c r="A982" s="81" t="s">
        <v>1319</v>
      </c>
      <c r="B982" s="81" t="s">
        <v>180</v>
      </c>
      <c r="C982" s="81" t="s">
        <v>1655</v>
      </c>
      <c r="D982" s="81" t="str">
        <f t="shared" si="24"/>
        <v>Finance durable et gestion d’actifs : stratégie d’investissements climatiques et décarbonisation des portefeuilles (First Finance) (Formation courte)</v>
      </c>
      <c r="E982" s="79">
        <f t="shared" si="23"/>
        <v>8</v>
      </c>
    </row>
    <row r="983" spans="1:5" ht="158.4" x14ac:dyDescent="0.3">
      <c r="A983" s="79" t="s">
        <v>1319</v>
      </c>
      <c r="B983" s="79" t="s">
        <v>180</v>
      </c>
      <c r="C983" s="79" t="s">
        <v>1670</v>
      </c>
      <c r="D983" s="33" t="str">
        <f t="shared" si="24"/>
        <v>FRTB : Déploiement du nouveau modèle de risques de marché (First Finance) (Formation courte)</v>
      </c>
      <c r="E983" s="80">
        <f t="shared" si="23"/>
        <v>0</v>
      </c>
    </row>
    <row r="984" spans="1:5" ht="72" x14ac:dyDescent="0.3">
      <c r="A984" s="80" t="s">
        <v>1319</v>
      </c>
      <c r="B984" s="80" t="s">
        <v>180</v>
      </c>
      <c r="C984" s="80" t="s">
        <v>1672</v>
      </c>
      <c r="D984" s="81" t="str">
        <f t="shared" si="24"/>
        <v>High Yield (First Finance) (Formation courte)</v>
      </c>
      <c r="E984" s="33">
        <f t="shared" si="23"/>
        <v>0</v>
      </c>
    </row>
    <row r="985" spans="1:5" ht="129.6" x14ac:dyDescent="0.3">
      <c r="A985" s="33" t="s">
        <v>1319</v>
      </c>
      <c r="B985" s="79" t="s">
        <v>180</v>
      </c>
      <c r="C985" s="79" t="s">
        <v>1674</v>
      </c>
      <c r="D985" s="33" t="str">
        <f t="shared" si="24"/>
        <v>Impacts réglementaires sur l’activité bancaire (First Finance) (Formation courte)</v>
      </c>
      <c r="E985" s="79">
        <f t="shared" si="23"/>
        <v>0</v>
      </c>
    </row>
    <row r="986" spans="1:5" ht="172.8" x14ac:dyDescent="0.3">
      <c r="A986" s="81" t="s">
        <v>1319</v>
      </c>
      <c r="B986" s="81" t="s">
        <v>180</v>
      </c>
      <c r="C986" s="81" t="s">
        <v>1676</v>
      </c>
      <c r="D986" s="81" t="str">
        <f t="shared" si="24"/>
        <v>Les évolutions réglementaires liées aux métiers de la gestion d’actifs (First Finance) (Formation courte)</v>
      </c>
      <c r="E986" s="80">
        <f t="shared" si="23"/>
        <v>1</v>
      </c>
    </row>
    <row r="987" spans="1:5" ht="86.4" x14ac:dyDescent="0.3">
      <c r="A987" s="79" t="s">
        <v>1319</v>
      </c>
      <c r="B987" s="79" t="s">
        <v>180</v>
      </c>
      <c r="C987" s="79" t="s">
        <v>1680</v>
      </c>
      <c r="D987" s="33" t="str">
        <f t="shared" si="24"/>
        <v>Origination obligataire (First Finance) (Formation courte)</v>
      </c>
      <c r="E987" s="33">
        <f t="shared" si="23"/>
        <v>0</v>
      </c>
    </row>
    <row r="988" spans="1:5" ht="172.8" x14ac:dyDescent="0.3">
      <c r="A988" s="80" t="s">
        <v>1319</v>
      </c>
      <c r="B988" s="80" t="s">
        <v>180</v>
      </c>
      <c r="C988" s="80" t="s">
        <v>1682</v>
      </c>
      <c r="D988" s="81" t="str">
        <f t="shared" si="24"/>
        <v>P&amp;L : mesure et contrôle des résultats des activités de marché (First Finance) (Formation courte)</v>
      </c>
      <c r="E988" s="79">
        <f t="shared" si="23"/>
        <v>0</v>
      </c>
    </row>
    <row r="989" spans="1:5" ht="100.8" x14ac:dyDescent="0.3">
      <c r="A989" s="33" t="s">
        <v>1319</v>
      </c>
      <c r="B989" s="79" t="s">
        <v>180</v>
      </c>
      <c r="C989" s="79" t="s">
        <v>1684</v>
      </c>
      <c r="D989" s="33" t="str">
        <f t="shared" si="24"/>
        <v>Pratique du Risk management (First Finance) (Formation courte)</v>
      </c>
      <c r="E989" s="80">
        <f t="shared" si="23"/>
        <v>0</v>
      </c>
    </row>
    <row r="990" spans="1:5" ht="158.4" x14ac:dyDescent="0.3">
      <c r="A990" s="81" t="s">
        <v>1319</v>
      </c>
      <c r="B990" s="81" t="s">
        <v>180</v>
      </c>
      <c r="C990" s="81" t="s">
        <v>1686</v>
      </c>
      <c r="D990" s="81" t="str">
        <f t="shared" si="24"/>
        <v>Produits cash, dérivés et structurés de taux indexés sur inflation (First Finance) (Formation courte)</v>
      </c>
      <c r="E990" s="33">
        <f t="shared" si="23"/>
        <v>0</v>
      </c>
    </row>
    <row r="991" spans="1:5" ht="216" x14ac:dyDescent="0.3">
      <c r="A991" s="79" t="s">
        <v>1319</v>
      </c>
      <c r="B991" s="79" t="s">
        <v>180</v>
      </c>
      <c r="C991" s="79" t="s">
        <v>1688</v>
      </c>
      <c r="D991" s="33" t="str">
        <f t="shared" si="24"/>
        <v>Risk management sur opérations de marché 2 : techniques avancées d’évaluation des risques (First Finance) (Formation courte)</v>
      </c>
      <c r="E991" s="79">
        <f t="shared" si="23"/>
        <v>0</v>
      </c>
    </row>
    <row r="992" spans="1:5" ht="129.6" x14ac:dyDescent="0.3">
      <c r="A992" s="80" t="s">
        <v>1319</v>
      </c>
      <c r="B992" s="80" t="s">
        <v>180</v>
      </c>
      <c r="C992" s="80" t="s">
        <v>1690</v>
      </c>
      <c r="D992" s="81" t="str">
        <f t="shared" si="24"/>
        <v>Risque de contrepartie sur opérations de marché (First Finance) (Formation courte)</v>
      </c>
      <c r="E992" s="80">
        <f t="shared" si="23"/>
        <v>0</v>
      </c>
    </row>
    <row r="993" spans="1:5" ht="144" x14ac:dyDescent="0.3">
      <c r="A993" s="33" t="s">
        <v>1319</v>
      </c>
      <c r="B993" s="79" t="s">
        <v>180</v>
      </c>
      <c r="C993" s="79" t="s">
        <v>1692</v>
      </c>
      <c r="D993" s="33" t="str">
        <f t="shared" si="24"/>
        <v>Techniques avancées en financement de projet (First Finance) (Formation courte)</v>
      </c>
      <c r="E993" s="33">
        <f t="shared" si="23"/>
        <v>0</v>
      </c>
    </row>
    <row r="994" spans="1:5" ht="144" x14ac:dyDescent="0.3">
      <c r="A994" s="81" t="s">
        <v>1319</v>
      </c>
      <c r="B994" s="81" t="s">
        <v>180</v>
      </c>
      <c r="C994" s="81" t="s">
        <v>1694</v>
      </c>
      <c r="D994" s="81" t="str">
        <f t="shared" si="24"/>
        <v>CFA Préparation au CFA® (Chartered Financial Analyst) (First Finance) (Formation courte)</v>
      </c>
      <c r="E994" s="79">
        <f t="shared" si="23"/>
        <v>1</v>
      </c>
    </row>
    <row r="995" spans="1:5" ht="201.6" x14ac:dyDescent="0.3">
      <c r="A995" s="79" t="s">
        <v>1319</v>
      </c>
      <c r="B995" s="79" t="s">
        <v>180</v>
      </c>
      <c r="C995" s="79" t="s">
        <v>1698</v>
      </c>
      <c r="D995" s="33" t="str">
        <f t="shared" si="24"/>
        <v>Actions 2 : mécanismes et utilisations des options et des produits structurés actions (First Finance) (Formation courte)</v>
      </c>
      <c r="E995" s="80">
        <f t="shared" si="23"/>
        <v>0</v>
      </c>
    </row>
    <row r="996" spans="1:5" ht="172.8" x14ac:dyDescent="0.3">
      <c r="A996" s="80" t="s">
        <v>1319</v>
      </c>
      <c r="B996" s="80" t="s">
        <v>180</v>
      </c>
      <c r="C996" s="80" t="s">
        <v>1700</v>
      </c>
      <c r="D996" s="81" t="str">
        <f t="shared" si="24"/>
        <v>ALM 2 : outils et pratiques avancés de la gestion actif / passif bancaire (First Finance) (Formation courte)</v>
      </c>
      <c r="E996" s="33">
        <f t="shared" si="23"/>
        <v>0</v>
      </c>
    </row>
    <row r="997" spans="1:5" ht="259.2" x14ac:dyDescent="0.3">
      <c r="A997" s="33" t="s">
        <v>1319</v>
      </c>
      <c r="B997" s="79" t="s">
        <v>180</v>
      </c>
      <c r="C997" s="79" t="s">
        <v>1702</v>
      </c>
      <c r="D997" s="33" t="str">
        <f t="shared" si="24"/>
        <v>Comptabilisation des opérations de crédit-bail et de location simple pour les loueurs, normes françaises et internationales (IFRS 16) (First Finance) (Formation courte)</v>
      </c>
      <c r="E997" s="79">
        <f t="shared" si="23"/>
        <v>0</v>
      </c>
    </row>
    <row r="998" spans="1:5" ht="144" x14ac:dyDescent="0.3">
      <c r="A998" s="81" t="s">
        <v>1319</v>
      </c>
      <c r="B998" s="81" t="s">
        <v>180</v>
      </c>
      <c r="C998" s="81" t="s">
        <v>1704</v>
      </c>
      <c r="D998" s="81" t="str">
        <f t="shared" si="24"/>
        <v>Crypto-actifs : les fondamentaux par la pratique – Niveau 2 (First Finance) (Formation courte)</v>
      </c>
      <c r="E998" s="80">
        <f t="shared" si="23"/>
        <v>0</v>
      </c>
    </row>
    <row r="999" spans="1:5" ht="187.2" x14ac:dyDescent="0.3">
      <c r="A999" s="79" t="s">
        <v>1319</v>
      </c>
      <c r="B999" s="79" t="s">
        <v>180</v>
      </c>
      <c r="C999" s="79" t="s">
        <v>1706</v>
      </c>
      <c r="D999" s="33" t="str">
        <f t="shared" si="24"/>
        <v>Développement d’applications financières en VBA pour EXCEL™ – Niveau 2 (First Finance) (Formation courte)</v>
      </c>
      <c r="E999" s="33">
        <f t="shared" si="23"/>
        <v>0</v>
      </c>
    </row>
    <row r="1000" spans="1:5" ht="201.6" x14ac:dyDescent="0.3">
      <c r="A1000" s="80" t="s">
        <v>1319</v>
      </c>
      <c r="B1000" s="80" t="s">
        <v>180</v>
      </c>
      <c r="C1000" s="80" t="s">
        <v>1708</v>
      </c>
      <c r="D1000" s="81" t="str">
        <f t="shared" si="24"/>
        <v>Financements immobiliers structurés : choix du montage et optimisation de la structure (First Finance) (Formation courte)</v>
      </c>
      <c r="E1000" s="79">
        <f t="shared" si="23"/>
        <v>0</v>
      </c>
    </row>
    <row r="1001" spans="1:5" ht="129.6" x14ac:dyDescent="0.3">
      <c r="A1001" s="79" t="s">
        <v>1319</v>
      </c>
      <c r="B1001" s="79" t="s">
        <v>180</v>
      </c>
      <c r="C1001" s="79" t="s">
        <v>1710</v>
      </c>
      <c r="D1001" s="33" t="str">
        <f t="shared" si="24"/>
        <v>Gestion ALM des compagnies d’assurance (First Finance) (Formation courte)</v>
      </c>
      <c r="E1001" s="80">
        <f t="shared" si="23"/>
        <v>0</v>
      </c>
    </row>
    <row r="1002" spans="1:5" ht="187.2" x14ac:dyDescent="0.3">
      <c r="A1002" s="80" t="s">
        <v>1319</v>
      </c>
      <c r="B1002" s="80" t="s">
        <v>180</v>
      </c>
      <c r="C1002" s="80" t="s">
        <v>1712</v>
      </c>
      <c r="D1002" s="81" t="str">
        <f t="shared" si="24"/>
        <v>Investissements immobiliers : montages et techniques de valorisation (First Finance) (Formation courte)</v>
      </c>
      <c r="E1002" s="33">
        <f t="shared" si="23"/>
        <v>0</v>
      </c>
    </row>
    <row r="1003" spans="1:5" ht="115.2" x14ac:dyDescent="0.3">
      <c r="A1003" s="33" t="s">
        <v>1319</v>
      </c>
      <c r="B1003" s="79" t="s">
        <v>180</v>
      </c>
      <c r="C1003" s="79" t="s">
        <v>1714</v>
      </c>
      <c r="D1003" s="33" t="str">
        <f t="shared" ref="D1003:D1034" si="25">CONCATENATE(C1003&amp; " ("&amp;A1003&amp;")" &amp; " ("&amp;B1003&amp;")")</f>
        <v>Machine learning pour la finance (First Finance) (Formation courte)</v>
      </c>
      <c r="E1003" s="79">
        <f t="shared" ref="E1003:E1066" si="26">SUMIF($E$2:$E$808,D1003,$L$2:$L$808)</f>
        <v>0</v>
      </c>
    </row>
    <row r="1004" spans="1:5" ht="129.6" x14ac:dyDescent="0.3">
      <c r="A1004" s="81" t="s">
        <v>1319</v>
      </c>
      <c r="B1004" s="81" t="s">
        <v>180</v>
      </c>
      <c r="C1004" s="81" t="s">
        <v>1716</v>
      </c>
      <c r="D1004" s="81" t="str">
        <f t="shared" si="25"/>
        <v>Mesure de performance en gestion de portefeuille (First Finance) (Formation courte)</v>
      </c>
      <c r="E1004" s="80">
        <f t="shared" si="26"/>
        <v>0</v>
      </c>
    </row>
    <row r="1005" spans="1:5" ht="158.4" x14ac:dyDescent="0.3">
      <c r="A1005" s="79" t="s">
        <v>1319</v>
      </c>
      <c r="B1005" s="79" t="s">
        <v>180</v>
      </c>
      <c r="C1005" s="79" t="s">
        <v>1718</v>
      </c>
      <c r="D1005" s="33" t="str">
        <f t="shared" si="25"/>
        <v>Modélisation avancée en financement de projet (First Finance) (Formation courte)</v>
      </c>
      <c r="E1005" s="33">
        <f t="shared" si="26"/>
        <v>0</v>
      </c>
    </row>
    <row r="1006" spans="1:5" ht="129.6" x14ac:dyDescent="0.3">
      <c r="A1006" s="80" t="s">
        <v>1319</v>
      </c>
      <c r="B1006" s="80" t="s">
        <v>180</v>
      </c>
      <c r="C1006" s="80" t="s">
        <v>1720</v>
      </c>
      <c r="D1006" s="81" t="str">
        <f t="shared" si="25"/>
        <v>Modélisation financière – Dette et Capital (First Finance) (Formation courte)</v>
      </c>
      <c r="E1006" s="79">
        <f t="shared" si="26"/>
        <v>0</v>
      </c>
    </row>
    <row r="1007" spans="1:5" ht="129.6" x14ac:dyDescent="0.3">
      <c r="A1007" s="33" t="s">
        <v>1319</v>
      </c>
      <c r="B1007" s="79" t="s">
        <v>180</v>
      </c>
      <c r="C1007" s="79" t="s">
        <v>1722</v>
      </c>
      <c r="D1007" s="33" t="str">
        <f t="shared" si="25"/>
        <v>Modélisation financière – Valorisation (First Finance) (Formation courte)</v>
      </c>
      <c r="E1007" s="80">
        <f t="shared" si="26"/>
        <v>0</v>
      </c>
    </row>
    <row r="1008" spans="1:5" ht="115.2" x14ac:dyDescent="0.3">
      <c r="A1008" s="81" t="s">
        <v>1319</v>
      </c>
      <c r="B1008" s="81" t="s">
        <v>180</v>
      </c>
      <c r="C1008" s="81" t="s">
        <v>1724</v>
      </c>
      <c r="D1008" s="81" t="str">
        <f t="shared" si="25"/>
        <v>Modélisation financière des LBO (First Finance) (Formation courte)</v>
      </c>
      <c r="E1008" s="33">
        <f t="shared" si="26"/>
        <v>0</v>
      </c>
    </row>
    <row r="1009" spans="1:5" ht="115.2" x14ac:dyDescent="0.3">
      <c r="A1009" s="79" t="s">
        <v>1319</v>
      </c>
      <c r="B1009" s="79" t="s">
        <v>180</v>
      </c>
      <c r="C1009" s="79" t="s">
        <v>1726</v>
      </c>
      <c r="D1009" s="33" t="str">
        <f t="shared" si="25"/>
        <v>Modélisation financière des M&amp;A (First Finance) (Formation courte)</v>
      </c>
      <c r="E1009" s="79">
        <f t="shared" si="26"/>
        <v>0</v>
      </c>
    </row>
    <row r="1010" spans="1:5" ht="144" x14ac:dyDescent="0.3">
      <c r="A1010" s="80" t="s">
        <v>1319</v>
      </c>
      <c r="B1010" s="80" t="s">
        <v>180</v>
      </c>
      <c r="C1010" s="80" t="s">
        <v>1728</v>
      </c>
      <c r="D1010" s="81" t="str">
        <f t="shared" si="25"/>
        <v>Produits structurés de taux : montages et utilisations (First Finance) (Formation courte)</v>
      </c>
      <c r="E1010" s="80">
        <f t="shared" si="26"/>
        <v>0</v>
      </c>
    </row>
    <row r="1011" spans="1:5" ht="129.6" x14ac:dyDescent="0.3">
      <c r="A1011" s="33" t="s">
        <v>1319</v>
      </c>
      <c r="B1011" s="79" t="s">
        <v>180</v>
      </c>
      <c r="C1011" s="79" t="s">
        <v>1730</v>
      </c>
      <c r="D1011" s="33" t="str">
        <f t="shared" si="25"/>
        <v>Techniques avancées de gestion de portefeuille (First Finance) (Formation courte)</v>
      </c>
      <c r="E1011" s="33">
        <f t="shared" si="26"/>
        <v>0</v>
      </c>
    </row>
    <row r="1012" spans="1:5" ht="216" x14ac:dyDescent="0.3">
      <c r="A1012" s="81" t="s">
        <v>1319</v>
      </c>
      <c r="B1012" s="81" t="s">
        <v>180</v>
      </c>
      <c r="C1012" s="81" t="s">
        <v>1732</v>
      </c>
      <c r="D1012" s="81" t="str">
        <f t="shared" si="25"/>
        <v>Techniques avancées de modélisation financière d’actifs ou de portefeuilles d’actifs immobiliers (First Finance) (Formation courte)</v>
      </c>
      <c r="E1012" s="79">
        <f t="shared" si="26"/>
        <v>0</v>
      </c>
    </row>
    <row r="1013" spans="1:5" ht="201.6" x14ac:dyDescent="0.3">
      <c r="A1013" s="79" t="s">
        <v>1319</v>
      </c>
      <c r="B1013" s="79" t="s">
        <v>180</v>
      </c>
      <c r="C1013" s="79" t="s">
        <v>1734</v>
      </c>
      <c r="D1013" s="33" t="str">
        <f t="shared" si="25"/>
        <v>Actions 3 : valorisation et sensibilités des options et des produits structurés actions (First Finance) (Formation courte)</v>
      </c>
      <c r="E1013" s="80">
        <f t="shared" si="26"/>
        <v>0</v>
      </c>
    </row>
    <row r="1014" spans="1:5" ht="115.2" x14ac:dyDescent="0.3">
      <c r="A1014" s="80" t="s">
        <v>1319</v>
      </c>
      <c r="B1014" s="80" t="s">
        <v>180</v>
      </c>
      <c r="C1014" s="80" t="s">
        <v>1736</v>
      </c>
      <c r="D1014" s="81" t="str">
        <f t="shared" si="25"/>
        <v>Change 3 : produits structurés de change (First Finance) (Formation courte)</v>
      </c>
      <c r="E1014" s="33">
        <f t="shared" si="26"/>
        <v>0</v>
      </c>
    </row>
    <row r="1015" spans="1:5" ht="100.8" x14ac:dyDescent="0.3">
      <c r="A1015" s="33" t="s">
        <v>1319</v>
      </c>
      <c r="B1015" s="79" t="s">
        <v>180</v>
      </c>
      <c r="C1015" s="79" t="s">
        <v>1738</v>
      </c>
      <c r="D1015" s="33" t="str">
        <f t="shared" si="25"/>
        <v>Credit Value Adjustment (First Finance) (Formation courte)</v>
      </c>
      <c r="E1015" s="79">
        <f t="shared" si="26"/>
        <v>0</v>
      </c>
    </row>
    <row r="1016" spans="1:5" ht="115.2" x14ac:dyDescent="0.3">
      <c r="A1016" s="81" t="s">
        <v>1319</v>
      </c>
      <c r="B1016" s="81" t="s">
        <v>180</v>
      </c>
      <c r="C1016" s="81" t="s">
        <v>1740</v>
      </c>
      <c r="D1016" s="81" t="str">
        <f t="shared" si="25"/>
        <v>Financements structurés d’actifs (First Finance) (Formation courte)</v>
      </c>
      <c r="E1016" s="80">
        <f t="shared" si="26"/>
        <v>0</v>
      </c>
    </row>
    <row r="1017" spans="1:5" ht="129.6" x14ac:dyDescent="0.3">
      <c r="A1017" s="79" t="s">
        <v>1319</v>
      </c>
      <c r="B1017" s="79" t="s">
        <v>180</v>
      </c>
      <c r="C1017" s="79" t="s">
        <v>1742</v>
      </c>
      <c r="D1017" s="33" t="str">
        <f t="shared" si="25"/>
        <v>Obligations convertibles : pricing et gestion (First Finance) (Formation courte)</v>
      </c>
      <c r="E1017" s="33">
        <f t="shared" si="26"/>
        <v>0</v>
      </c>
    </row>
    <row r="1018" spans="1:5" ht="187.2" x14ac:dyDescent="0.3">
      <c r="A1018" s="80" t="s">
        <v>1319</v>
      </c>
      <c r="B1018" s="80" t="s">
        <v>180</v>
      </c>
      <c r="C1018" s="80" t="s">
        <v>1744</v>
      </c>
      <c r="D1018" s="81" t="str">
        <f t="shared" si="25"/>
        <v>Produits de volatilité et de corrélation : valorisation et sensibilités (First Finance) (Formation courte)</v>
      </c>
      <c r="E1018" s="79">
        <f t="shared" si="26"/>
        <v>0</v>
      </c>
    </row>
    <row r="1019" spans="1:5" ht="144" x14ac:dyDescent="0.3">
      <c r="A1019" s="33" t="s">
        <v>1319</v>
      </c>
      <c r="B1019" s="79" t="s">
        <v>180</v>
      </c>
      <c r="C1019" s="79" t="s">
        <v>1746</v>
      </c>
      <c r="D1019" s="33" t="str">
        <f t="shared" si="25"/>
        <v>Produits dérivés et structurés de crédit : pricing et gestion (First Finance) (Formation courte)</v>
      </c>
      <c r="E1019" s="80">
        <f t="shared" si="26"/>
        <v>0</v>
      </c>
    </row>
    <row r="1020" spans="1:5" ht="144" x14ac:dyDescent="0.3">
      <c r="A1020" s="81" t="s">
        <v>1319</v>
      </c>
      <c r="B1020" s="81" t="s">
        <v>180</v>
      </c>
      <c r="C1020" s="81" t="s">
        <v>1748</v>
      </c>
      <c r="D1020" s="81" t="str">
        <f t="shared" si="25"/>
        <v>Produits structurés hybrides : montages et utilisations (First Finance) (Formation courte)</v>
      </c>
      <c r="E1020" s="33">
        <f t="shared" si="26"/>
        <v>0</v>
      </c>
    </row>
    <row r="1021" spans="1:5" ht="158.4" x14ac:dyDescent="0.3">
      <c r="A1021" s="79" t="s">
        <v>1319</v>
      </c>
      <c r="B1021" s="79" t="s">
        <v>180</v>
      </c>
      <c r="C1021" s="79" t="s">
        <v>1750</v>
      </c>
      <c r="D1021" s="33" t="str">
        <f t="shared" si="25"/>
        <v>Project Bonds : financement de projet et marchés obligataires (First Finance) (Formation courte)</v>
      </c>
      <c r="E1021" s="79">
        <f t="shared" si="26"/>
        <v>0</v>
      </c>
    </row>
    <row r="1022" spans="1:5" ht="158.4" x14ac:dyDescent="0.3">
      <c r="A1022" s="80" t="s">
        <v>1319</v>
      </c>
      <c r="B1022" s="80" t="s">
        <v>180</v>
      </c>
      <c r="C1022" s="80" t="s">
        <v>1752</v>
      </c>
      <c r="D1022" s="81" t="str">
        <f t="shared" si="25"/>
        <v>Swaps non génériques et swaps exotiques : valorisation et sensibilités (First Finance) (Formation courte)</v>
      </c>
      <c r="E1022" s="80">
        <f t="shared" si="26"/>
        <v>0</v>
      </c>
    </row>
    <row r="1023" spans="1:5" ht="230.4" x14ac:dyDescent="0.3">
      <c r="A1023" s="33" t="s">
        <v>1319</v>
      </c>
      <c r="B1023" s="79" t="s">
        <v>180</v>
      </c>
      <c r="C1023" s="79" t="s">
        <v>1754</v>
      </c>
      <c r="D1023" s="33" t="str">
        <f t="shared" si="25"/>
        <v>Options de taux classiques et exotiques : techniques avancées de valorisation et de calcul de sensibilités (First Finance) (Formation courte)</v>
      </c>
      <c r="E1023" s="33">
        <f t="shared" si="26"/>
        <v>0</v>
      </c>
    </row>
    <row r="1024" spans="1:5" ht="100.8" x14ac:dyDescent="0.3">
      <c r="A1024" s="81" t="s">
        <v>1319</v>
      </c>
      <c r="B1024" s="81" t="s">
        <v>180</v>
      </c>
      <c r="C1024" s="81" t="s">
        <v>1756</v>
      </c>
      <c r="D1024" s="81" t="str">
        <f t="shared" si="25"/>
        <v>Fondamentaux de l’immobilier (First Finance) (Formation courte)</v>
      </c>
      <c r="E1024" s="79">
        <f t="shared" si="26"/>
        <v>1</v>
      </c>
    </row>
    <row r="1025" spans="1:5" ht="144" x14ac:dyDescent="0.3">
      <c r="A1025" s="79" t="s">
        <v>1319</v>
      </c>
      <c r="B1025" s="79" t="s">
        <v>180</v>
      </c>
      <c r="C1025" s="79" t="s">
        <v>1760</v>
      </c>
      <c r="D1025" s="33" t="str">
        <f t="shared" si="25"/>
        <v>Fondamentaux de la comptabilité et de l’analyse financière (First Finance) (Formation courte)</v>
      </c>
      <c r="E1025" s="80">
        <f t="shared" si="26"/>
        <v>0</v>
      </c>
    </row>
    <row r="1026" spans="1:5" ht="230.4" x14ac:dyDescent="0.3">
      <c r="A1026" s="80" t="s">
        <v>1319</v>
      </c>
      <c r="B1026" s="80" t="s">
        <v>180</v>
      </c>
      <c r="C1026" s="80" t="s">
        <v>1762</v>
      </c>
      <c r="D1026" s="81" t="str">
        <f t="shared" si="25"/>
        <v>Fondamentaux des marchés financiers – Préparation au certificat Finance de marché@First Finance Institute (First Finance) (Formation courte)</v>
      </c>
      <c r="E1026" s="33">
        <f t="shared" si="26"/>
        <v>0</v>
      </c>
    </row>
    <row r="1027" spans="1:5" ht="115.2" x14ac:dyDescent="0.3">
      <c r="A1027" s="33" t="s">
        <v>1319</v>
      </c>
      <c r="B1027" s="79" t="s">
        <v>180</v>
      </c>
      <c r="C1027" s="79" t="s">
        <v>1764</v>
      </c>
      <c r="D1027" s="33" t="str">
        <f t="shared" si="25"/>
        <v>Fondamentaux du corporate finance (First Finance) (Formation courte)</v>
      </c>
      <c r="E1027" s="79">
        <f t="shared" si="26"/>
        <v>0</v>
      </c>
    </row>
    <row r="1028" spans="1:5" ht="129.6" x14ac:dyDescent="0.3">
      <c r="A1028" s="81" t="s">
        <v>1319</v>
      </c>
      <c r="B1028" s="81" t="s">
        <v>180</v>
      </c>
      <c r="C1028" s="81" t="s">
        <v>1766</v>
      </c>
      <c r="D1028" s="81" t="str">
        <f t="shared" si="25"/>
        <v>Gestion Back office des opérations de marché (First Finance) (Formation courte)</v>
      </c>
      <c r="E1028" s="80">
        <f t="shared" si="26"/>
        <v>0</v>
      </c>
    </row>
    <row r="1029" spans="1:5" ht="144" x14ac:dyDescent="0.3">
      <c r="A1029" s="79" t="s">
        <v>1319</v>
      </c>
      <c r="B1029" s="79" t="s">
        <v>180</v>
      </c>
      <c r="C1029" s="79" t="s">
        <v>1768</v>
      </c>
      <c r="D1029" s="33" t="str">
        <f t="shared" si="25"/>
        <v>Les produits dérivés : futures, swaps et options (First Finance) (Formation courte)</v>
      </c>
      <c r="E1029" s="33">
        <f t="shared" si="26"/>
        <v>0</v>
      </c>
    </row>
    <row r="1030" spans="1:5" ht="144" x14ac:dyDescent="0.3">
      <c r="A1030" s="80" t="s">
        <v>1319</v>
      </c>
      <c r="B1030" s="80" t="s">
        <v>180</v>
      </c>
      <c r="C1030" s="80" t="s">
        <v>1770</v>
      </c>
      <c r="D1030" s="81" t="str">
        <f t="shared" si="25"/>
        <v>Produits dérivés de taux : mécanismes et utilisations (First Finance) (Formation courte)</v>
      </c>
      <c r="E1030" s="79">
        <f t="shared" si="26"/>
        <v>0</v>
      </c>
    </row>
    <row r="1031" spans="1:5" ht="129.6" x14ac:dyDescent="0.3">
      <c r="A1031" s="33" t="s">
        <v>1319</v>
      </c>
      <c r="B1031" s="79" t="s">
        <v>180</v>
      </c>
      <c r="C1031" s="79" t="s">
        <v>1772</v>
      </c>
      <c r="D1031" s="33" t="str">
        <f t="shared" si="25"/>
        <v>Fondamentaux de la gestion alternative – hedge funds (First Finance) (Formation courte)</v>
      </c>
      <c r="E1031" s="80">
        <f t="shared" si="26"/>
        <v>0</v>
      </c>
    </row>
    <row r="1032" spans="1:5" ht="115.2" x14ac:dyDescent="0.3">
      <c r="A1032" s="81" t="s">
        <v>1319</v>
      </c>
      <c r="B1032" s="81" t="s">
        <v>180</v>
      </c>
      <c r="C1032" s="81" t="s">
        <v>1774</v>
      </c>
      <c r="D1032" s="81" t="str">
        <f t="shared" si="25"/>
        <v>Fondamentaux de la gestion de portefeuille (First Finance) (Formation courte)</v>
      </c>
      <c r="E1032" s="33">
        <f t="shared" si="26"/>
        <v>0</v>
      </c>
    </row>
    <row r="1033" spans="1:5" ht="115.2" x14ac:dyDescent="0.3">
      <c r="A1033" s="79" t="s">
        <v>1319</v>
      </c>
      <c r="B1033" s="79" t="s">
        <v>180</v>
      </c>
      <c r="C1033" s="79" t="s">
        <v>1776</v>
      </c>
      <c r="D1033" s="33" t="str">
        <f t="shared" si="25"/>
        <v>Comptabilisation des opérations de marché (First Finance) (Formation courte)</v>
      </c>
      <c r="E1033" s="79">
        <f t="shared" si="26"/>
        <v>0</v>
      </c>
    </row>
    <row r="1034" spans="1:5" ht="187.2" x14ac:dyDescent="0.3">
      <c r="A1034" s="80" t="s">
        <v>1319</v>
      </c>
      <c r="B1034" s="80" t="s">
        <v>180</v>
      </c>
      <c r="C1034" s="80" t="s">
        <v>1778</v>
      </c>
      <c r="D1034" s="81" t="str">
        <f t="shared" si="25"/>
        <v>Développement d’applications financières en VBA pour EXCEL™ – Niveau 1 (First Finance) (Formation courte)</v>
      </c>
      <c r="E1034" s="80">
        <f t="shared" si="26"/>
        <v>0</v>
      </c>
    </row>
    <row r="1035" spans="1:5" ht="172.8" x14ac:dyDescent="0.3">
      <c r="A1035" s="33" t="s">
        <v>1319</v>
      </c>
      <c r="B1035" s="79" t="s">
        <v>180</v>
      </c>
      <c r="C1035" s="79" t="s">
        <v>1780</v>
      </c>
      <c r="D1035" s="33" t="str">
        <f t="shared" ref="D1035:D1066" si="27">CONCATENATE(C1035&amp; " ("&amp;A1035&amp;")" &amp; " ("&amp;B1035&amp;")")</f>
        <v>Risk management sur opérations de marché 1 : évaluation des risques (First Finance) (Formation courte)</v>
      </c>
      <c r="E1035" s="33">
        <f t="shared" si="26"/>
        <v>0</v>
      </c>
    </row>
    <row r="1036" spans="1:5" ht="144" x14ac:dyDescent="0.3">
      <c r="A1036" s="81" t="s">
        <v>1319</v>
      </c>
      <c r="B1036" s="81" t="s">
        <v>180</v>
      </c>
      <c r="C1036" s="81" t="s">
        <v>1782</v>
      </c>
      <c r="D1036" s="81" t="str">
        <f t="shared" si="27"/>
        <v>Suivi et contrôle des risques pour l’asset management (First Finance) (Formation courte)</v>
      </c>
      <c r="E1036" s="79">
        <f t="shared" si="26"/>
        <v>0</v>
      </c>
    </row>
    <row r="1037" spans="1:5" ht="187.2" x14ac:dyDescent="0.3">
      <c r="A1037" s="79" t="s">
        <v>1319</v>
      </c>
      <c r="B1037" s="79" t="s">
        <v>180</v>
      </c>
      <c r="C1037" s="79" t="s">
        <v>1784</v>
      </c>
      <c r="D1037" s="33" t="str">
        <f t="shared" si="27"/>
        <v>Analyse financière : outil d’évaluation des risques de crédit et de financement (First Finance) (Formation courte)</v>
      </c>
      <c r="E1037" s="80">
        <f t="shared" si="26"/>
        <v>0</v>
      </c>
    </row>
    <row r="1038" spans="1:5" ht="158.4" x14ac:dyDescent="0.3">
      <c r="A1038" s="80" t="s">
        <v>1319</v>
      </c>
      <c r="B1038" s="80" t="s">
        <v>180</v>
      </c>
      <c r="C1038" s="80" t="s">
        <v>1786</v>
      </c>
      <c r="D1038" s="81" t="str">
        <f t="shared" si="27"/>
        <v>Analyse crédit corporate : méthodes et pratiques (First Finance) (Formation courte)</v>
      </c>
      <c r="E1038" s="33">
        <f t="shared" si="26"/>
        <v>0</v>
      </c>
    </row>
    <row r="1039" spans="1:5" ht="115.2" x14ac:dyDescent="0.3">
      <c r="A1039" s="79" t="s">
        <v>1319</v>
      </c>
      <c r="B1039" s="79" t="s">
        <v>180</v>
      </c>
      <c r="C1039" s="79" t="s">
        <v>1788</v>
      </c>
      <c r="D1039" s="33" t="str">
        <f t="shared" si="27"/>
        <v>Fondamentaux du risque de crédit (First Finance) (Formation courte)</v>
      </c>
      <c r="E1039" s="79">
        <f t="shared" si="26"/>
        <v>0</v>
      </c>
    </row>
    <row r="1040" spans="1:5" ht="100.8" x14ac:dyDescent="0.3">
      <c r="A1040" s="80" t="s">
        <v>1319</v>
      </c>
      <c r="B1040" s="80" t="s">
        <v>180</v>
      </c>
      <c r="C1040" s="80" t="s">
        <v>1790</v>
      </c>
      <c r="D1040" s="81" t="str">
        <f t="shared" si="27"/>
        <v>LBO et private equity (First Finance) (Formation courte)</v>
      </c>
      <c r="E1040" s="80">
        <f t="shared" si="26"/>
        <v>0</v>
      </c>
    </row>
    <row r="1041" spans="1:5" ht="216" x14ac:dyDescent="0.3">
      <c r="A1041" s="33" t="s">
        <v>1319</v>
      </c>
      <c r="B1041" s="79" t="s">
        <v>180</v>
      </c>
      <c r="C1041" s="79" t="s">
        <v>1792</v>
      </c>
      <c r="D1041" s="33" t="str">
        <f t="shared" si="27"/>
        <v>Mathématiques Financières 1 : valorisation et sensibilités des obligations et des swaps (First Finance) (Formation courte)</v>
      </c>
      <c r="E1041" s="33">
        <f t="shared" si="26"/>
        <v>0</v>
      </c>
    </row>
    <row r="1042" spans="1:5" ht="129.6" x14ac:dyDescent="0.3">
      <c r="A1042" s="81" t="s">
        <v>1319</v>
      </c>
      <c r="B1042" s="81" t="s">
        <v>180</v>
      </c>
      <c r="C1042" s="81" t="s">
        <v>1794</v>
      </c>
      <c r="D1042" s="81" t="str">
        <f t="shared" si="27"/>
        <v>Swaps de taux : valorisation et sensibilités (First Finance) (Formation courte)</v>
      </c>
      <c r="E1042" s="79">
        <f t="shared" si="26"/>
        <v>0</v>
      </c>
    </row>
    <row r="1043" spans="1:5" ht="115.2" x14ac:dyDescent="0.3">
      <c r="A1043" s="79" t="s">
        <v>1319</v>
      </c>
      <c r="B1043" s="79" t="s">
        <v>180</v>
      </c>
      <c r="C1043" s="79" t="s">
        <v>1796</v>
      </c>
      <c r="D1043" s="33" t="str">
        <f t="shared" si="27"/>
        <v>Titrisation : ABS, ABCP, MBS et CDO (First Finance) (Formation courte)</v>
      </c>
      <c r="E1043" s="80">
        <f t="shared" si="26"/>
        <v>0</v>
      </c>
    </row>
    <row r="1044" spans="1:5" ht="100.8" x14ac:dyDescent="0.3">
      <c r="A1044" s="80" t="s">
        <v>1319</v>
      </c>
      <c r="B1044" s="80" t="s">
        <v>180</v>
      </c>
      <c r="C1044" s="80" t="s">
        <v>1798</v>
      </c>
      <c r="D1044" s="81" t="str">
        <f t="shared" si="27"/>
        <v>Fondamentaux du Risk Management (First Finance) (Formation courte)</v>
      </c>
      <c r="E1044" s="33">
        <f t="shared" si="26"/>
        <v>0</v>
      </c>
    </row>
    <row r="1045" spans="1:5" ht="144" x14ac:dyDescent="0.3">
      <c r="A1045" s="33" t="s">
        <v>1319</v>
      </c>
      <c r="B1045" s="79" t="s">
        <v>180</v>
      </c>
      <c r="C1045" s="79" t="s">
        <v>1800</v>
      </c>
      <c r="D1045" s="33" t="str">
        <f t="shared" si="27"/>
        <v>Obligations classiques (État et corporates) : pricing et gestion (First Finance) (Formation courte)</v>
      </c>
      <c r="E1045" s="79">
        <f t="shared" si="26"/>
        <v>0</v>
      </c>
    </row>
    <row r="1046" spans="1:5" ht="86.4" x14ac:dyDescent="0.3">
      <c r="A1046" s="81" t="s">
        <v>1319</v>
      </c>
      <c r="B1046" s="81" t="s">
        <v>180</v>
      </c>
      <c r="C1046" s="81" t="s">
        <v>1802</v>
      </c>
      <c r="D1046" s="81" t="str">
        <f t="shared" si="27"/>
        <v>Gestion obligataire (First Finance) (Formation courte)</v>
      </c>
      <c r="E1046" s="80">
        <f t="shared" si="26"/>
        <v>0</v>
      </c>
    </row>
    <row r="1047" spans="1:5" ht="201.6" x14ac:dyDescent="0.3">
      <c r="A1047" s="79" t="s">
        <v>1319</v>
      </c>
      <c r="B1047" s="79" t="s">
        <v>180</v>
      </c>
      <c r="C1047" s="79" t="s">
        <v>1804</v>
      </c>
      <c r="D1047" s="33" t="str">
        <f t="shared" si="27"/>
        <v>Mesure et gestion du risque de modèle associé aux produits exotiques et structurés (First Finance) (Formation courte)</v>
      </c>
      <c r="E1047" s="33">
        <f t="shared" si="26"/>
        <v>0</v>
      </c>
    </row>
    <row r="1048" spans="1:5" ht="115.2" x14ac:dyDescent="0.3">
      <c r="A1048" s="80" t="s">
        <v>1319</v>
      </c>
      <c r="B1048" s="80" t="s">
        <v>180</v>
      </c>
      <c r="C1048" s="80" t="s">
        <v>1806</v>
      </c>
      <c r="D1048" s="81" t="str">
        <f t="shared" si="27"/>
        <v>Capacité Professionnelle en Assurance (First Finance) (Formation courte)</v>
      </c>
      <c r="E1048" s="79">
        <f t="shared" si="26"/>
        <v>0</v>
      </c>
    </row>
    <row r="1049" spans="1:5" ht="172.8" x14ac:dyDescent="0.3">
      <c r="A1049" s="33" t="s">
        <v>1319</v>
      </c>
      <c r="B1049" s="79" t="s">
        <v>180</v>
      </c>
      <c r="C1049" s="79" t="s">
        <v>1809</v>
      </c>
      <c r="D1049" s="33" t="str">
        <f t="shared" si="27"/>
        <v>Conseiller l’entreprise et son dirigeant dans un environnement bancaire (First Finance) (Formation courte)</v>
      </c>
      <c r="E1049" s="80">
        <f t="shared" si="26"/>
        <v>0</v>
      </c>
    </row>
    <row r="1050" spans="1:5" ht="129.6" x14ac:dyDescent="0.3">
      <c r="A1050" s="81" t="s">
        <v>1319</v>
      </c>
      <c r="B1050" s="81" t="s">
        <v>180</v>
      </c>
      <c r="C1050" s="81" t="s">
        <v>1813</v>
      </c>
      <c r="D1050" s="81" t="str">
        <f t="shared" si="27"/>
        <v>Actualité fiscale des entreprises et rebond commercial (First Finance) (Formation courte)</v>
      </c>
      <c r="E1050" s="33">
        <f t="shared" si="26"/>
        <v>0</v>
      </c>
    </row>
    <row r="1051" spans="1:5" ht="100.8" x14ac:dyDescent="0.3">
      <c r="A1051" s="79" t="s">
        <v>1319</v>
      </c>
      <c r="B1051" s="79" t="s">
        <v>180</v>
      </c>
      <c r="C1051" s="79" t="s">
        <v>1816</v>
      </c>
      <c r="D1051" s="33" t="str">
        <f t="shared" si="27"/>
        <v>Directive Crédit Immobilier (First Finance) (Formation courte)</v>
      </c>
      <c r="E1051" s="79">
        <f t="shared" si="26"/>
        <v>0</v>
      </c>
    </row>
    <row r="1052" spans="1:5" ht="129.6" x14ac:dyDescent="0.3">
      <c r="A1052" s="80" t="s">
        <v>1319</v>
      </c>
      <c r="B1052" s="80" t="s">
        <v>180</v>
      </c>
      <c r="C1052" s="80" t="s">
        <v>1818</v>
      </c>
      <c r="D1052" s="81" t="str">
        <f t="shared" si="27"/>
        <v>Directive sur la Distribution d’Assurances (First Finance) (Formation courte)</v>
      </c>
      <c r="E1052" s="80">
        <f t="shared" si="26"/>
        <v>0</v>
      </c>
    </row>
    <row r="1053" spans="1:5" ht="129.6" x14ac:dyDescent="0.3">
      <c r="A1053" s="33" t="s">
        <v>1319</v>
      </c>
      <c r="B1053" s="79" t="s">
        <v>180</v>
      </c>
      <c r="C1053" s="79" t="s">
        <v>1821</v>
      </c>
      <c r="D1053" s="33" t="str">
        <f t="shared" si="27"/>
        <v>Directive Crédit Immobilier – DCI 14h ou 40h (First Finance) (Formation courte)</v>
      </c>
      <c r="E1053" s="33">
        <f t="shared" si="26"/>
        <v>0</v>
      </c>
    </row>
    <row r="1054" spans="1:5" ht="158.4" x14ac:dyDescent="0.3">
      <c r="A1054" s="81" t="s">
        <v>1319</v>
      </c>
      <c r="B1054" s="81" t="s">
        <v>180</v>
      </c>
      <c r="C1054" s="81" t="s">
        <v>1824</v>
      </c>
      <c r="D1054" s="81" t="str">
        <f t="shared" si="27"/>
        <v>Connaître et comprendre l’assurance de biens (IARD) (First Finance) (Formation courte)</v>
      </c>
      <c r="E1054" s="79">
        <f t="shared" si="26"/>
        <v>0</v>
      </c>
    </row>
    <row r="1055" spans="1:5" ht="158.4" x14ac:dyDescent="0.3">
      <c r="A1055" s="79" t="s">
        <v>1319</v>
      </c>
      <c r="B1055" s="79" t="s">
        <v>180</v>
      </c>
      <c r="C1055" s="79" t="s">
        <v>1826</v>
      </c>
      <c r="D1055" s="33" t="str">
        <f t="shared" si="27"/>
        <v>Connaître et comprendre l’assurance de personnes (First Finance) (Formation courte)</v>
      </c>
      <c r="E1055" s="80">
        <f t="shared" si="26"/>
        <v>0</v>
      </c>
    </row>
    <row r="1056" spans="1:5" ht="129.6" x14ac:dyDescent="0.3">
      <c r="A1056" s="80" t="s">
        <v>1319</v>
      </c>
      <c r="B1056" s="80" t="s">
        <v>180</v>
      </c>
      <c r="C1056" s="80" t="s">
        <v>1828</v>
      </c>
      <c r="D1056" s="81" t="str">
        <f t="shared" si="27"/>
        <v>Les fondamentaux des mécanismes retraites (First Finance) (Formation courte)</v>
      </c>
      <c r="E1056" s="33">
        <f t="shared" si="26"/>
        <v>0</v>
      </c>
    </row>
    <row r="1057" spans="1:5" ht="72" x14ac:dyDescent="0.3">
      <c r="A1057" s="33" t="s">
        <v>1319</v>
      </c>
      <c r="B1057" s="79" t="s">
        <v>180</v>
      </c>
      <c r="C1057" s="79" t="s">
        <v>1830</v>
      </c>
      <c r="D1057" s="33" t="str">
        <f t="shared" si="27"/>
        <v>IFRS 17 (First Finance) (Formation courte)</v>
      </c>
      <c r="E1057" s="79">
        <f t="shared" si="26"/>
        <v>0</v>
      </c>
    </row>
    <row r="1058" spans="1:5" ht="144" x14ac:dyDescent="0.3">
      <c r="A1058" s="81" t="s">
        <v>1319</v>
      </c>
      <c r="B1058" s="81" t="s">
        <v>180</v>
      </c>
      <c r="C1058" s="81" t="s">
        <v>1832</v>
      </c>
      <c r="D1058" s="81" t="str">
        <f t="shared" si="27"/>
        <v>Analyse financière de comptes consolidés d’entreprise (First Finance) (Formation courte)</v>
      </c>
      <c r="E1058" s="80">
        <f t="shared" si="26"/>
        <v>0</v>
      </c>
    </row>
    <row r="1059" spans="1:5" ht="129.6" x14ac:dyDescent="0.3">
      <c r="A1059" s="79" t="s">
        <v>1319</v>
      </c>
      <c r="B1059" s="79" t="s">
        <v>180</v>
      </c>
      <c r="C1059" s="79" t="s">
        <v>1834</v>
      </c>
      <c r="D1059" s="33" t="str">
        <f t="shared" si="27"/>
        <v>Analyse financière de comptes d’entreprises (First Finance) (Formation courte)</v>
      </c>
      <c r="E1059" s="33">
        <f t="shared" si="26"/>
        <v>0</v>
      </c>
    </row>
    <row r="1060" spans="1:5" ht="100.8" x14ac:dyDescent="0.3">
      <c r="A1060" s="80" t="s">
        <v>1319</v>
      </c>
      <c r="B1060" s="80" t="s">
        <v>180</v>
      </c>
      <c r="C1060" s="80" t="s">
        <v>1836</v>
      </c>
      <c r="D1060" s="81" t="str">
        <f t="shared" si="27"/>
        <v>Analyse financière des TNS (First Finance) (Formation courte)</v>
      </c>
      <c r="E1060" s="79">
        <f t="shared" si="26"/>
        <v>0</v>
      </c>
    </row>
    <row r="1061" spans="1:5" ht="115.2" x14ac:dyDescent="0.3">
      <c r="A1061" s="33" t="s">
        <v>1319</v>
      </c>
      <c r="B1061" s="79" t="s">
        <v>180</v>
      </c>
      <c r="C1061" s="79" t="s">
        <v>1838</v>
      </c>
      <c r="D1061" s="33" t="str">
        <f t="shared" si="27"/>
        <v>Détection avancée du risque entreprise (First Finance) (Formation courte)</v>
      </c>
      <c r="E1061" s="80">
        <f t="shared" si="26"/>
        <v>0</v>
      </c>
    </row>
    <row r="1062" spans="1:5" ht="144" x14ac:dyDescent="0.3">
      <c r="A1062" s="81" t="s">
        <v>1319</v>
      </c>
      <c r="B1062" s="81" t="s">
        <v>180</v>
      </c>
      <c r="C1062" s="81" t="s">
        <v>1840</v>
      </c>
      <c r="D1062" s="81" t="str">
        <f t="shared" si="27"/>
        <v>L’analyse financière des comptes des professionnels (First Finance) (Formation courte)</v>
      </c>
      <c r="E1062" s="33">
        <f t="shared" si="26"/>
        <v>0</v>
      </c>
    </row>
    <row r="1063" spans="1:5" ht="158.4" x14ac:dyDescent="0.3">
      <c r="A1063" s="79" t="s">
        <v>1319</v>
      </c>
      <c r="B1063" s="79" t="s">
        <v>180</v>
      </c>
      <c r="C1063" s="79" t="s">
        <v>1842</v>
      </c>
      <c r="D1063" s="33" t="str">
        <f t="shared" si="27"/>
        <v>L’assurance-vie, une réponse aux problématiques patrimoniales (First Finance) (Formation courte)</v>
      </c>
      <c r="E1063" s="79">
        <f t="shared" si="26"/>
        <v>0</v>
      </c>
    </row>
    <row r="1064" spans="1:5" ht="216" x14ac:dyDescent="0.3">
      <c r="A1064" s="80" t="s">
        <v>1319</v>
      </c>
      <c r="B1064" s="80" t="s">
        <v>180</v>
      </c>
      <c r="C1064" s="80" t="s">
        <v>1844</v>
      </c>
      <c r="D1064" s="81" t="str">
        <f t="shared" si="27"/>
        <v>L’environnement juridique, fiscal et social du professionnel, un outil de conquête et de fidélisation (First Finance) (Formation courte)</v>
      </c>
      <c r="E1064" s="80">
        <f t="shared" si="26"/>
        <v>0</v>
      </c>
    </row>
    <row r="1065" spans="1:5" ht="158.4" x14ac:dyDescent="0.3">
      <c r="A1065" s="33" t="s">
        <v>1319</v>
      </c>
      <c r="B1065" s="79" t="s">
        <v>180</v>
      </c>
      <c r="C1065" s="79" t="s">
        <v>1846</v>
      </c>
      <c r="D1065" s="33" t="str">
        <f t="shared" si="27"/>
        <v>LBO : analyse des principaux risques pour la banque (First Finance) (Formation courte)</v>
      </c>
      <c r="E1065" s="33">
        <f t="shared" si="26"/>
        <v>0</v>
      </c>
    </row>
    <row r="1066" spans="1:5" ht="129.6" x14ac:dyDescent="0.3">
      <c r="A1066" s="81" t="s">
        <v>1319</v>
      </c>
      <c r="B1066" s="81" t="s">
        <v>180</v>
      </c>
      <c r="C1066" s="81" t="s">
        <v>1848</v>
      </c>
      <c r="D1066" s="81" t="str">
        <f t="shared" si="27"/>
        <v>Les garanties : étendues et effets juridiques (First Finance) (Formation courte)</v>
      </c>
      <c r="E1066" s="79">
        <f t="shared" si="26"/>
        <v>0</v>
      </c>
    </row>
    <row r="1067" spans="1:5" ht="144" x14ac:dyDescent="0.3">
      <c r="A1067" s="79" t="s">
        <v>1319</v>
      </c>
      <c r="B1067" s="79" t="s">
        <v>180</v>
      </c>
      <c r="C1067" s="79" t="s">
        <v>1850</v>
      </c>
      <c r="D1067" s="33" t="str">
        <f t="shared" ref="D1067:D1130" si="28">CONCATENATE(C1067&amp;" ("&amp;A1067&amp;")"&amp;" ("&amp;B1067&amp;")")</f>
        <v>Transmission d’entreprise et gestion de patrimoine (First Finance) (Formation courte)</v>
      </c>
      <c r="E1067" s="80">
        <f t="shared" ref="E1067:E1130" si="29">SUMIF($E$2:$E$808,D1067,$L$2:$L$808)</f>
        <v>0</v>
      </c>
    </row>
    <row r="1068" spans="1:5" ht="172.8" x14ac:dyDescent="0.3">
      <c r="A1068" s="80" t="s">
        <v>1319</v>
      </c>
      <c r="B1068" s="80" t="s">
        <v>180</v>
      </c>
      <c r="C1068" s="80" t="s">
        <v>1852</v>
      </c>
      <c r="D1068" s="81" t="str">
        <f t="shared" si="28"/>
        <v>Exploiter l’actualité fiscale dans la construction des stratégies patrimoniales (First Finance) (Formation courte)</v>
      </c>
      <c r="E1068" s="33">
        <f t="shared" si="29"/>
        <v>0</v>
      </c>
    </row>
    <row r="1069" spans="1:5" ht="144" x14ac:dyDescent="0.3">
      <c r="A1069" s="33" t="s">
        <v>1319</v>
      </c>
      <c r="B1069" s="79" t="s">
        <v>180</v>
      </c>
      <c r="C1069" s="79" t="s">
        <v>1854</v>
      </c>
      <c r="D1069" s="33" t="str">
        <f t="shared" si="28"/>
        <v>Aborder l’international avec un dirigeant d’entreprise (First Finance) (Formation courte)</v>
      </c>
      <c r="E1069" s="79">
        <f t="shared" si="29"/>
        <v>0</v>
      </c>
    </row>
    <row r="1070" spans="1:5" ht="172.8" x14ac:dyDescent="0.3">
      <c r="A1070" s="81" t="s">
        <v>1319</v>
      </c>
      <c r="B1070" s="81" t="s">
        <v>180</v>
      </c>
      <c r="C1070" s="81" t="s">
        <v>1856</v>
      </c>
      <c r="D1070" s="81" t="str">
        <f t="shared" si="28"/>
        <v>Orienter l’épargne financière des clients dans le respect du devoir de conseil (First Finance) (Formation courte)</v>
      </c>
      <c r="E1070" s="80">
        <f t="shared" si="29"/>
        <v>0</v>
      </c>
    </row>
    <row r="1071" spans="1:5" ht="187.2" x14ac:dyDescent="0.3">
      <c r="A1071" s="79" t="s">
        <v>1319</v>
      </c>
      <c r="B1071" s="79" t="s">
        <v>180</v>
      </c>
      <c r="C1071" s="79" t="s">
        <v>1858</v>
      </c>
      <c r="D1071" s="33" t="str">
        <f t="shared" si="28"/>
        <v>Les successions, régimes patrimoniaux, filiation, donations et assurance-vie (First Finance) (Formation courte)</v>
      </c>
      <c r="E1071" s="33">
        <f t="shared" si="29"/>
        <v>0</v>
      </c>
    </row>
    <row r="1072" spans="1:5" ht="144" x14ac:dyDescent="0.3">
      <c r="A1072" s="80" t="s">
        <v>1319</v>
      </c>
      <c r="B1072" s="80" t="s">
        <v>180</v>
      </c>
      <c r="C1072" s="80" t="s">
        <v>1860</v>
      </c>
      <c r="D1072" s="81" t="str">
        <f t="shared" si="28"/>
        <v>Family Business : enjeux, pérennisation, transmission (First Finance) (Formation courte)</v>
      </c>
      <c r="E1072" s="79">
        <f t="shared" si="29"/>
        <v>0</v>
      </c>
    </row>
    <row r="1073" spans="1:5" ht="115.2" x14ac:dyDescent="0.3">
      <c r="A1073" s="33" t="s">
        <v>1319</v>
      </c>
      <c r="B1073" s="79" t="s">
        <v>180</v>
      </c>
      <c r="C1073" s="79" t="s">
        <v>1862</v>
      </c>
      <c r="D1073" s="33" t="str">
        <f t="shared" si="28"/>
        <v>Financement du commerce international (First Finance) (Formation courte)</v>
      </c>
      <c r="E1073" s="80">
        <f t="shared" si="29"/>
        <v>0</v>
      </c>
    </row>
    <row r="1074" spans="1:5" ht="158.4" x14ac:dyDescent="0.3">
      <c r="A1074" s="81" t="s">
        <v>1319</v>
      </c>
      <c r="B1074" s="81" t="s">
        <v>180</v>
      </c>
      <c r="C1074" s="81" t="s">
        <v>1864</v>
      </c>
      <c r="D1074" s="81" t="str">
        <f t="shared" si="28"/>
        <v>Gestion de patrimoine : de la détention à la transmission de biens (First Finance) (Formation courte)</v>
      </c>
      <c r="E1074" s="33">
        <f t="shared" si="29"/>
        <v>0</v>
      </c>
    </row>
    <row r="1075" spans="1:5" ht="115.2" x14ac:dyDescent="0.3">
      <c r="A1075" s="79" t="s">
        <v>1319</v>
      </c>
      <c r="B1075" s="79" t="s">
        <v>180</v>
      </c>
      <c r="C1075" s="79" t="s">
        <v>1866</v>
      </c>
      <c r="D1075" s="33" t="str">
        <f t="shared" si="28"/>
        <v>Responsabilité civile : droit et assurance (First Finance) (Formation courte)</v>
      </c>
      <c r="E1075" s="79">
        <f t="shared" si="29"/>
        <v>0</v>
      </c>
    </row>
    <row r="1076" spans="1:5" ht="172.8" x14ac:dyDescent="0.3">
      <c r="A1076" s="80" t="s">
        <v>1319</v>
      </c>
      <c r="B1076" s="80" t="s">
        <v>180</v>
      </c>
      <c r="C1076" s="80" t="s">
        <v>1868</v>
      </c>
      <c r="D1076" s="81" t="str">
        <f t="shared" si="28"/>
        <v>Améliorer sa posture commerciale en environnement banque privée (First Finance) (Formation courte)</v>
      </c>
      <c r="E1076" s="80">
        <f t="shared" si="29"/>
        <v>0</v>
      </c>
    </row>
    <row r="1077" spans="1:5" ht="144" x14ac:dyDescent="0.3">
      <c r="A1077" s="79" t="s">
        <v>1319</v>
      </c>
      <c r="B1077" s="79" t="s">
        <v>180</v>
      </c>
      <c r="C1077" s="79" t="s">
        <v>1870</v>
      </c>
      <c r="D1077" s="33" t="str">
        <f t="shared" si="28"/>
        <v>Perfectionnement à l’approche financement et risques (First Finance) (Formation courte)</v>
      </c>
      <c r="E1077" s="33">
        <f t="shared" si="29"/>
        <v>0</v>
      </c>
    </row>
    <row r="1078" spans="1:5" ht="115.2" x14ac:dyDescent="0.3">
      <c r="A1078" s="80" t="s">
        <v>1319</v>
      </c>
      <c r="B1078" s="80" t="s">
        <v>180</v>
      </c>
      <c r="C1078" s="80" t="s">
        <v>1872</v>
      </c>
      <c r="D1078" s="81" t="str">
        <f t="shared" si="28"/>
        <v>Cash management pour les entreprises (First Finance) (Formation courte)</v>
      </c>
      <c r="E1078" s="79">
        <f t="shared" si="29"/>
        <v>0</v>
      </c>
    </row>
    <row r="1079" spans="1:5" ht="158.4" x14ac:dyDescent="0.3">
      <c r="A1079" s="33" t="s">
        <v>1319</v>
      </c>
      <c r="B1079" s="79" t="s">
        <v>180</v>
      </c>
      <c r="C1079" s="79" t="s">
        <v>1874</v>
      </c>
      <c r="D1079" s="33" t="str">
        <f t="shared" si="28"/>
        <v>Construire une allocation d’actifs – Fondamentaux des marchés (First Finance) (Formation courte)</v>
      </c>
      <c r="E1079" s="80">
        <f t="shared" si="29"/>
        <v>0</v>
      </c>
    </row>
    <row r="1080" spans="1:5" ht="201.6" x14ac:dyDescent="0.3">
      <c r="A1080" s="81" t="s">
        <v>1319</v>
      </c>
      <c r="B1080" s="81" t="s">
        <v>180</v>
      </c>
      <c r="C1080" s="81" t="s">
        <v>1876</v>
      </c>
      <c r="D1080" s="81" t="str">
        <f t="shared" si="28"/>
        <v>Mécanismes techniques, financiers et comptables des compagnies d’assurance-vie (First Finance) (Formation courte)</v>
      </c>
      <c r="E1080" s="33">
        <f t="shared" si="29"/>
        <v>0</v>
      </c>
    </row>
    <row r="1081" spans="1:5" ht="129.6" x14ac:dyDescent="0.3">
      <c r="A1081" s="79" t="s">
        <v>1319</v>
      </c>
      <c r="B1081" s="79" t="s">
        <v>180</v>
      </c>
      <c r="C1081" s="79" t="s">
        <v>1878</v>
      </c>
      <c r="D1081" s="33" t="str">
        <f t="shared" si="28"/>
        <v>Gagner la préférence client en banque privée (First Finance) (Formation courte)</v>
      </c>
      <c r="E1081" s="79">
        <f t="shared" si="29"/>
        <v>0</v>
      </c>
    </row>
    <row r="1082" spans="1:5" ht="115.2" x14ac:dyDescent="0.3">
      <c r="A1082" s="80" t="s">
        <v>1319</v>
      </c>
      <c r="B1082" s="80" t="s">
        <v>180</v>
      </c>
      <c r="C1082" s="80" t="s">
        <v>1880</v>
      </c>
      <c r="D1082" s="81" t="str">
        <f t="shared" si="28"/>
        <v>Analyse des cash-flows – Niveau 2 (First Finance) (Formation courte)</v>
      </c>
      <c r="E1082" s="80">
        <f t="shared" si="29"/>
        <v>0</v>
      </c>
    </row>
    <row r="1083" spans="1:5" ht="129.6" x14ac:dyDescent="0.3">
      <c r="A1083" s="33" t="s">
        <v>1319</v>
      </c>
      <c r="B1083" s="79" t="s">
        <v>180</v>
      </c>
      <c r="C1083" s="79" t="s">
        <v>1882</v>
      </c>
      <c r="D1083" s="33" t="str">
        <f t="shared" si="28"/>
        <v>Conformité et déontologie financière (First Finance) (Formation courte)</v>
      </c>
      <c r="E1083" s="33">
        <f t="shared" si="29"/>
        <v>0</v>
      </c>
    </row>
    <row r="1084" spans="1:5" ht="187.2" x14ac:dyDescent="0.3">
      <c r="A1084" s="81" t="s">
        <v>1319</v>
      </c>
      <c r="B1084" s="81" t="s">
        <v>180</v>
      </c>
      <c r="C1084" s="81" t="s">
        <v>1884</v>
      </c>
      <c r="D1084" s="81" t="str">
        <f t="shared" si="28"/>
        <v>Gestion et restructuration des prêts immobiliers commerciaux non-performants (First Finance) (Formation courte)</v>
      </c>
      <c r="E1084" s="79">
        <f t="shared" si="29"/>
        <v>0</v>
      </c>
    </row>
    <row r="1085" spans="1:5" ht="100.8" x14ac:dyDescent="0.3">
      <c r="A1085" s="79" t="s">
        <v>1319</v>
      </c>
      <c r="B1085" s="79" t="s">
        <v>180</v>
      </c>
      <c r="C1085" s="79" t="s">
        <v>1886</v>
      </c>
      <c r="D1085" s="33" t="str">
        <f t="shared" si="28"/>
        <v>Comptes consolidés et normes IFRS (First Finance) (Formation courte)</v>
      </c>
      <c r="E1085" s="80">
        <f t="shared" si="29"/>
        <v>0</v>
      </c>
    </row>
    <row r="1086" spans="1:5" ht="187.2" x14ac:dyDescent="0.3">
      <c r="A1086" s="80" t="s">
        <v>1319</v>
      </c>
      <c r="B1086" s="80" t="s">
        <v>180</v>
      </c>
      <c r="C1086" s="80" t="s">
        <v>1888</v>
      </c>
      <c r="D1086" s="81" t="str">
        <f t="shared" si="28"/>
        <v>Solvabilité II : dernières évolutions et mise en œuvre pratique de la Directive (First Finance) (Formation courte)</v>
      </c>
      <c r="E1086" s="33">
        <f t="shared" si="29"/>
        <v>0</v>
      </c>
    </row>
    <row r="1087" spans="1:5" ht="129.6" x14ac:dyDescent="0.3">
      <c r="A1087" s="33" t="s">
        <v>1890</v>
      </c>
      <c r="B1087" s="79" t="s">
        <v>180</v>
      </c>
      <c r="C1087" s="79" t="s">
        <v>1891</v>
      </c>
      <c r="D1087" s="33" t="str">
        <f t="shared" si="28"/>
        <v>Marché de capitaux actions et dettes (ECM/DCM) (WeFigure) (Formation courte)</v>
      </c>
      <c r="E1087" s="79">
        <f t="shared" si="29"/>
        <v>0</v>
      </c>
    </row>
    <row r="1088" spans="1:5" ht="100.8" x14ac:dyDescent="0.3">
      <c r="A1088" s="81" t="s">
        <v>1890</v>
      </c>
      <c r="B1088" s="81" t="s">
        <v>180</v>
      </c>
      <c r="C1088" s="81" t="s">
        <v>1893</v>
      </c>
      <c r="D1088" s="81" t="str">
        <f t="shared" si="28"/>
        <v>Financement d'acquisition &amp; LBO (WeFigure) (Formation courte)</v>
      </c>
      <c r="E1088" s="80">
        <f t="shared" si="29"/>
        <v>0</v>
      </c>
    </row>
    <row r="1089" spans="1:5" ht="86.4" x14ac:dyDescent="0.3">
      <c r="A1089" s="79" t="s">
        <v>1890</v>
      </c>
      <c r="B1089" s="79" t="s">
        <v>180</v>
      </c>
      <c r="C1089" s="79" t="s">
        <v>1895</v>
      </c>
      <c r="D1089" s="33" t="str">
        <f t="shared" si="28"/>
        <v>Fusions &amp; acquisitions (WeFigure) (Formation courte)</v>
      </c>
      <c r="E1089" s="33">
        <f t="shared" si="29"/>
        <v>0</v>
      </c>
    </row>
    <row r="1090" spans="1:5" ht="86.4" x14ac:dyDescent="0.3">
      <c r="A1090" s="80" t="s">
        <v>1890</v>
      </c>
      <c r="B1090" s="80" t="s">
        <v>180</v>
      </c>
      <c r="C1090" s="80" t="s">
        <v>1897</v>
      </c>
      <c r="D1090" s="81" t="str">
        <f t="shared" si="28"/>
        <v>Le marché des actions (WeFigure) (Formation courte)</v>
      </c>
      <c r="E1090" s="79">
        <f t="shared" si="29"/>
        <v>0</v>
      </c>
    </row>
    <row r="1091" spans="1:5" ht="86.4" x14ac:dyDescent="0.3">
      <c r="A1091" s="33" t="s">
        <v>1890</v>
      </c>
      <c r="B1091" s="79" t="s">
        <v>180</v>
      </c>
      <c r="C1091" s="79" t="s">
        <v>1608</v>
      </c>
      <c r="D1091" s="33" t="str">
        <f t="shared" si="28"/>
        <v>Financement de projet (WeFigure) (Formation courte)</v>
      </c>
      <c r="E1091" s="80">
        <f t="shared" si="29"/>
        <v>0</v>
      </c>
    </row>
    <row r="1092" spans="1:5" ht="158.4" x14ac:dyDescent="0.3">
      <c r="A1092" s="81" t="s">
        <v>1890</v>
      </c>
      <c r="B1092" s="81" t="s">
        <v>180</v>
      </c>
      <c r="C1092" s="81" t="s">
        <v>1900</v>
      </c>
      <c r="D1092" s="81" t="str">
        <f t="shared" si="28"/>
        <v>Comprendre, identifier, savoir mesurer et gérer un risque de change (WeFigure) (Formation courte)</v>
      </c>
      <c r="E1092" s="33">
        <f t="shared" si="29"/>
        <v>0</v>
      </c>
    </row>
    <row r="1093" spans="1:5" ht="158.4" x14ac:dyDescent="0.3">
      <c r="A1093" s="79" t="s">
        <v>1890</v>
      </c>
      <c r="B1093" s="79" t="s">
        <v>180</v>
      </c>
      <c r="C1093" s="79" t="s">
        <v>1902</v>
      </c>
      <c r="D1093" s="33" t="str">
        <f t="shared" si="28"/>
        <v>Comprendre, identifier, savoir mesurer et gérer un risque de taux (WeFigure) (Formation courte)</v>
      </c>
      <c r="E1093" s="79">
        <f t="shared" si="29"/>
        <v>0</v>
      </c>
    </row>
    <row r="1094" spans="1:5" ht="244.8" x14ac:dyDescent="0.3">
      <c r="A1094" s="80" t="s">
        <v>1890</v>
      </c>
      <c r="B1094" s="80" t="s">
        <v>180</v>
      </c>
      <c r="C1094" s="80" t="s">
        <v>1904</v>
      </c>
      <c r="D1094" s="81" t="str">
        <f t="shared" si="28"/>
        <v>Les produits dérivés complexes et les structurés ou comment s'exposer à une performance non directionnelle (WeFigure) (Formation courte)</v>
      </c>
      <c r="E1094" s="80">
        <f t="shared" si="29"/>
        <v>0</v>
      </c>
    </row>
    <row r="1095" spans="1:5" ht="72" x14ac:dyDescent="0.3">
      <c r="A1095" s="33" t="s">
        <v>1890</v>
      </c>
      <c r="B1095" s="79" t="s">
        <v>180</v>
      </c>
      <c r="C1095" s="79" t="s">
        <v>1906</v>
      </c>
      <c r="D1095" s="33" t="str">
        <f t="shared" si="28"/>
        <v>Affacturage (WeFigure) (Formation courte)</v>
      </c>
      <c r="E1095" s="33">
        <f t="shared" si="29"/>
        <v>0</v>
      </c>
    </row>
    <row r="1096" spans="1:5" ht="86.4" x14ac:dyDescent="0.3">
      <c r="A1096" s="81" t="s">
        <v>1890</v>
      </c>
      <c r="B1096" s="81" t="s">
        <v>180</v>
      </c>
      <c r="C1096" s="81" t="s">
        <v>1908</v>
      </c>
      <c r="D1096" s="81" t="str">
        <f t="shared" si="28"/>
        <v>Mathématiques financières (WeFigure) (Formation courte)</v>
      </c>
      <c r="E1096" s="79">
        <f t="shared" si="29"/>
        <v>0</v>
      </c>
    </row>
    <row r="1097" spans="1:5" ht="158.4" x14ac:dyDescent="0.3">
      <c r="A1097" s="79" t="s">
        <v>1890</v>
      </c>
      <c r="B1097" s="79" t="s">
        <v>180</v>
      </c>
      <c r="C1097" s="79" t="s">
        <v>1910</v>
      </c>
      <c r="D1097" s="33" t="str">
        <f t="shared" si="28"/>
        <v>Appréhender les marchés financiers : leurs produits, techniques et acteurs (WeFigure) (Formation courte)</v>
      </c>
      <c r="E1097" s="80">
        <f t="shared" si="29"/>
        <v>0</v>
      </c>
    </row>
    <row r="1098" spans="1:5" ht="86.4" x14ac:dyDescent="0.3">
      <c r="A1098" s="80" t="s">
        <v>1890</v>
      </c>
      <c r="B1098" s="80" t="s">
        <v>180</v>
      </c>
      <c r="C1098" s="80" t="s">
        <v>1912</v>
      </c>
      <c r="D1098" s="81" t="str">
        <f t="shared" si="28"/>
        <v>Trade finance - maîtrise (WeFigure) (Formation courte)</v>
      </c>
      <c r="E1098" s="33">
        <f t="shared" si="29"/>
        <v>0</v>
      </c>
    </row>
    <row r="1099" spans="1:5" ht="86.4" x14ac:dyDescent="0.3">
      <c r="A1099" s="33" t="s">
        <v>1890</v>
      </c>
      <c r="B1099" s="79" t="s">
        <v>180</v>
      </c>
      <c r="C1099" s="79" t="s">
        <v>1914</v>
      </c>
      <c r="D1099" s="33" t="str">
        <f t="shared" si="28"/>
        <v>Trade finance - initiation (WeFigure) (Formation courte)</v>
      </c>
      <c r="E1099" s="79">
        <f t="shared" si="29"/>
        <v>0</v>
      </c>
    </row>
    <row r="1100" spans="1:5" ht="144" x14ac:dyDescent="0.3">
      <c r="A1100" s="81" t="s">
        <v>1890</v>
      </c>
      <c r="B1100" s="81" t="s">
        <v>180</v>
      </c>
      <c r="C1100" s="81" t="s">
        <v>1916</v>
      </c>
      <c r="D1100" s="81" t="str">
        <f t="shared" si="28"/>
        <v>Gestion des risques financiers et techniques de couverture (WeFigure) (Formation courte)</v>
      </c>
      <c r="E1100" s="80">
        <f t="shared" si="29"/>
        <v>0</v>
      </c>
    </row>
    <row r="1101" spans="1:5" ht="216" x14ac:dyDescent="0.3">
      <c r="A1101" s="79" t="s">
        <v>1890</v>
      </c>
      <c r="B1101" s="79" t="s">
        <v>180</v>
      </c>
      <c r="C1101" s="79" t="s">
        <v>1918</v>
      </c>
      <c r="D1101" s="33" t="str">
        <f t="shared" si="28"/>
        <v>Comprendre l'organisation et les métiers des banques de financement et d'investissement / CIB (WeFigure) (Formation courte)</v>
      </c>
      <c r="E1101" s="33">
        <f t="shared" si="29"/>
        <v>0</v>
      </c>
    </row>
    <row r="1102" spans="1:5" ht="201.6" x14ac:dyDescent="0.3">
      <c r="A1102" s="80" t="s">
        <v>1890</v>
      </c>
      <c r="B1102" s="80" t="s">
        <v>180</v>
      </c>
      <c r="C1102" s="80" t="s">
        <v>1920</v>
      </c>
      <c r="D1102" s="81" t="str">
        <f t="shared" si="28"/>
        <v>Comprendre les produits structurés et savoir construire une performance sous forme de formule (WeFigure) (Formation courte)</v>
      </c>
      <c r="E1102" s="79">
        <f t="shared" si="29"/>
        <v>0</v>
      </c>
    </row>
    <row r="1103" spans="1:5" ht="100.8" x14ac:dyDescent="0.3">
      <c r="A1103" s="33" t="s">
        <v>1890</v>
      </c>
      <c r="B1103" s="79" t="s">
        <v>180</v>
      </c>
      <c r="C1103" s="79" t="s">
        <v>1922</v>
      </c>
      <c r="D1103" s="33" t="str">
        <f t="shared" si="28"/>
        <v>Valorisation d'entreprise : maîtrise (WeFigure) (Formation courte)</v>
      </c>
      <c r="E1103" s="80">
        <f t="shared" si="29"/>
        <v>0</v>
      </c>
    </row>
    <row r="1104" spans="1:5" ht="115.2" x14ac:dyDescent="0.3">
      <c r="A1104" s="81" t="s">
        <v>1890</v>
      </c>
      <c r="B1104" s="81" t="s">
        <v>180</v>
      </c>
      <c r="C1104" s="81" t="s">
        <v>1924</v>
      </c>
      <c r="D1104" s="81" t="str">
        <f t="shared" si="28"/>
        <v>Valorisation d'entreprise : expertise (WeFigure) (Formation courte)</v>
      </c>
      <c r="E1104" s="33">
        <f t="shared" si="29"/>
        <v>0</v>
      </c>
    </row>
    <row r="1105" spans="1:5" ht="100.8" x14ac:dyDescent="0.3">
      <c r="A1105" s="79" t="s">
        <v>1890</v>
      </c>
      <c r="B1105" s="79" t="s">
        <v>180</v>
      </c>
      <c r="C1105" s="79" t="s">
        <v>1926</v>
      </c>
      <c r="D1105" s="33" t="str">
        <f t="shared" si="28"/>
        <v>Analyse financière prévisionnelle (WeFigure) (Formation courte)</v>
      </c>
      <c r="E1105" s="79">
        <f t="shared" si="29"/>
        <v>0</v>
      </c>
    </row>
    <row r="1106" spans="1:5" ht="72" x14ac:dyDescent="0.3">
      <c r="A1106" s="80" t="s">
        <v>1890</v>
      </c>
      <c r="B1106" s="80" t="s">
        <v>180</v>
      </c>
      <c r="C1106" s="80" t="s">
        <v>180</v>
      </c>
      <c r="D1106" s="81" t="str">
        <f t="shared" si="28"/>
        <v>Formation courte (WeFigure) (Formation courte)</v>
      </c>
      <c r="E1106" s="80">
        <f t="shared" si="29"/>
        <v>0</v>
      </c>
    </row>
    <row r="1107" spans="1:5" ht="86.4" x14ac:dyDescent="0.3">
      <c r="A1107" s="33" t="s">
        <v>1890</v>
      </c>
      <c r="B1107" s="79" t="s">
        <v>180</v>
      </c>
      <c r="C1107" s="79" t="s">
        <v>1930</v>
      </c>
      <c r="D1107" s="33" t="str">
        <f t="shared" si="28"/>
        <v>Crypto-actifs &amp; blockchain (WeFigure) (Formation courte)</v>
      </c>
      <c r="E1107" s="33">
        <f t="shared" si="29"/>
        <v>1</v>
      </c>
    </row>
    <row r="1108" spans="1:5" ht="72" x14ac:dyDescent="0.3">
      <c r="A1108" s="81" t="s">
        <v>1890</v>
      </c>
      <c r="B1108" s="81" t="s">
        <v>180</v>
      </c>
      <c r="C1108" s="81" t="s">
        <v>1934</v>
      </c>
      <c r="D1108" s="81" t="str">
        <f t="shared" si="28"/>
        <v>Initiation à la data (WeFigure) (Formation courte)</v>
      </c>
      <c r="E1108" s="79">
        <f t="shared" si="29"/>
        <v>0</v>
      </c>
    </row>
    <row r="1109" spans="1:5" ht="129.6" x14ac:dyDescent="0.3">
      <c r="A1109" s="79" t="s">
        <v>1890</v>
      </c>
      <c r="B1109" s="79" t="s">
        <v>180</v>
      </c>
      <c r="C1109" s="79" t="s">
        <v>1936</v>
      </c>
      <c r="D1109" s="33" t="str">
        <f t="shared" si="28"/>
        <v>L'investissement socialement responsable (WeFigure) (Formation courte)</v>
      </c>
      <c r="E1109" s="80">
        <f t="shared" si="29"/>
        <v>4</v>
      </c>
    </row>
    <row r="1110" spans="1:5" ht="144" x14ac:dyDescent="0.3">
      <c r="A1110" s="80" t="s">
        <v>1890</v>
      </c>
      <c r="B1110" s="80" t="s">
        <v>180</v>
      </c>
      <c r="C1110" s="80" t="s">
        <v>1946</v>
      </c>
      <c r="D1110" s="81" t="str">
        <f t="shared" si="28"/>
        <v>Reporting extra-financier, indicateurs climat et mesures d'impact (WeFigure) (Formation courte)</v>
      </c>
      <c r="E1110" s="33">
        <f t="shared" si="29"/>
        <v>4</v>
      </c>
    </row>
    <row r="1111" spans="1:5" ht="158.4" x14ac:dyDescent="0.3">
      <c r="A1111" s="33" t="s">
        <v>1890</v>
      </c>
      <c r="B1111" s="79" t="s">
        <v>180</v>
      </c>
      <c r="C1111" s="79" t="s">
        <v>1956</v>
      </c>
      <c r="D1111" s="33" t="str">
        <f t="shared" si="28"/>
        <v>Préparation à l'examen de certification AMF Finance durable (WeFigure) (Formation courte)</v>
      </c>
      <c r="E1111" s="79">
        <f t="shared" si="29"/>
        <v>5</v>
      </c>
    </row>
    <row r="1112" spans="1:5" ht="144" x14ac:dyDescent="0.3">
      <c r="A1112" s="81" t="s">
        <v>1890</v>
      </c>
      <c r="B1112" s="81" t="s">
        <v>180</v>
      </c>
      <c r="C1112" s="81" t="s">
        <v>1968</v>
      </c>
      <c r="D1112" s="81" t="str">
        <f t="shared" si="28"/>
        <v>Naviguer à travers les réglementations - Perspectives pratiques - Niveau III (WeFigure) (Formation courte)</v>
      </c>
      <c r="E1112" s="80">
        <f t="shared" si="29"/>
        <v>0</v>
      </c>
    </row>
    <row r="1113" spans="1:5" ht="129.6" x14ac:dyDescent="0.3">
      <c r="A1113" s="79" t="s">
        <v>1890</v>
      </c>
      <c r="B1113" s="79" t="s">
        <v>180</v>
      </c>
      <c r="C1113" s="79" t="s">
        <v>1970</v>
      </c>
      <c r="D1113" s="33" t="str">
        <f t="shared" si="28"/>
        <v>Paysage réglementaire de la gestion d'actifs - Niveau II (WeFigure) (Formation courte)</v>
      </c>
      <c r="E1113" s="33">
        <f t="shared" si="29"/>
        <v>0</v>
      </c>
    </row>
    <row r="1114" spans="1:5" ht="158.4" x14ac:dyDescent="0.3">
      <c r="A1114" s="80" t="s">
        <v>1890</v>
      </c>
      <c r="B1114" s="80" t="s">
        <v>180</v>
      </c>
      <c r="C1114" s="80" t="s">
        <v>1972</v>
      </c>
      <c r="D1114" s="81" t="str">
        <f t="shared" si="28"/>
        <v>Concepts juridiques et réglementaires clés en gestion d'actifs - Niveau I (WeFigure) (Formation courte)</v>
      </c>
      <c r="E1114" s="79">
        <f t="shared" si="29"/>
        <v>0</v>
      </c>
    </row>
    <row r="1115" spans="1:5" ht="216" x14ac:dyDescent="0.3">
      <c r="A1115" s="79" t="s">
        <v>1890</v>
      </c>
      <c r="B1115" s="79" t="s">
        <v>180</v>
      </c>
      <c r="C1115" s="79" t="s">
        <v>1974</v>
      </c>
      <c r="D1115" s="33" t="str">
        <f t="shared" si="28"/>
        <v>Mise en place un programme de conformité anticorruption conforme à la loi sapin II et efficace (WeFigure) (Formation courte)</v>
      </c>
      <c r="E1115" s="80">
        <f t="shared" si="29"/>
        <v>0</v>
      </c>
    </row>
    <row r="1116" spans="1:5" ht="158.4" x14ac:dyDescent="0.3">
      <c r="A1116" s="80" t="s">
        <v>1890</v>
      </c>
      <c r="B1116" s="80" t="s">
        <v>180</v>
      </c>
      <c r="C1116" s="80" t="s">
        <v>1976</v>
      </c>
      <c r="D1116" s="81" t="str">
        <f t="shared" si="28"/>
        <v>Connaissance des activités de gestion d'actifs : produits, techniques et acteurs (WeFigure) (Formation courte)</v>
      </c>
      <c r="E1116" s="33">
        <f t="shared" si="29"/>
        <v>0</v>
      </c>
    </row>
    <row r="1117" spans="1:5" ht="115.2" x14ac:dyDescent="0.3">
      <c r="A1117" s="33" t="s">
        <v>1890</v>
      </c>
      <c r="B1117" s="79" t="s">
        <v>180</v>
      </c>
      <c r="C1117" s="79" t="s">
        <v>1978</v>
      </c>
      <c r="D1117" s="33" t="str">
        <f t="shared" si="28"/>
        <v>Asset management en immobilier - Niveau II (WeFigure) (Formation courte)</v>
      </c>
      <c r="E1117" s="79">
        <f t="shared" si="29"/>
        <v>0</v>
      </c>
    </row>
    <row r="1118" spans="1:5" ht="115.2" x14ac:dyDescent="0.3">
      <c r="A1118" s="81" t="s">
        <v>1890</v>
      </c>
      <c r="B1118" s="81" t="s">
        <v>180</v>
      </c>
      <c r="C1118" s="81" t="s">
        <v>1980</v>
      </c>
      <c r="D1118" s="81" t="str">
        <f t="shared" si="28"/>
        <v>Asset management en immobilier - Niveau I (WeFigure) (Formation courte)</v>
      </c>
      <c r="E1118" s="80">
        <f t="shared" si="29"/>
        <v>0</v>
      </c>
    </row>
    <row r="1119" spans="1:5" ht="144" x14ac:dyDescent="0.3">
      <c r="A1119" s="79" t="s">
        <v>1982</v>
      </c>
      <c r="B1119" s="79" t="s">
        <v>1320</v>
      </c>
      <c r="C1119" s="79" t="s">
        <v>1983</v>
      </c>
      <c r="D1119" s="33" t="str">
        <f t="shared" si="28"/>
        <v>Préparation au CFA Level 1, 2 et 3 (Bärchen Education) (Formation à la certification)</v>
      </c>
      <c r="E1119" s="33">
        <f t="shared" si="29"/>
        <v>1</v>
      </c>
    </row>
    <row r="1120" spans="1:5" ht="187.2" x14ac:dyDescent="0.3">
      <c r="A1120" s="80" t="s">
        <v>1982</v>
      </c>
      <c r="B1120" s="80" t="s">
        <v>1320</v>
      </c>
      <c r="C1120" s="80" t="s">
        <v>1987</v>
      </c>
      <c r="D1120" s="81" t="str">
        <f t="shared" si="28"/>
        <v>Certification AMF pour les étudiants de nos écoles partenaires (Bärchen Education) (Formation à la certification)</v>
      </c>
      <c r="E1120" s="79">
        <f t="shared" si="29"/>
        <v>1</v>
      </c>
    </row>
    <row r="1121" spans="1:5" ht="144" x14ac:dyDescent="0.3">
      <c r="A1121" s="33" t="s">
        <v>1982</v>
      </c>
      <c r="B1121" s="79" t="s">
        <v>1320</v>
      </c>
      <c r="C1121" s="79" t="s">
        <v>1321</v>
      </c>
      <c r="D1121" s="33" t="str">
        <f t="shared" si="28"/>
        <v>Certification AMF Finance durable (Bärchen Education) (Formation à la certification)</v>
      </c>
      <c r="E1121" s="80">
        <f t="shared" si="29"/>
        <v>5</v>
      </c>
    </row>
    <row r="1122" spans="1:5" ht="115.2" x14ac:dyDescent="0.3">
      <c r="A1122" s="81" t="s">
        <v>1982</v>
      </c>
      <c r="B1122" s="81" t="s">
        <v>180</v>
      </c>
      <c r="C1122" s="81" t="s">
        <v>1994</v>
      </c>
      <c r="D1122" s="81" t="str">
        <f t="shared" si="28"/>
        <v>Marché monétaire au quotidien (Bärchen Education) (Formation courte)</v>
      </c>
      <c r="E1122" s="33">
        <f t="shared" si="29"/>
        <v>0</v>
      </c>
    </row>
    <row r="1123" spans="1:5" ht="158.4" x14ac:dyDescent="0.3">
      <c r="A1123" s="79" t="s">
        <v>1982</v>
      </c>
      <c r="B1123" s="79" t="s">
        <v>180</v>
      </c>
      <c r="C1123" s="79" t="s">
        <v>1996</v>
      </c>
      <c r="D1123" s="33" t="str">
        <f t="shared" si="28"/>
        <v>Construction de courbes Swaps, Pricing et Transition IBOR (Bärchen Education) (Formation courte)</v>
      </c>
      <c r="E1123" s="79">
        <f t="shared" si="29"/>
        <v>0</v>
      </c>
    </row>
    <row r="1124" spans="1:5" ht="100.8" x14ac:dyDescent="0.3">
      <c r="A1124" s="80" t="s">
        <v>1982</v>
      </c>
      <c r="B1124" s="80" t="s">
        <v>180</v>
      </c>
      <c r="C1124" s="80" t="s">
        <v>1998</v>
      </c>
      <c r="D1124" s="81" t="str">
        <f t="shared" si="28"/>
        <v>Gérer un book de swaps (Bärchen Education) (Formation courte)</v>
      </c>
      <c r="E1124" s="80">
        <f t="shared" si="29"/>
        <v>0</v>
      </c>
    </row>
    <row r="1125" spans="1:5" ht="86.4" x14ac:dyDescent="0.3">
      <c r="A1125" s="33" t="s">
        <v>1982</v>
      </c>
      <c r="B1125" s="79" t="s">
        <v>180</v>
      </c>
      <c r="C1125" s="79" t="s">
        <v>2000</v>
      </c>
      <c r="D1125" s="33" t="str">
        <f t="shared" si="28"/>
        <v>Le marché obligataire (Bärchen Education) (Formation courte)</v>
      </c>
      <c r="E1125" s="33">
        <f t="shared" si="29"/>
        <v>0</v>
      </c>
    </row>
    <row r="1126" spans="1:5" ht="115.2" x14ac:dyDescent="0.3">
      <c r="A1126" s="81" t="s">
        <v>1982</v>
      </c>
      <c r="B1126" s="81" t="s">
        <v>180</v>
      </c>
      <c r="C1126" s="81" t="s">
        <v>2002</v>
      </c>
      <c r="D1126" s="81" t="str">
        <f t="shared" si="28"/>
        <v>Les financements obligataires (Bärchen Education) (Formation courte)</v>
      </c>
      <c r="E1126" s="79">
        <f t="shared" si="29"/>
        <v>0</v>
      </c>
    </row>
    <row r="1127" spans="1:5" ht="100.8" x14ac:dyDescent="0.3">
      <c r="A1127" s="79" t="s">
        <v>1982</v>
      </c>
      <c r="B1127" s="79" t="s">
        <v>180</v>
      </c>
      <c r="C1127" s="79" t="s">
        <v>2004</v>
      </c>
      <c r="D1127" s="33" t="str">
        <f t="shared" si="28"/>
        <v>Les obligations High Yield (Bärchen Education) (Formation courte)</v>
      </c>
      <c r="E1127" s="80">
        <f t="shared" si="29"/>
        <v>0</v>
      </c>
    </row>
    <row r="1128" spans="1:5" ht="144" x14ac:dyDescent="0.3">
      <c r="A1128" s="80" t="s">
        <v>1982</v>
      </c>
      <c r="B1128" s="80" t="s">
        <v>180</v>
      </c>
      <c r="C1128" s="80" t="s">
        <v>2006</v>
      </c>
      <c r="D1128" s="81" t="str">
        <f t="shared" si="28"/>
        <v>Pricing et modélisation des swaps et options de taux (Bärchen Education) (Formation courte)</v>
      </c>
      <c r="E1128" s="33">
        <f t="shared" si="29"/>
        <v>0</v>
      </c>
    </row>
    <row r="1129" spans="1:5" ht="158.4" x14ac:dyDescent="0.3">
      <c r="A1129" s="33" t="s">
        <v>1982</v>
      </c>
      <c r="B1129" s="79" t="s">
        <v>180</v>
      </c>
      <c r="C1129" s="79" t="s">
        <v>2008</v>
      </c>
      <c r="D1129" s="33" t="str">
        <f t="shared" si="28"/>
        <v>Pricing et modélisation des Constant Maturity Swaps - CMS (Bärchen Education) (Formation courte)</v>
      </c>
      <c r="E1129" s="79">
        <f t="shared" si="29"/>
        <v>0</v>
      </c>
    </row>
    <row r="1130" spans="1:5" ht="100.8" x14ac:dyDescent="0.3">
      <c r="A1130" s="81" t="s">
        <v>1982</v>
      </c>
      <c r="B1130" s="81" t="s">
        <v>180</v>
      </c>
      <c r="C1130" s="81" t="s">
        <v>2010</v>
      </c>
      <c r="D1130" s="81" t="str">
        <f t="shared" si="28"/>
        <v>Variance swaps et volatilité (Bärchen Education) (Formation courte)</v>
      </c>
      <c r="E1130" s="80">
        <f t="shared" si="29"/>
        <v>0</v>
      </c>
    </row>
    <row r="1131" spans="1:5" ht="115.2" x14ac:dyDescent="0.3">
      <c r="A1131" s="79" t="s">
        <v>1982</v>
      </c>
      <c r="B1131" s="79" t="s">
        <v>180</v>
      </c>
      <c r="C1131" s="79" t="s">
        <v>2012</v>
      </c>
      <c r="D1131" s="33" t="str">
        <f t="shared" ref="D1131:D1194" si="30">CONCATENATE(C1131&amp;" ("&amp;A1131&amp;")"&amp;" ("&amp;B1131&amp;")")</f>
        <v>Les produits dérivés de taux (Bärchen Education) (Formation courte)</v>
      </c>
      <c r="E1131" s="33">
        <f t="shared" ref="E1131:E1194" si="31">SUMIF($E$2:$E$808,D1131,$L$2:$L$808)</f>
        <v>0</v>
      </c>
    </row>
    <row r="1132" spans="1:5" ht="129.6" x14ac:dyDescent="0.3">
      <c r="A1132" s="80" t="s">
        <v>1982</v>
      </c>
      <c r="B1132" s="80" t="s">
        <v>180</v>
      </c>
      <c r="C1132" s="80" t="s">
        <v>2014</v>
      </c>
      <c r="D1132" s="81" t="str">
        <f t="shared" si="30"/>
        <v>Structurés de taux : montages et utilisations (Bärchen Education) (Formation courte)</v>
      </c>
      <c r="E1132" s="79">
        <f t="shared" si="31"/>
        <v>0</v>
      </c>
    </row>
    <row r="1133" spans="1:5" ht="129.6" x14ac:dyDescent="0.3">
      <c r="A1133" s="33" t="s">
        <v>1982</v>
      </c>
      <c r="B1133" s="79" t="s">
        <v>180</v>
      </c>
      <c r="C1133" s="79" t="s">
        <v>2016</v>
      </c>
      <c r="D1133" s="33" t="str">
        <f t="shared" si="30"/>
        <v>Pricing et modélisation des structurés de taux (Bärchen Education) (Formation courte)</v>
      </c>
      <c r="E1133" s="80">
        <f t="shared" si="31"/>
        <v>0</v>
      </c>
    </row>
    <row r="1134" spans="1:5" ht="144" x14ac:dyDescent="0.3">
      <c r="A1134" s="81" t="s">
        <v>1982</v>
      </c>
      <c r="B1134" s="81" t="s">
        <v>180</v>
      </c>
      <c r="C1134" s="81" t="s">
        <v>2018</v>
      </c>
      <c r="D1134" s="81" t="str">
        <f t="shared" si="30"/>
        <v>Obligations convertibles : les fondamentaux (Bärchen Education) (Formation courte)</v>
      </c>
      <c r="E1134" s="33">
        <f t="shared" si="31"/>
        <v>0</v>
      </c>
    </row>
    <row r="1135" spans="1:5" ht="129.6" x14ac:dyDescent="0.3">
      <c r="A1135" s="79" t="s">
        <v>1982</v>
      </c>
      <c r="B1135" s="79" t="s">
        <v>180</v>
      </c>
      <c r="C1135" s="79" t="s">
        <v>2020</v>
      </c>
      <c r="D1135" s="33" t="str">
        <f t="shared" si="30"/>
        <v>Pricing et modélisation des obligations convertibles (Bärchen Education) (Formation courte)</v>
      </c>
      <c r="E1135" s="79">
        <f t="shared" si="31"/>
        <v>0</v>
      </c>
    </row>
    <row r="1136" spans="1:5" ht="100.8" x14ac:dyDescent="0.3">
      <c r="A1136" s="80" t="s">
        <v>1982</v>
      </c>
      <c r="B1136" s="80" t="s">
        <v>180</v>
      </c>
      <c r="C1136" s="80" t="s">
        <v>2022</v>
      </c>
      <c r="D1136" s="81" t="str">
        <f t="shared" si="30"/>
        <v>Produits indexés sur l'inflation (Bärchen Education) (Formation courte)</v>
      </c>
      <c r="E1136" s="80">
        <f t="shared" si="31"/>
        <v>0</v>
      </c>
    </row>
    <row r="1137" spans="1:5" ht="86.4" x14ac:dyDescent="0.3">
      <c r="A1137" s="33" t="s">
        <v>1982</v>
      </c>
      <c r="B1137" s="79" t="s">
        <v>180</v>
      </c>
      <c r="C1137" s="79" t="s">
        <v>2024</v>
      </c>
      <c r="D1137" s="33" t="str">
        <f t="shared" si="30"/>
        <v>Les Green Bonds (Bärchen Education) (Formation courte)</v>
      </c>
      <c r="E1137" s="33">
        <f t="shared" si="31"/>
        <v>3</v>
      </c>
    </row>
    <row r="1138" spans="1:5" ht="172.8" x14ac:dyDescent="0.3">
      <c r="A1138" s="81" t="s">
        <v>1982</v>
      </c>
      <c r="B1138" s="81" t="s">
        <v>180</v>
      </c>
      <c r="C1138" s="81" t="s">
        <v>2032</v>
      </c>
      <c r="D1138" s="81" t="str">
        <f t="shared" si="30"/>
        <v>Asset and Liability Management (ALM) bancaire : les fondamentaux (Bärchen Education) (Formation courte)</v>
      </c>
      <c r="E1138" s="79">
        <f t="shared" si="31"/>
        <v>0</v>
      </c>
    </row>
    <row r="1139" spans="1:5" ht="158.4" x14ac:dyDescent="0.3">
      <c r="A1139" s="79" t="s">
        <v>1982</v>
      </c>
      <c r="B1139" s="79" t="s">
        <v>180</v>
      </c>
      <c r="C1139" s="79" t="s">
        <v>2034</v>
      </c>
      <c r="D1139" s="33" t="str">
        <f t="shared" si="30"/>
        <v>Asset and Liability Management (ALM) bancaire : techniques avancées (Bärchen Education) (Formation courte)</v>
      </c>
      <c r="E1139" s="80">
        <f t="shared" si="31"/>
        <v>0</v>
      </c>
    </row>
    <row r="1140" spans="1:5" ht="100.8" x14ac:dyDescent="0.3">
      <c r="A1140" s="80" t="s">
        <v>1982</v>
      </c>
      <c r="B1140" s="80" t="s">
        <v>180</v>
      </c>
      <c r="C1140" s="80" t="s">
        <v>2036</v>
      </c>
      <c r="D1140" s="81" t="str">
        <f t="shared" si="30"/>
        <v>Marchés actions au quotidien (Bärchen Education) (Formation courte)</v>
      </c>
      <c r="E1140" s="33">
        <f t="shared" si="31"/>
        <v>0</v>
      </c>
    </row>
    <row r="1141" spans="1:5" ht="129.6" x14ac:dyDescent="0.3">
      <c r="A1141" s="33" t="s">
        <v>1982</v>
      </c>
      <c r="B1141" s="79" t="s">
        <v>180</v>
      </c>
      <c r="C1141" s="79" t="s">
        <v>2038</v>
      </c>
      <c r="D1141" s="33" t="str">
        <f t="shared" si="30"/>
        <v>Les produits dérivés sur actions et indices (Bärchen Education) (Formation courte)</v>
      </c>
      <c r="E1141" s="79">
        <f t="shared" si="31"/>
        <v>0</v>
      </c>
    </row>
    <row r="1142" spans="1:5" ht="158.4" x14ac:dyDescent="0.3">
      <c r="A1142" s="81" t="s">
        <v>1982</v>
      </c>
      <c r="B1142" s="81" t="s">
        <v>180</v>
      </c>
      <c r="C1142" s="81" t="s">
        <v>2040</v>
      </c>
      <c r="D1142" s="81" t="str">
        <f t="shared" si="30"/>
        <v>Exchange Traded Funds - ETF : montages et utilisations (Bärchen Education) (Formation courte)</v>
      </c>
      <c r="E1142" s="80">
        <f t="shared" si="31"/>
        <v>0</v>
      </c>
    </row>
    <row r="1143" spans="1:5" ht="144" x14ac:dyDescent="0.3">
      <c r="A1143" s="79" t="s">
        <v>1982</v>
      </c>
      <c r="B1143" s="79" t="s">
        <v>180</v>
      </c>
      <c r="C1143" s="79" t="s">
        <v>2042</v>
      </c>
      <c r="D1143" s="33" t="str">
        <f t="shared" si="30"/>
        <v>Produits structurés sur actions : les fondamentaux (Bärchen Education) (Formation courte)</v>
      </c>
      <c r="E1143" s="33">
        <f t="shared" si="31"/>
        <v>0</v>
      </c>
    </row>
    <row r="1144" spans="1:5" ht="115.2" x14ac:dyDescent="0.3">
      <c r="A1144" s="80" t="s">
        <v>1982</v>
      </c>
      <c r="B1144" s="80" t="s">
        <v>180</v>
      </c>
      <c r="C1144" s="80" t="s">
        <v>2044</v>
      </c>
      <c r="D1144" s="81" t="str">
        <f t="shared" si="30"/>
        <v>Les CCPs et le clearing des dérivés (Bärchen Education) (Formation courte)</v>
      </c>
      <c r="E1144" s="79">
        <f t="shared" si="31"/>
        <v>0</v>
      </c>
    </row>
    <row r="1145" spans="1:5" ht="144" x14ac:dyDescent="0.3">
      <c r="A1145" s="33" t="s">
        <v>1982</v>
      </c>
      <c r="B1145" s="79" t="s">
        <v>180</v>
      </c>
      <c r="C1145" s="79" t="s">
        <v>2046</v>
      </c>
      <c r="D1145" s="33" t="str">
        <f t="shared" si="30"/>
        <v>Fondamentaux de l'analyse chartiste et technique (Bärchen Education) (Formation courte)</v>
      </c>
      <c r="E1145" s="80">
        <f t="shared" si="31"/>
        <v>0</v>
      </c>
    </row>
    <row r="1146" spans="1:5" ht="129.6" x14ac:dyDescent="0.3">
      <c r="A1146" s="81" t="s">
        <v>1982</v>
      </c>
      <c r="B1146" s="81" t="s">
        <v>180</v>
      </c>
      <c r="C1146" s="81" t="s">
        <v>2048</v>
      </c>
      <c r="D1146" s="81" t="str">
        <f t="shared" si="30"/>
        <v>Les règles de place des principales bourses (Bärchen Education) (Formation courte)</v>
      </c>
      <c r="E1146" s="33">
        <f t="shared" si="31"/>
        <v>0</v>
      </c>
    </row>
    <row r="1147" spans="1:5" ht="115.2" x14ac:dyDescent="0.3">
      <c r="A1147" s="79" t="s">
        <v>1982</v>
      </c>
      <c r="B1147" s="79" t="s">
        <v>180</v>
      </c>
      <c r="C1147" s="79" t="s">
        <v>2051</v>
      </c>
      <c r="D1147" s="33" t="str">
        <f t="shared" si="30"/>
        <v>Analyse crédit : les fondamentaux (Bärchen Education) (Formation courte)</v>
      </c>
      <c r="E1147" s="79">
        <f t="shared" si="31"/>
        <v>0</v>
      </c>
    </row>
    <row r="1148" spans="1:5" ht="100.8" x14ac:dyDescent="0.3">
      <c r="A1148" s="80" t="s">
        <v>1982</v>
      </c>
      <c r="B1148" s="80" t="s">
        <v>180</v>
      </c>
      <c r="C1148" s="80" t="s">
        <v>2053</v>
      </c>
      <c r="D1148" s="81" t="str">
        <f t="shared" si="30"/>
        <v>La notation de crédit (Bärchen Education) (Formation courte)</v>
      </c>
      <c r="E1148" s="80">
        <f t="shared" si="31"/>
        <v>0</v>
      </c>
    </row>
    <row r="1149" spans="1:5" ht="115.2" x14ac:dyDescent="0.3">
      <c r="A1149" s="33" t="s">
        <v>1982</v>
      </c>
      <c r="B1149" s="79" t="s">
        <v>180</v>
      </c>
      <c r="C1149" s="79" t="s">
        <v>2055</v>
      </c>
      <c r="D1149" s="33" t="str">
        <f t="shared" si="30"/>
        <v>Risque de crédit : mesure et gestion (Bärchen Education) (Formation courte)</v>
      </c>
      <c r="E1149" s="33">
        <f t="shared" si="31"/>
        <v>0</v>
      </c>
    </row>
    <row r="1150" spans="1:5" ht="115.2" x14ac:dyDescent="0.3">
      <c r="A1150" s="81" t="s">
        <v>1982</v>
      </c>
      <c r="B1150" s="81" t="s">
        <v>180</v>
      </c>
      <c r="C1150" s="81" t="s">
        <v>2058</v>
      </c>
      <c r="D1150" s="81" t="str">
        <f t="shared" si="30"/>
        <v>Titrisation : les fondamentaux (Bärchen Education) (Formation courte)</v>
      </c>
      <c r="E1150" s="79">
        <f t="shared" si="31"/>
        <v>0</v>
      </c>
    </row>
    <row r="1151" spans="1:5" ht="115.2" x14ac:dyDescent="0.3">
      <c r="A1151" s="79" t="s">
        <v>1982</v>
      </c>
      <c r="B1151" s="79" t="s">
        <v>180</v>
      </c>
      <c r="C1151" s="79" t="s">
        <v>2060</v>
      </c>
      <c r="D1151" s="33" t="str">
        <f t="shared" si="30"/>
        <v>Dérivés de crédit : les fondamentaux (Bärchen Education) (Formation courte)</v>
      </c>
      <c r="E1151" s="80">
        <f t="shared" si="31"/>
        <v>0</v>
      </c>
    </row>
    <row r="1152" spans="1:5" ht="115.2" x14ac:dyDescent="0.3">
      <c r="A1152" s="80" t="s">
        <v>1982</v>
      </c>
      <c r="B1152" s="80" t="s">
        <v>180</v>
      </c>
      <c r="C1152" s="80" t="s">
        <v>2062</v>
      </c>
      <c r="D1152" s="81" t="str">
        <f t="shared" si="30"/>
        <v>Pricing et gestion des dérivés de crédit (Bärchen Education) (Formation courte)</v>
      </c>
      <c r="E1152" s="33">
        <f t="shared" si="31"/>
        <v>0</v>
      </c>
    </row>
    <row r="1153" spans="1:5" ht="129.6" x14ac:dyDescent="0.3">
      <c r="A1153" s="79" t="s">
        <v>1982</v>
      </c>
      <c r="B1153" s="79" t="s">
        <v>180</v>
      </c>
      <c r="C1153" s="79" t="s">
        <v>2065</v>
      </c>
      <c r="D1153" s="33" t="str">
        <f t="shared" si="30"/>
        <v>Structurés de crédit : montages et utilisations (Bärchen Education) (Formation courte)</v>
      </c>
      <c r="E1153" s="79">
        <f t="shared" si="31"/>
        <v>0</v>
      </c>
    </row>
    <row r="1154" spans="1:5" ht="115.2" x14ac:dyDescent="0.3">
      <c r="A1154" s="80" t="s">
        <v>1982</v>
      </c>
      <c r="B1154" s="80" t="s">
        <v>180</v>
      </c>
      <c r="C1154" s="80" t="s">
        <v>2067</v>
      </c>
      <c r="D1154" s="81" t="str">
        <f t="shared" si="30"/>
        <v>Analyse financière d'une banque (Bärchen Education) (Formation courte)</v>
      </c>
      <c r="E1154" s="80">
        <f t="shared" si="31"/>
        <v>0</v>
      </c>
    </row>
    <row r="1155" spans="1:5" ht="129.6" x14ac:dyDescent="0.3">
      <c r="A1155" s="33" t="s">
        <v>1982</v>
      </c>
      <c r="B1155" s="79" t="s">
        <v>180</v>
      </c>
      <c r="C1155" s="79" t="s">
        <v>2069</v>
      </c>
      <c r="D1155" s="33" t="str">
        <f t="shared" si="30"/>
        <v>Financement mezzanine et dette privée (Bärchen Education) (Formation courte)</v>
      </c>
      <c r="E1155" s="33">
        <f t="shared" si="31"/>
        <v>0</v>
      </c>
    </row>
    <row r="1156" spans="1:5" ht="100.8" x14ac:dyDescent="0.3">
      <c r="A1156" s="81" t="s">
        <v>1982</v>
      </c>
      <c r="B1156" s="81" t="s">
        <v>180</v>
      </c>
      <c r="C1156" s="81" t="s">
        <v>2071</v>
      </c>
      <c r="D1156" s="81" t="str">
        <f t="shared" si="30"/>
        <v>Dérivés et structurés de change (Bärchen Education) (Formation courte)</v>
      </c>
      <c r="E1156" s="79">
        <f t="shared" si="31"/>
        <v>0</v>
      </c>
    </row>
    <row r="1157" spans="1:5" ht="144" x14ac:dyDescent="0.3">
      <c r="A1157" s="79" t="s">
        <v>1982</v>
      </c>
      <c r="B1157" s="79" t="s">
        <v>180</v>
      </c>
      <c r="C1157" s="79" t="s">
        <v>2073</v>
      </c>
      <c r="D1157" s="33" t="str">
        <f t="shared" si="30"/>
        <v>Risques de change et de taux d'intérêt : analyse et gestion (Bärchen Education) (Formation courte)</v>
      </c>
      <c r="E1157" s="80">
        <f t="shared" si="31"/>
        <v>0</v>
      </c>
    </row>
    <row r="1158" spans="1:5" ht="129.6" x14ac:dyDescent="0.3">
      <c r="A1158" s="80" t="s">
        <v>1982</v>
      </c>
      <c r="B1158" s="80" t="s">
        <v>180</v>
      </c>
      <c r="C1158" s="80" t="s">
        <v>2076</v>
      </c>
      <c r="D1158" s="81" t="str">
        <f t="shared" si="30"/>
        <v>Marchés financiers des matières premières (Bärchen Education) (Formation courte)</v>
      </c>
      <c r="E1158" s="33">
        <f t="shared" si="31"/>
        <v>0</v>
      </c>
    </row>
    <row r="1159" spans="1:5" ht="129.6" x14ac:dyDescent="0.3">
      <c r="A1159" s="33" t="s">
        <v>1982</v>
      </c>
      <c r="B1159" s="79" t="s">
        <v>180</v>
      </c>
      <c r="C1159" s="79" t="s">
        <v>2078</v>
      </c>
      <c r="D1159" s="33" t="str">
        <f t="shared" si="30"/>
        <v>Marchés financiers : les fondamentaux (Bärchen Education) (Formation courte)</v>
      </c>
      <c r="E1159" s="79">
        <f t="shared" si="31"/>
        <v>0</v>
      </c>
    </row>
    <row r="1160" spans="1:5" ht="129.6" x14ac:dyDescent="0.3">
      <c r="A1160" s="81" t="s">
        <v>1982</v>
      </c>
      <c r="B1160" s="81" t="s">
        <v>180</v>
      </c>
      <c r="C1160" s="81" t="s">
        <v>2080</v>
      </c>
      <c r="D1160" s="81" t="str">
        <f t="shared" si="30"/>
        <v>Calculs financiers : les fondamentaux (Bärchen Education) (Formation courte)</v>
      </c>
      <c r="E1160" s="80">
        <f t="shared" si="31"/>
        <v>0</v>
      </c>
    </row>
    <row r="1161" spans="1:5" ht="187.2" x14ac:dyDescent="0.3">
      <c r="A1161" s="79" t="s">
        <v>1982</v>
      </c>
      <c r="B1161" s="79" t="s">
        <v>180</v>
      </c>
      <c r="C1161" s="79" t="s">
        <v>2082</v>
      </c>
      <c r="D1161" s="33" t="str">
        <f t="shared" si="30"/>
        <v>Mathématiques financières pour les produits de taux : les fondamentaux (Bärchen Education) (Formation courte)</v>
      </c>
      <c r="E1161" s="33">
        <f t="shared" si="31"/>
        <v>0</v>
      </c>
    </row>
    <row r="1162" spans="1:5" ht="129.6" x14ac:dyDescent="0.3">
      <c r="A1162" s="80" t="s">
        <v>1982</v>
      </c>
      <c r="B1162" s="80" t="s">
        <v>180</v>
      </c>
      <c r="C1162" s="80" t="s">
        <v>2084</v>
      </c>
      <c r="D1162" s="81" t="str">
        <f t="shared" si="30"/>
        <v>Produits dérivés : les fondamentaux (Bärchen Education) (Formation courte)</v>
      </c>
      <c r="E1162" s="79">
        <f t="shared" si="31"/>
        <v>0</v>
      </c>
    </row>
    <row r="1163" spans="1:5" ht="144" x14ac:dyDescent="0.3">
      <c r="A1163" s="33" t="s">
        <v>1982</v>
      </c>
      <c r="B1163" s="79" t="s">
        <v>180</v>
      </c>
      <c r="C1163" s="79" t="s">
        <v>2086</v>
      </c>
      <c r="D1163" s="33" t="str">
        <f t="shared" si="30"/>
        <v xml:space="preserve"> Programmer en VBA pour vos applications en finance (Bärchen Education) (Formation courte)</v>
      </c>
      <c r="E1163" s="80">
        <f t="shared" si="31"/>
        <v>0</v>
      </c>
    </row>
    <row r="1164" spans="1:5" ht="144" x14ac:dyDescent="0.3">
      <c r="A1164" s="81" t="s">
        <v>1982</v>
      </c>
      <c r="B1164" s="81" t="s">
        <v>180</v>
      </c>
      <c r="C1164" s="81" t="s">
        <v>2089</v>
      </c>
      <c r="D1164" s="81" t="str">
        <f t="shared" si="30"/>
        <v>Pricing et risk management des options vanilles (Bärchen Education) (Formation courte)</v>
      </c>
      <c r="E1164" s="33">
        <f t="shared" si="31"/>
        <v>0</v>
      </c>
    </row>
    <row r="1165" spans="1:5" ht="144" x14ac:dyDescent="0.3">
      <c r="A1165" s="79" t="s">
        <v>1982</v>
      </c>
      <c r="B1165" s="79" t="s">
        <v>180</v>
      </c>
      <c r="C1165" s="79" t="s">
        <v>2091</v>
      </c>
      <c r="D1165" s="33" t="str">
        <f t="shared" si="30"/>
        <v>Pricing et risk management des options exotiques (Bärchen Education) (Formation courte)</v>
      </c>
      <c r="E1165" s="79">
        <f t="shared" si="31"/>
        <v>0</v>
      </c>
    </row>
    <row r="1166" spans="1:5" ht="115.2" x14ac:dyDescent="0.3">
      <c r="A1166" s="80" t="s">
        <v>1982</v>
      </c>
      <c r="B1166" s="80" t="s">
        <v>180</v>
      </c>
      <c r="C1166" s="80" t="s">
        <v>2093</v>
      </c>
      <c r="D1166" s="81" t="str">
        <f t="shared" si="30"/>
        <v>Credit Valuation Adjustment (CVA) (Bärchen Education) (Formation courte)</v>
      </c>
      <c r="E1166" s="80">
        <f t="shared" si="31"/>
        <v>0</v>
      </c>
    </row>
    <row r="1167" spans="1:5" ht="144" x14ac:dyDescent="0.3">
      <c r="A1167" s="33" t="s">
        <v>1982</v>
      </c>
      <c r="B1167" s="79" t="s">
        <v>180</v>
      </c>
      <c r="C1167" s="79" t="s">
        <v>2095</v>
      </c>
      <c r="D1167" s="33" t="str">
        <f t="shared" si="30"/>
        <v>Techniques quantitatives du Risk Management (Bärchen Education) (Formation courte)</v>
      </c>
      <c r="E1167" s="33">
        <f t="shared" si="31"/>
        <v>0</v>
      </c>
    </row>
    <row r="1168" spans="1:5" ht="115.2" x14ac:dyDescent="0.3">
      <c r="A1168" s="81" t="s">
        <v>1982</v>
      </c>
      <c r="B1168" s="81" t="s">
        <v>180</v>
      </c>
      <c r="C1168" s="81" t="s">
        <v>2097</v>
      </c>
      <c r="D1168" s="81" t="str">
        <f t="shared" si="30"/>
        <v>Mesure et gestion du risque de marché (Bärchen Education) (Formation courte)</v>
      </c>
      <c r="E1168" s="79">
        <f t="shared" si="31"/>
        <v>0</v>
      </c>
    </row>
    <row r="1169" spans="1:5" ht="144" x14ac:dyDescent="0.3">
      <c r="A1169" s="79" t="s">
        <v>1982</v>
      </c>
      <c r="B1169" s="79" t="s">
        <v>180</v>
      </c>
      <c r="C1169" s="79" t="s">
        <v>2100</v>
      </c>
      <c r="D1169" s="33" t="str">
        <f t="shared" si="30"/>
        <v>Certification Autorité des Marchés Financiers (AMF) (Bärchen Education) (Formation courte)</v>
      </c>
      <c r="E1169" s="80">
        <f t="shared" si="31"/>
        <v>0</v>
      </c>
    </row>
    <row r="1170" spans="1:5" ht="115.2" x14ac:dyDescent="0.3">
      <c r="A1170" s="80" t="s">
        <v>1982</v>
      </c>
      <c r="B1170" s="80" t="s">
        <v>180</v>
      </c>
      <c r="C1170" s="80" t="s">
        <v>2102</v>
      </c>
      <c r="D1170" s="81" t="str">
        <f t="shared" si="30"/>
        <v>Les financements structurés (Bärchen Education) (Formation courte)</v>
      </c>
      <c r="E1170" s="33">
        <f t="shared" si="31"/>
        <v>0</v>
      </c>
    </row>
    <row r="1171" spans="1:5" ht="158.4" x14ac:dyDescent="0.3">
      <c r="A1171" s="33" t="s">
        <v>1982</v>
      </c>
      <c r="B1171" s="79" t="s">
        <v>180</v>
      </c>
      <c r="C1171" s="79" t="s">
        <v>2105</v>
      </c>
      <c r="D1171" s="33" t="str">
        <f t="shared" si="30"/>
        <v>Le financement des opérations de promotion immobilière (Bärchen Education) (Formation courte)</v>
      </c>
      <c r="E1171" s="79">
        <f t="shared" si="31"/>
        <v>0</v>
      </c>
    </row>
    <row r="1172" spans="1:5" ht="129.6" x14ac:dyDescent="0.3">
      <c r="A1172" s="81" t="s">
        <v>1982</v>
      </c>
      <c r="B1172" s="81" t="s">
        <v>180</v>
      </c>
      <c r="C1172" s="81" t="s">
        <v>2108</v>
      </c>
      <c r="D1172" s="81" t="str">
        <f t="shared" si="30"/>
        <v>Dette privée, dette mezzanine et crédit (Bärchen Education) (Formation courte)</v>
      </c>
      <c r="E1172" s="80">
        <f t="shared" si="31"/>
        <v>0</v>
      </c>
    </row>
    <row r="1173" spans="1:5" ht="129.6" x14ac:dyDescent="0.3">
      <c r="A1173" s="79" t="s">
        <v>1982</v>
      </c>
      <c r="B1173" s="79" t="s">
        <v>180</v>
      </c>
      <c r="C1173" s="79" t="s">
        <v>2110</v>
      </c>
      <c r="D1173" s="33" t="str">
        <f t="shared" si="30"/>
        <v>Financement de projet : les fondamentaux (Bärchen Education) (Formation courte)</v>
      </c>
      <c r="E1173" s="33">
        <f t="shared" si="31"/>
        <v>0</v>
      </c>
    </row>
    <row r="1174" spans="1:5" ht="158.4" x14ac:dyDescent="0.3">
      <c r="A1174" s="80" t="s">
        <v>1982</v>
      </c>
      <c r="B1174" s="80" t="s">
        <v>180</v>
      </c>
      <c r="C1174" s="80" t="s">
        <v>2112</v>
      </c>
      <c r="D1174" s="81" t="str">
        <f t="shared" si="30"/>
        <v>Evolution des banques et nouveaux outils de financement (Bärchen Education) (Formation courte)</v>
      </c>
      <c r="E1174" s="79">
        <f t="shared" si="31"/>
        <v>0</v>
      </c>
    </row>
    <row r="1175" spans="1:5" ht="129.6" x14ac:dyDescent="0.3">
      <c r="A1175" s="33" t="s">
        <v>1982</v>
      </c>
      <c r="B1175" s="79" t="s">
        <v>180</v>
      </c>
      <c r="C1175" s="79" t="s">
        <v>2114</v>
      </c>
      <c r="D1175" s="33" t="str">
        <f t="shared" si="30"/>
        <v>Risk management : les fondamentaux (Bärchen Education) (Formation courte)</v>
      </c>
      <c r="E1175" s="80">
        <f t="shared" si="31"/>
        <v>0</v>
      </c>
    </row>
    <row r="1176" spans="1:5" ht="115.2" x14ac:dyDescent="0.3">
      <c r="A1176" s="81" t="s">
        <v>1982</v>
      </c>
      <c r="B1176" s="81" t="s">
        <v>180</v>
      </c>
      <c r="C1176" s="81" t="s">
        <v>2116</v>
      </c>
      <c r="D1176" s="81" t="str">
        <f t="shared" si="30"/>
        <v>Mesure et gestion du risque de liquidité (Bärchen Education) (Formation courte)</v>
      </c>
      <c r="E1176" s="33">
        <f t="shared" si="31"/>
        <v>0</v>
      </c>
    </row>
    <row r="1177" spans="1:5" ht="129.6" x14ac:dyDescent="0.3">
      <c r="A1177" s="79" t="s">
        <v>1982</v>
      </c>
      <c r="B1177" s="79" t="s">
        <v>180</v>
      </c>
      <c r="C1177" s="79" t="s">
        <v>2118</v>
      </c>
      <c r="D1177" s="33" t="str">
        <f t="shared" si="30"/>
        <v>Mesure et gestion du risque opérationnel (Bärchen Education) (Formation courte)</v>
      </c>
      <c r="E1177" s="79">
        <f t="shared" si="31"/>
        <v>0</v>
      </c>
    </row>
    <row r="1178" spans="1:5" ht="129.6" x14ac:dyDescent="0.3">
      <c r="A1178" s="80" t="s">
        <v>1982</v>
      </c>
      <c r="B1178" s="80" t="s">
        <v>180</v>
      </c>
      <c r="C1178" s="80" t="s">
        <v>2121</v>
      </c>
      <c r="D1178" s="81" t="str">
        <f t="shared" si="30"/>
        <v>Gestion middle et back office des dérivés OTC (Bärchen Education) (Formation courte)</v>
      </c>
      <c r="E1178" s="80">
        <f t="shared" si="31"/>
        <v>0</v>
      </c>
    </row>
    <row r="1179" spans="1:5" ht="115.2" x14ac:dyDescent="0.3">
      <c r="A1179" s="33" t="s">
        <v>1982</v>
      </c>
      <c r="B1179" s="79" t="s">
        <v>180</v>
      </c>
      <c r="C1179" s="79" t="s">
        <v>2123</v>
      </c>
      <c r="D1179" s="33" t="str">
        <f t="shared" si="30"/>
        <v>Gestion Back Office des Titres (Bärchen Education) (Formation courte)</v>
      </c>
      <c r="E1179" s="33">
        <f t="shared" si="31"/>
        <v>0</v>
      </c>
    </row>
    <row r="1180" spans="1:5" ht="129.6" x14ac:dyDescent="0.3">
      <c r="A1180" s="81" t="s">
        <v>1982</v>
      </c>
      <c r="B1180" s="81" t="s">
        <v>180</v>
      </c>
      <c r="C1180" s="81" t="s">
        <v>2125</v>
      </c>
      <c r="D1180" s="81" t="str">
        <f t="shared" si="30"/>
        <v>Gestion Back Office des produits dérivés (Bärchen Education) (Formation courte)</v>
      </c>
      <c r="E1180" s="79">
        <f t="shared" si="31"/>
        <v>0</v>
      </c>
    </row>
    <row r="1181" spans="1:5" ht="86.4" x14ac:dyDescent="0.3">
      <c r="A1181" s="79" t="s">
        <v>1982</v>
      </c>
      <c r="B1181" s="79" t="s">
        <v>180</v>
      </c>
      <c r="C1181" s="79" t="s">
        <v>2127</v>
      </c>
      <c r="D1181" s="33" t="str">
        <f t="shared" si="30"/>
        <v>Gestion du collatéral (Bärchen Education) (Formation courte)</v>
      </c>
      <c r="E1181" s="80">
        <f t="shared" si="31"/>
        <v>0</v>
      </c>
    </row>
    <row r="1182" spans="1:5" ht="158.4" x14ac:dyDescent="0.3">
      <c r="A1182" s="80" t="s">
        <v>1982</v>
      </c>
      <c r="B1182" s="80" t="s">
        <v>180</v>
      </c>
      <c r="C1182" s="80" t="s">
        <v>2129</v>
      </c>
      <c r="D1182" s="81" t="str">
        <f t="shared" si="30"/>
        <v>Gestion des cessions temporaires, Prêt – Emprunt et Repo (Bärchen Education) (Formation courte)</v>
      </c>
      <c r="E1182" s="33">
        <f t="shared" si="31"/>
        <v>0</v>
      </c>
    </row>
    <row r="1183" spans="1:5" ht="115.2" x14ac:dyDescent="0.3">
      <c r="A1183" s="33" t="s">
        <v>1982</v>
      </c>
      <c r="B1183" s="79" t="s">
        <v>180</v>
      </c>
      <c r="C1183" s="79" t="s">
        <v>2131</v>
      </c>
      <c r="D1183" s="33" t="str">
        <f t="shared" si="30"/>
        <v>CSDR : impacts opérationnels
 (Bärchen Education) (Formation courte)</v>
      </c>
      <c r="E1183" s="79">
        <f t="shared" si="31"/>
        <v>0</v>
      </c>
    </row>
    <row r="1184" spans="1:5" ht="86.4" x14ac:dyDescent="0.3">
      <c r="A1184" s="81" t="s">
        <v>1982</v>
      </c>
      <c r="B1184" s="81" t="s">
        <v>180</v>
      </c>
      <c r="C1184" s="81" t="s">
        <v>2133</v>
      </c>
      <c r="D1184" s="81" t="str">
        <f t="shared" si="30"/>
        <v>Gestion alternative (Bärchen Education) (Formation courte)</v>
      </c>
      <c r="E1184" s="80">
        <f t="shared" si="31"/>
        <v>0</v>
      </c>
    </row>
    <row r="1185" spans="1:5" ht="172.8" x14ac:dyDescent="0.3">
      <c r="A1185" s="79" t="s">
        <v>1982</v>
      </c>
      <c r="B1185" s="79" t="s">
        <v>180</v>
      </c>
      <c r="C1185" s="79" t="s">
        <v>2135</v>
      </c>
      <c r="D1185" s="33" t="str">
        <f t="shared" si="30"/>
        <v>Multigestion alternative : l'analyse et la sélection de hedge funds (Bärchen Education) (Formation courte)</v>
      </c>
      <c r="E1185" s="33">
        <f t="shared" si="31"/>
        <v>0</v>
      </c>
    </row>
    <row r="1186" spans="1:5" ht="144" x14ac:dyDescent="0.3">
      <c r="A1186" s="80" t="s">
        <v>1982</v>
      </c>
      <c r="B1186" s="80" t="s">
        <v>180</v>
      </c>
      <c r="C1186" s="80" t="s">
        <v>2137</v>
      </c>
      <c r="D1186" s="81" t="str">
        <f t="shared" si="30"/>
        <v>Réglementation des fonds d'investissement alternatifs (Bärchen Education) (Formation courte)</v>
      </c>
      <c r="E1186" s="79">
        <f t="shared" si="31"/>
        <v>0</v>
      </c>
    </row>
    <row r="1187" spans="1:5" ht="115.2" x14ac:dyDescent="0.3">
      <c r="A1187" s="33" t="s">
        <v>1982</v>
      </c>
      <c r="B1187" s="79" t="s">
        <v>180</v>
      </c>
      <c r="C1187" s="79" t="s">
        <v>2139</v>
      </c>
      <c r="D1187" s="33" t="str">
        <f t="shared" si="30"/>
        <v>Les dettes alternatives en Europe (Bärchen Education) (Formation courte)</v>
      </c>
      <c r="E1187" s="80">
        <f t="shared" si="31"/>
        <v>0</v>
      </c>
    </row>
    <row r="1188" spans="1:5" ht="86.4" x14ac:dyDescent="0.3">
      <c r="A1188" s="81" t="s">
        <v>1982</v>
      </c>
      <c r="B1188" s="81" t="s">
        <v>180</v>
      </c>
      <c r="C1188" s="81" t="s">
        <v>2141</v>
      </c>
      <c r="D1188" s="81" t="str">
        <f t="shared" si="30"/>
        <v>Les dérivés complexes (Bärchen Education) (Formation courte)</v>
      </c>
      <c r="E1188" s="33">
        <f t="shared" si="31"/>
        <v>0</v>
      </c>
    </row>
    <row r="1189" spans="1:5" ht="129.6" x14ac:dyDescent="0.3">
      <c r="A1189" s="79" t="s">
        <v>1982</v>
      </c>
      <c r="B1189" s="79" t="s">
        <v>2143</v>
      </c>
      <c r="C1189" s="79" t="s">
        <v>2144</v>
      </c>
      <c r="D1189" s="33" t="str">
        <f t="shared" si="30"/>
        <v>Finance Quantitative (ex DIFIQ) - Niveau 1 (Bärchen Education) (Executive Master)</v>
      </c>
      <c r="E1189" s="79">
        <f t="shared" si="31"/>
        <v>0</v>
      </c>
    </row>
    <row r="1190" spans="1:5" ht="129.6" x14ac:dyDescent="0.3">
      <c r="A1190" s="80" t="s">
        <v>1982</v>
      </c>
      <c r="B1190" s="80" t="s">
        <v>2143</v>
      </c>
      <c r="C1190" s="80" t="s">
        <v>2148</v>
      </c>
      <c r="D1190" s="81" t="str">
        <f t="shared" si="30"/>
        <v>Finance Quantitative (ex DIFIQ) - Niveau 2 (Bärchen Education) (Executive Master)</v>
      </c>
      <c r="E1190" s="80">
        <f t="shared" si="31"/>
        <v>0</v>
      </c>
    </row>
    <row r="1191" spans="1:5" ht="129.6" x14ac:dyDescent="0.3">
      <c r="A1191" s="79" t="s">
        <v>1982</v>
      </c>
      <c r="B1191" s="79" t="s">
        <v>2143</v>
      </c>
      <c r="C1191" s="79" t="s">
        <v>2151</v>
      </c>
      <c r="D1191" s="33" t="str">
        <f t="shared" si="30"/>
        <v>Finance Quantitative (ex DIFIQ) - Niveau 3 (Bärchen Education) (Executive Master)</v>
      </c>
      <c r="E1191" s="33">
        <f t="shared" si="31"/>
        <v>0</v>
      </c>
    </row>
    <row r="1192" spans="1:5" ht="129.6" x14ac:dyDescent="0.3">
      <c r="A1192" s="80" t="s">
        <v>1982</v>
      </c>
      <c r="B1192" s="80" t="s">
        <v>180</v>
      </c>
      <c r="C1192" s="80" t="s">
        <v>2154</v>
      </c>
      <c r="D1192" s="81" t="str">
        <f t="shared" si="30"/>
        <v>Les financements immobiliers structurés (Bärchen Education) (Formation courte)</v>
      </c>
      <c r="E1192" s="79">
        <f t="shared" si="31"/>
        <v>0</v>
      </c>
    </row>
    <row r="1193" spans="1:5" ht="144" x14ac:dyDescent="0.3">
      <c r="A1193" s="33" t="s">
        <v>1982</v>
      </c>
      <c r="B1193" s="79" t="s">
        <v>180</v>
      </c>
      <c r="C1193" s="79" t="s">
        <v>2156</v>
      </c>
      <c r="D1193" s="33" t="str">
        <f t="shared" si="30"/>
        <v>Marché des obligations catastrophes - CAT Bonds (Bärchen Education) (Formation courte)</v>
      </c>
      <c r="E1193" s="80">
        <f t="shared" si="31"/>
        <v>0</v>
      </c>
    </row>
    <row r="1194" spans="1:5" ht="86.4" x14ac:dyDescent="0.3">
      <c r="A1194" s="81" t="s">
        <v>1982</v>
      </c>
      <c r="B1194" s="81" t="s">
        <v>180</v>
      </c>
      <c r="C1194" s="81" t="s">
        <v>2158</v>
      </c>
      <c r="D1194" s="81" t="str">
        <f t="shared" si="30"/>
        <v>Risk Premia (Bärchen Education) (Formation courte)</v>
      </c>
      <c r="E1194" s="33">
        <f t="shared" si="31"/>
        <v>0</v>
      </c>
    </row>
    <row r="1195" spans="1:5" ht="172.8" x14ac:dyDescent="0.3">
      <c r="A1195" s="79" t="s">
        <v>1982</v>
      </c>
      <c r="B1195" s="79" t="s">
        <v>180</v>
      </c>
      <c r="C1195" s="79" t="s">
        <v>2160</v>
      </c>
      <c r="D1195" s="33" t="str">
        <f t="shared" ref="D1195:D1258" si="32">CONCATENATE(C1195&amp;" ("&amp;A1195&amp;")"&amp;" ("&amp;B1195&amp;")")</f>
        <v>Gestion du risque sur les marchés financiers : les fondamentaux (Bärchen Education) (Formation courte)</v>
      </c>
      <c r="E1195" s="79">
        <f t="shared" ref="E1195:E1258" si="33">SUMIF($E$2:$E$808,D1195,$L$2:$L$808)</f>
        <v>0</v>
      </c>
    </row>
    <row r="1196" spans="1:5" ht="115.2" x14ac:dyDescent="0.3">
      <c r="A1196" s="80" t="s">
        <v>1982</v>
      </c>
      <c r="B1196" s="80" t="s">
        <v>180</v>
      </c>
      <c r="C1196" s="80" t="s">
        <v>2162</v>
      </c>
      <c r="D1196" s="81" t="str">
        <f t="shared" si="32"/>
        <v>Gestion des risques de la banque (Bärchen Education) (Formation courte)</v>
      </c>
      <c r="E1196" s="80">
        <f t="shared" si="33"/>
        <v>0</v>
      </c>
    </row>
    <row r="1197" spans="1:5" ht="115.2" x14ac:dyDescent="0.3">
      <c r="A1197" s="33" t="s">
        <v>1982</v>
      </c>
      <c r="B1197" s="79" t="s">
        <v>180</v>
      </c>
      <c r="C1197" s="79" t="s">
        <v>2164</v>
      </c>
      <c r="D1197" s="33" t="str">
        <f t="shared" si="32"/>
        <v xml:space="preserve"> Mesure et gestion du risque de marché (Bärchen Education) (Formation courte)</v>
      </c>
      <c r="E1197" s="33">
        <f t="shared" si="33"/>
        <v>0</v>
      </c>
    </row>
    <row r="1198" spans="1:5" ht="144" x14ac:dyDescent="0.3">
      <c r="A1198" s="81" t="s">
        <v>1982</v>
      </c>
      <c r="B1198" s="81" t="s">
        <v>180</v>
      </c>
      <c r="C1198" s="81" t="s">
        <v>2166</v>
      </c>
      <c r="D1198" s="81" t="str">
        <f t="shared" si="32"/>
        <v>Fundamental Review of the Trading Book (FRTB) (Bärchen Education) (Formation courte)</v>
      </c>
      <c r="E1198" s="79">
        <f t="shared" si="33"/>
        <v>0</v>
      </c>
    </row>
    <row r="1199" spans="1:5" ht="115.2" x14ac:dyDescent="0.3">
      <c r="A1199" s="79" t="s">
        <v>1982</v>
      </c>
      <c r="B1199" s="79" t="s">
        <v>180</v>
      </c>
      <c r="C1199" s="79" t="s">
        <v>2168</v>
      </c>
      <c r="D1199" s="33" t="str">
        <f t="shared" si="32"/>
        <v>CSDR : impacts opérationnels (Bärchen Education) (Formation courte)</v>
      </c>
      <c r="E1199" s="80">
        <f t="shared" si="33"/>
        <v>0</v>
      </c>
    </row>
    <row r="1200" spans="1:5" ht="172.8" x14ac:dyDescent="0.3">
      <c r="A1200" s="80" t="s">
        <v>1982</v>
      </c>
      <c r="B1200" s="80" t="s">
        <v>180</v>
      </c>
      <c r="C1200" s="80" t="s">
        <v>2170</v>
      </c>
      <c r="D1200" s="81" t="str">
        <f t="shared" si="32"/>
        <v>Investissement socialement responsable : les fondamentaux (Bärchen Education) (Formation courte)</v>
      </c>
      <c r="E1200" s="33">
        <f t="shared" si="33"/>
        <v>3</v>
      </c>
    </row>
    <row r="1201" spans="1:5" ht="129.6" x14ac:dyDescent="0.3">
      <c r="A1201" s="33" t="s">
        <v>1982</v>
      </c>
      <c r="B1201" s="79" t="s">
        <v>2143</v>
      </c>
      <c r="C1201" s="79" t="s">
        <v>2177</v>
      </c>
      <c r="D1201" s="33" t="str">
        <f t="shared" si="32"/>
        <v>Asset Management (ex DIPAM) - Niveau 1 (Bärchen Education) (Executive Master)</v>
      </c>
      <c r="E1201" s="79">
        <f t="shared" si="33"/>
        <v>0</v>
      </c>
    </row>
    <row r="1202" spans="1:5" ht="129.6" x14ac:dyDescent="0.3">
      <c r="A1202" s="81" t="s">
        <v>1982</v>
      </c>
      <c r="B1202" s="81" t="s">
        <v>2143</v>
      </c>
      <c r="C1202" s="81" t="s">
        <v>2180</v>
      </c>
      <c r="D1202" s="81" t="str">
        <f t="shared" si="32"/>
        <v>Asset Management (ex DIPAM) - Niveau 2 (Bärchen Education) (Executive Master)</v>
      </c>
      <c r="E1202" s="80">
        <f t="shared" si="33"/>
        <v>0</v>
      </c>
    </row>
    <row r="1203" spans="1:5" ht="129.6" x14ac:dyDescent="0.3">
      <c r="A1203" s="79" t="s">
        <v>1982</v>
      </c>
      <c r="B1203" s="79" t="s">
        <v>2143</v>
      </c>
      <c r="C1203" s="79" t="s">
        <v>2182</v>
      </c>
      <c r="D1203" s="33" t="str">
        <f t="shared" si="32"/>
        <v>Asset Management (ex DIPAM) - Niveau 3 (Bärchen Education) (Executive Master)</v>
      </c>
      <c r="E1203" s="33">
        <f t="shared" si="33"/>
        <v>0</v>
      </c>
    </row>
    <row r="1204" spans="1:5" ht="129.6" x14ac:dyDescent="0.3">
      <c r="A1204" s="80" t="s">
        <v>1982</v>
      </c>
      <c r="B1204" s="80" t="s">
        <v>180</v>
      </c>
      <c r="C1204" s="80" t="s">
        <v>2184</v>
      </c>
      <c r="D1204" s="81" t="str">
        <f t="shared" si="32"/>
        <v>Préparation Investment Foundations (Bärchen Education) (Formation courte)</v>
      </c>
      <c r="E1204" s="79">
        <f t="shared" si="33"/>
        <v>0</v>
      </c>
    </row>
    <row r="1205" spans="1:5" ht="144" x14ac:dyDescent="0.3">
      <c r="A1205" s="33" t="s">
        <v>1982</v>
      </c>
      <c r="B1205" s="79" t="s">
        <v>180</v>
      </c>
      <c r="C1205" s="79" t="s">
        <v>2188</v>
      </c>
      <c r="D1205" s="33" t="str">
        <f t="shared" si="32"/>
        <v xml:space="preserve"> Préparation Associate Professional Risk Manager (Bärchen Education) (Formation courte)</v>
      </c>
      <c r="E1205" s="80">
        <f t="shared" si="33"/>
        <v>0</v>
      </c>
    </row>
    <row r="1206" spans="1:5" ht="144" x14ac:dyDescent="0.3">
      <c r="A1206" s="81" t="s">
        <v>1982</v>
      </c>
      <c r="B1206" s="81" t="s">
        <v>180</v>
      </c>
      <c r="C1206" s="81" t="s">
        <v>2191</v>
      </c>
      <c r="D1206" s="81" t="str">
        <f t="shared" si="32"/>
        <v>Fonds et sociétés de gestion : les fondamentaux (Bärchen Education) (Formation courte)</v>
      </c>
      <c r="E1206" s="33">
        <f t="shared" si="33"/>
        <v>0</v>
      </c>
    </row>
    <row r="1207" spans="1:5" ht="100.8" x14ac:dyDescent="0.3">
      <c r="A1207" s="79" t="s">
        <v>1982</v>
      </c>
      <c r="B1207" s="79" t="s">
        <v>180</v>
      </c>
      <c r="C1207" s="79" t="s">
        <v>2193</v>
      </c>
      <c r="D1207" s="33" t="str">
        <f t="shared" si="32"/>
        <v>Gestion sous mandat (Bärchen Education) (Formation courte)</v>
      </c>
      <c r="E1207" s="79">
        <f t="shared" si="33"/>
        <v>0</v>
      </c>
    </row>
    <row r="1208" spans="1:5" ht="115.2" x14ac:dyDescent="0.3">
      <c r="A1208" s="80" t="s">
        <v>1982</v>
      </c>
      <c r="B1208" s="80" t="s">
        <v>180</v>
      </c>
      <c r="C1208" s="80" t="s">
        <v>2195</v>
      </c>
      <c r="D1208" s="81" t="str">
        <f t="shared" si="32"/>
        <v>Gestion privée : les fondamentaux (Bärchen Education) (Formation courte)</v>
      </c>
      <c r="E1208" s="80">
        <f t="shared" si="33"/>
        <v>0</v>
      </c>
    </row>
    <row r="1209" spans="1:5" ht="86.4" x14ac:dyDescent="0.3">
      <c r="A1209" s="33" t="s">
        <v>1982</v>
      </c>
      <c r="B1209" s="79" t="s">
        <v>180</v>
      </c>
      <c r="C1209" s="79" t="s">
        <v>2197</v>
      </c>
      <c r="D1209" s="33" t="str">
        <f t="shared" si="32"/>
        <v>Analyse actions (Bärchen Education) (Formation courte)</v>
      </c>
      <c r="E1209" s="33">
        <f t="shared" si="33"/>
        <v>0</v>
      </c>
    </row>
    <row r="1210" spans="1:5" ht="100.8" x14ac:dyDescent="0.3">
      <c r="A1210" s="81" t="s">
        <v>1982</v>
      </c>
      <c r="B1210" s="81" t="s">
        <v>180</v>
      </c>
      <c r="C1210" s="81" t="s">
        <v>2199</v>
      </c>
      <c r="D1210" s="81" t="str">
        <f t="shared" si="32"/>
        <v>Construction de portefeuille (Bärchen Education) (Formation courte)</v>
      </c>
      <c r="E1210" s="79">
        <f t="shared" si="33"/>
        <v>0</v>
      </c>
    </row>
    <row r="1211" spans="1:5" ht="158.4" x14ac:dyDescent="0.3">
      <c r="A1211" s="79" t="s">
        <v>1982</v>
      </c>
      <c r="B1211" s="79" t="s">
        <v>180</v>
      </c>
      <c r="C1211" s="79" t="s">
        <v>2201</v>
      </c>
      <c r="D1211" s="33" t="str">
        <f t="shared" si="32"/>
        <v>Mesure et attribution de performance : les fondamentaux (Bärchen Education) (Formation courte)</v>
      </c>
      <c r="E1211" s="80">
        <f t="shared" si="33"/>
        <v>0</v>
      </c>
    </row>
    <row r="1212" spans="1:5" ht="144" x14ac:dyDescent="0.3">
      <c r="A1212" s="80" t="s">
        <v>1982</v>
      </c>
      <c r="B1212" s="80" t="s">
        <v>180</v>
      </c>
      <c r="C1212" s="80" t="s">
        <v>2203</v>
      </c>
      <c r="D1212" s="81" t="str">
        <f t="shared" si="32"/>
        <v>Mesure de performance en gestion : perfectionnement (Bärchen Education) (Formation courte)</v>
      </c>
      <c r="E1212" s="33">
        <f t="shared" si="33"/>
        <v>0</v>
      </c>
    </row>
    <row r="1213" spans="1:5" ht="129.6" x14ac:dyDescent="0.3">
      <c r="A1213" s="33" t="s">
        <v>1982</v>
      </c>
      <c r="B1213" s="79" t="s">
        <v>180</v>
      </c>
      <c r="C1213" s="79" t="s">
        <v>2205</v>
      </c>
      <c r="D1213" s="33" t="str">
        <f t="shared" si="32"/>
        <v>Techniques de gestion en approche top-down (Bärchen Education) (Formation courte)</v>
      </c>
      <c r="E1213" s="79">
        <f t="shared" si="33"/>
        <v>0</v>
      </c>
    </row>
    <row r="1214" spans="1:5" ht="172.8" x14ac:dyDescent="0.3">
      <c r="A1214" s="81" t="s">
        <v>1982</v>
      </c>
      <c r="B1214" s="81" t="s">
        <v>180</v>
      </c>
      <c r="C1214" s="81" t="s">
        <v>2207</v>
      </c>
      <c r="D1214" s="81" t="str">
        <f t="shared" si="32"/>
        <v>Le Marketing des Organismes de Placement Collectif (OPC) (Bärchen Education) (Formation courte)</v>
      </c>
      <c r="E1214" s="80">
        <f t="shared" si="33"/>
        <v>0</v>
      </c>
    </row>
    <row r="1215" spans="1:5" ht="129.6" x14ac:dyDescent="0.3">
      <c r="A1215" s="79" t="s">
        <v>1982</v>
      </c>
      <c r="B1215" s="79" t="s">
        <v>180</v>
      </c>
      <c r="C1215" s="79" t="s">
        <v>2209</v>
      </c>
      <c r="D1215" s="33" t="str">
        <f t="shared" si="32"/>
        <v>Techniques de gestion des risques en portefeuille (Bärchen Education) (Formation courte)</v>
      </c>
      <c r="E1215" s="33">
        <f t="shared" si="33"/>
        <v>0</v>
      </c>
    </row>
    <row r="1216" spans="1:5" ht="86.4" x14ac:dyDescent="0.3">
      <c r="A1216" s="80" t="s">
        <v>1982</v>
      </c>
      <c r="B1216" s="80" t="s">
        <v>180</v>
      </c>
      <c r="C1216" s="80" t="s">
        <v>2211</v>
      </c>
      <c r="D1216" s="81" t="str">
        <f t="shared" si="32"/>
        <v>La Gestion active (Bärchen Education) (Formation courte)</v>
      </c>
      <c r="E1216" s="79">
        <f t="shared" si="33"/>
        <v>0</v>
      </c>
    </row>
    <row r="1217" spans="1:5" ht="115.2" x14ac:dyDescent="0.3">
      <c r="A1217" s="33" t="s">
        <v>1982</v>
      </c>
      <c r="B1217" s="79" t="s">
        <v>180</v>
      </c>
      <c r="C1217" s="79" t="s">
        <v>2213</v>
      </c>
      <c r="D1217" s="33" t="str">
        <f t="shared" si="32"/>
        <v>Private Equity : les fondamentaux (Bärchen Education) (Formation courte)</v>
      </c>
      <c r="E1217" s="80">
        <f t="shared" si="33"/>
        <v>0</v>
      </c>
    </row>
    <row r="1218" spans="1:5" ht="144" x14ac:dyDescent="0.3">
      <c r="A1218" s="81" t="s">
        <v>1982</v>
      </c>
      <c r="B1218" s="81" t="s">
        <v>180</v>
      </c>
      <c r="C1218" s="81" t="s">
        <v>2215</v>
      </c>
      <c r="D1218" s="81" t="str">
        <f t="shared" si="32"/>
        <v>Multigestion : l'analyse et la sélection de fonds (Bärchen Education) (Formation courte)</v>
      </c>
      <c r="E1218" s="33">
        <f t="shared" si="33"/>
        <v>0</v>
      </c>
    </row>
    <row r="1219" spans="1:5" ht="158.4" x14ac:dyDescent="0.3">
      <c r="A1219" s="79" t="s">
        <v>1982</v>
      </c>
      <c r="B1219" s="79" t="s">
        <v>180</v>
      </c>
      <c r="C1219" s="79" t="s">
        <v>2217</v>
      </c>
      <c r="D1219" s="33" t="str">
        <f t="shared" si="32"/>
        <v>Gestion de la dette : assurer le suivi du portefeuille d'emprunts (Bärchen Education) (Formation courte)</v>
      </c>
      <c r="E1219" s="79">
        <f t="shared" si="33"/>
        <v>0</v>
      </c>
    </row>
    <row r="1220" spans="1:5" ht="144" x14ac:dyDescent="0.3">
      <c r="A1220" s="80" t="s">
        <v>1982</v>
      </c>
      <c r="B1220" s="80" t="s">
        <v>180</v>
      </c>
      <c r="C1220" s="80" t="s">
        <v>2219</v>
      </c>
      <c r="D1220" s="81" t="str">
        <f t="shared" si="32"/>
        <v>Analyse technique approfondie - Advanced Level (Bärchen Education) (Formation courte)</v>
      </c>
      <c r="E1220" s="80">
        <f t="shared" si="33"/>
        <v>0</v>
      </c>
    </row>
    <row r="1221" spans="1:5" ht="144" x14ac:dyDescent="0.3">
      <c r="A1221" s="33" t="s">
        <v>1982</v>
      </c>
      <c r="B1221" s="79" t="s">
        <v>180</v>
      </c>
      <c r="C1221" s="79" t="s">
        <v>2221</v>
      </c>
      <c r="D1221" s="33" t="str">
        <f t="shared" si="32"/>
        <v>Analyse économique et décisions d'investissement (Bärchen Education) (Formation courte)</v>
      </c>
      <c r="E1221" s="33">
        <f t="shared" si="33"/>
        <v>0</v>
      </c>
    </row>
    <row r="1222" spans="1:5" ht="129.6" x14ac:dyDescent="0.3">
      <c r="A1222" s="81" t="s">
        <v>1982</v>
      </c>
      <c r="B1222" s="81" t="s">
        <v>180</v>
      </c>
      <c r="C1222" s="81" t="s">
        <v>2223</v>
      </c>
      <c r="D1222" s="81" t="str">
        <f t="shared" si="32"/>
        <v>Gestion d'actifs : les fondamentaux (Bärchen Education) (Formation courte)</v>
      </c>
      <c r="E1222" s="79">
        <f t="shared" si="33"/>
        <v>0</v>
      </c>
    </row>
    <row r="1223" spans="1:5" ht="187.2" x14ac:dyDescent="0.3">
      <c r="A1223" s="79" t="s">
        <v>1982</v>
      </c>
      <c r="B1223" s="79" t="s">
        <v>180</v>
      </c>
      <c r="C1223" s="79" t="s">
        <v>2225</v>
      </c>
      <c r="D1223" s="33" t="str">
        <f t="shared" si="32"/>
        <v>Règles et développement des investissements socialement responsables (ISR) (Bärchen Education) (Formation courte)</v>
      </c>
      <c r="E1223" s="80">
        <f t="shared" si="33"/>
        <v>6</v>
      </c>
    </row>
    <row r="1224" spans="1:5" ht="144" x14ac:dyDescent="0.3">
      <c r="A1224" s="80" t="s">
        <v>1982</v>
      </c>
      <c r="B1224" s="80" t="s">
        <v>180</v>
      </c>
      <c r="C1224" s="80" t="s">
        <v>2238</v>
      </c>
      <c r="D1224" s="81" t="str">
        <f t="shared" si="32"/>
        <v>Entreprises non cotées : un enjeu pour la gestion d'actifs (Bärchen Education) (Formation courte)</v>
      </c>
      <c r="E1224" s="33">
        <f t="shared" si="33"/>
        <v>0</v>
      </c>
    </row>
    <row r="1225" spans="1:5" ht="115.2" x14ac:dyDescent="0.3">
      <c r="A1225" s="33" t="s">
        <v>1982</v>
      </c>
      <c r="B1225" s="79" t="s">
        <v>180</v>
      </c>
      <c r="C1225" s="79" t="s">
        <v>2240</v>
      </c>
      <c r="D1225" s="33" t="str">
        <f t="shared" si="32"/>
        <v>Conformité bancaire et sécurité financière (Bärchen Education) (Formation courte)</v>
      </c>
      <c r="E1225" s="79">
        <f t="shared" si="33"/>
        <v>0</v>
      </c>
    </row>
    <row r="1226" spans="1:5" ht="158.4" x14ac:dyDescent="0.3">
      <c r="A1226" s="81" t="s">
        <v>1982</v>
      </c>
      <c r="B1226" s="81" t="s">
        <v>180</v>
      </c>
      <c r="C1226" s="81" t="s">
        <v>2242</v>
      </c>
      <c r="D1226" s="81" t="str">
        <f t="shared" si="32"/>
        <v>Approche de la fonction de responsable conformité (Bärchen Education) (Formation courte)</v>
      </c>
      <c r="E1226" s="80">
        <f t="shared" si="33"/>
        <v>0</v>
      </c>
    </row>
    <row r="1227" spans="1:5" ht="129.6" x14ac:dyDescent="0.3">
      <c r="A1227" s="79" t="s">
        <v>1982</v>
      </c>
      <c r="B1227" s="79" t="s">
        <v>180</v>
      </c>
      <c r="C1227" s="79" t="s">
        <v>2244</v>
      </c>
      <c r="D1227" s="33" t="str">
        <f t="shared" si="32"/>
        <v>Gestion d'actif : évolutions réglementaires (Bärchen Education) (Formation courte)</v>
      </c>
      <c r="E1227" s="33">
        <f t="shared" si="33"/>
        <v>0</v>
      </c>
    </row>
    <row r="1228" spans="1:5" ht="115.2" x14ac:dyDescent="0.3">
      <c r="A1228" s="80" t="s">
        <v>1982</v>
      </c>
      <c r="B1228" s="80" t="s">
        <v>180</v>
      </c>
      <c r="C1228" s="80" t="s">
        <v>2246</v>
      </c>
      <c r="D1228" s="81" t="str">
        <f t="shared" si="32"/>
        <v>Gestion du passif des fonds de pension (Bärchen Education) (Formation courte)</v>
      </c>
      <c r="E1228" s="79">
        <f t="shared" si="33"/>
        <v>0</v>
      </c>
    </row>
    <row r="1229" spans="1:5" ht="115.2" x14ac:dyDescent="0.3">
      <c r="A1229" s="79" t="s">
        <v>1982</v>
      </c>
      <c r="B1229" s="79" t="s">
        <v>180</v>
      </c>
      <c r="C1229" s="79" t="s">
        <v>2248</v>
      </c>
      <c r="D1229" s="33" t="str">
        <f t="shared" si="32"/>
        <v>Gestion Back Office des OPC (Bärchen Education) (Formation courte)</v>
      </c>
      <c r="E1229" s="80">
        <f t="shared" si="33"/>
        <v>0</v>
      </c>
    </row>
    <row r="1230" spans="1:5" ht="100.8" x14ac:dyDescent="0.3">
      <c r="A1230" s="80" t="s">
        <v>1982</v>
      </c>
      <c r="B1230" s="80" t="s">
        <v>180</v>
      </c>
      <c r="C1230" s="80" t="s">
        <v>2250</v>
      </c>
      <c r="D1230" s="81" t="str">
        <f t="shared" si="32"/>
        <v>Règlement / Livraison des titres (Bärchen Education) (Formation courte)</v>
      </c>
      <c r="E1230" s="33">
        <f t="shared" si="33"/>
        <v>0</v>
      </c>
    </row>
    <row r="1231" spans="1:5" ht="100.8" x14ac:dyDescent="0.3">
      <c r="A1231" s="33" t="s">
        <v>1982</v>
      </c>
      <c r="B1231" s="79" t="s">
        <v>180</v>
      </c>
      <c r="C1231" s="79" t="s">
        <v>2252</v>
      </c>
      <c r="D1231" s="33" t="str">
        <f t="shared" si="32"/>
        <v>Le dépositaire d'OPC (Bärchen Education) (Formation courte)</v>
      </c>
      <c r="E1231" s="79">
        <f t="shared" si="33"/>
        <v>0</v>
      </c>
    </row>
    <row r="1232" spans="1:5" ht="129.6" x14ac:dyDescent="0.3">
      <c r="A1232" s="81" t="s">
        <v>1982</v>
      </c>
      <c r="B1232" s="81" t="s">
        <v>180</v>
      </c>
      <c r="C1232" s="81" t="s">
        <v>2254</v>
      </c>
      <c r="D1232" s="81" t="str">
        <f t="shared" si="32"/>
        <v>Ratios réglementaires et contrôles des OPC (Bärchen Education) (Formation courte)</v>
      </c>
      <c r="E1232" s="80">
        <f t="shared" si="33"/>
        <v>0</v>
      </c>
    </row>
    <row r="1233" spans="1:5" ht="100.8" x14ac:dyDescent="0.3">
      <c r="A1233" s="79" t="s">
        <v>1982</v>
      </c>
      <c r="B1233" s="79" t="s">
        <v>180</v>
      </c>
      <c r="C1233" s="79" t="s">
        <v>2256</v>
      </c>
      <c r="D1233" s="33" t="str">
        <f t="shared" si="32"/>
        <v>Data privacy protection (Bärchen Education) (Formation courte)</v>
      </c>
      <c r="E1233" s="33">
        <f t="shared" si="33"/>
        <v>0</v>
      </c>
    </row>
    <row r="1234" spans="1:5" ht="129.6" x14ac:dyDescent="0.3">
      <c r="A1234" s="80" t="s">
        <v>1982</v>
      </c>
      <c r="B1234" s="80" t="s">
        <v>180</v>
      </c>
      <c r="C1234" s="80" t="s">
        <v>2258</v>
      </c>
      <c r="D1234" s="81" t="str">
        <f t="shared" si="32"/>
        <v>Fonction risques en Asset Management (Bärchen Education) (Formation courte)</v>
      </c>
      <c r="E1234" s="79">
        <f t="shared" si="33"/>
        <v>0</v>
      </c>
    </row>
    <row r="1235" spans="1:5" ht="144" x14ac:dyDescent="0.3">
      <c r="A1235" s="33" t="s">
        <v>1982</v>
      </c>
      <c r="B1235" s="79" t="s">
        <v>180</v>
      </c>
      <c r="C1235" s="79" t="s">
        <v>2260</v>
      </c>
      <c r="D1235" s="33" t="str">
        <f t="shared" si="32"/>
        <v>Conformité et déontologie en société de gestion (Bärchen Education) (Formation courte)</v>
      </c>
      <c r="E1235" s="80">
        <f t="shared" si="33"/>
        <v>0</v>
      </c>
    </row>
    <row r="1236" spans="1:5" ht="158.4" x14ac:dyDescent="0.3">
      <c r="A1236" s="81" t="s">
        <v>1982</v>
      </c>
      <c r="B1236" s="81" t="s">
        <v>180</v>
      </c>
      <c r="C1236" s="81" t="s">
        <v>2262</v>
      </c>
      <c r="D1236" s="81" t="str">
        <f t="shared" si="32"/>
        <v>La Politique de Sécurité du Système d'Information (PSSI) (Bärchen Education) (Formation courte)</v>
      </c>
      <c r="E1236" s="33">
        <f t="shared" si="33"/>
        <v>0</v>
      </c>
    </row>
    <row r="1237" spans="1:5" ht="158.4" x14ac:dyDescent="0.3">
      <c r="A1237" s="79" t="s">
        <v>1982</v>
      </c>
      <c r="B1237" s="79" t="s">
        <v>180</v>
      </c>
      <c r="C1237" s="79" t="s">
        <v>2264</v>
      </c>
      <c r="D1237" s="33" t="str">
        <f t="shared" si="32"/>
        <v>Lutte anti-blanchiment et financement du terrorisme (LCB-FT) (Bärchen Education) (Formation courte)</v>
      </c>
      <c r="E1237" s="79">
        <f t="shared" si="33"/>
        <v>0</v>
      </c>
    </row>
    <row r="1238" spans="1:5" ht="86.4" x14ac:dyDescent="0.3">
      <c r="A1238" s="80" t="s">
        <v>1982</v>
      </c>
      <c r="B1238" s="80" t="s">
        <v>180</v>
      </c>
      <c r="C1238" s="80" t="s">
        <v>2266</v>
      </c>
      <c r="D1238" s="81" t="str">
        <f t="shared" si="32"/>
        <v>Abus de marché (Bärchen Education) (Formation courte)</v>
      </c>
      <c r="E1238" s="80">
        <f t="shared" si="33"/>
        <v>0</v>
      </c>
    </row>
    <row r="1239" spans="1:5" ht="129.6" x14ac:dyDescent="0.3">
      <c r="A1239" s="33" t="s">
        <v>1982</v>
      </c>
      <c r="B1239" s="79" t="s">
        <v>180</v>
      </c>
      <c r="C1239" s="79" t="s">
        <v>2268</v>
      </c>
      <c r="D1239" s="33" t="str">
        <f t="shared" si="32"/>
        <v>Contrôle interne du Back Office Titres (Bärchen Education) (Formation courte)</v>
      </c>
      <c r="E1239" s="33">
        <f t="shared" si="33"/>
        <v>0</v>
      </c>
    </row>
    <row r="1240" spans="1:5" ht="172.8" x14ac:dyDescent="0.3">
      <c r="A1240" s="81" t="s">
        <v>1982</v>
      </c>
      <c r="B1240" s="81" t="s">
        <v>180</v>
      </c>
      <c r="C1240" s="81" t="s">
        <v>2270</v>
      </c>
      <c r="D1240" s="81" t="str">
        <f t="shared" si="32"/>
        <v>Distribution et gestion des Organismes de Placement Collectifs - OPC (Bärchen Education) (Formation courte)</v>
      </c>
      <c r="E1240" s="79">
        <f t="shared" si="33"/>
        <v>0</v>
      </c>
    </row>
    <row r="1241" spans="1:5" ht="172.8" x14ac:dyDescent="0.3">
      <c r="A1241" s="79" t="s">
        <v>1982</v>
      </c>
      <c r="B1241" s="79" t="s">
        <v>180</v>
      </c>
      <c r="C1241" s="79" t="s">
        <v>2272</v>
      </c>
      <c r="D1241" s="33" t="str">
        <f t="shared" si="32"/>
        <v>Mécanismes et Gestion Middle office des dérivés OTC Complexes (Bärchen Education) (Formation courte)</v>
      </c>
      <c r="E1241" s="80">
        <f t="shared" si="33"/>
        <v>0</v>
      </c>
    </row>
    <row r="1242" spans="1:5" ht="187.2" x14ac:dyDescent="0.3">
      <c r="A1242" s="80" t="s">
        <v>1982</v>
      </c>
      <c r="B1242" s="80" t="s">
        <v>180</v>
      </c>
      <c r="C1242" s="80" t="s">
        <v>2274</v>
      </c>
      <c r="D1242" s="81" t="str">
        <f t="shared" si="32"/>
        <v>Techniques comptables pour organisme de placement collectif (OPC) (Bärchen Education) (Formation courte)</v>
      </c>
      <c r="E1242" s="33">
        <f t="shared" si="33"/>
        <v>0</v>
      </c>
    </row>
    <row r="1243" spans="1:5" ht="172.8" x14ac:dyDescent="0.3">
      <c r="A1243" s="33" t="s">
        <v>1982</v>
      </c>
      <c r="B1243" s="79" t="s">
        <v>180</v>
      </c>
      <c r="C1243" s="79" t="s">
        <v>2276</v>
      </c>
      <c r="D1243" s="33" t="str">
        <f t="shared" si="32"/>
        <v>Les réglementations sur les dérivés OTC et les impacts Middle Office (Bärchen Education) (Formation courte)</v>
      </c>
      <c r="E1243" s="79">
        <f t="shared" si="33"/>
        <v>0</v>
      </c>
    </row>
    <row r="1244" spans="1:5" ht="230.4" x14ac:dyDescent="0.3">
      <c r="A1244" s="81" t="s">
        <v>1982</v>
      </c>
      <c r="B1244" s="81" t="s">
        <v>180</v>
      </c>
      <c r="C1244" s="81" t="s">
        <v>2278</v>
      </c>
      <c r="D1244" s="81" t="str">
        <f t="shared" si="32"/>
        <v>La réglementation européenne sur les opérations de marché : dérivés, repos et prêt-emprunt titres (Bärchen Education) (Formation courte)</v>
      </c>
      <c r="E1244" s="80">
        <f t="shared" si="33"/>
        <v>0</v>
      </c>
    </row>
    <row r="1245" spans="1:5" ht="201.6" x14ac:dyDescent="0.3">
      <c r="A1245" s="79" t="s">
        <v>1982</v>
      </c>
      <c r="B1245" s="79" t="s">
        <v>180</v>
      </c>
      <c r="C1245" s="79" t="s">
        <v>2280</v>
      </c>
      <c r="D1245" s="33" t="str">
        <f t="shared" si="32"/>
        <v>Les réglementations US et Asiatiques sur les Dérivés OTC et les impacts Middle Office (Bärchen Education) (Formation courte)</v>
      </c>
      <c r="E1245" s="33">
        <f t="shared" si="33"/>
        <v>0</v>
      </c>
    </row>
    <row r="1246" spans="1:5" ht="115.2" x14ac:dyDescent="0.3">
      <c r="A1246" s="80" t="s">
        <v>1982</v>
      </c>
      <c r="B1246" s="80" t="s">
        <v>180</v>
      </c>
      <c r="C1246" s="80" t="s">
        <v>2282</v>
      </c>
      <c r="D1246" s="81" t="str">
        <f t="shared" si="32"/>
        <v>Securities services : mode d'emploi (Bärchen Education) (Formation courte)</v>
      </c>
      <c r="E1246" s="79">
        <f t="shared" si="33"/>
        <v>0</v>
      </c>
    </row>
    <row r="1247" spans="1:5" ht="86.4" x14ac:dyDescent="0.3">
      <c r="A1247" s="33" t="s">
        <v>1982</v>
      </c>
      <c r="B1247" s="79" t="s">
        <v>180</v>
      </c>
      <c r="C1247" s="79" t="s">
        <v>2284</v>
      </c>
      <c r="D1247" s="33" t="str">
        <f t="shared" si="32"/>
        <v>Finance Carbone (Bärchen Education) (Formation courte)</v>
      </c>
      <c r="E1247" s="80">
        <f t="shared" si="33"/>
        <v>4</v>
      </c>
    </row>
    <row r="1248" spans="1:5" ht="100.8" x14ac:dyDescent="0.3">
      <c r="A1248" s="81" t="s">
        <v>1982</v>
      </c>
      <c r="B1248" s="81" t="s">
        <v>180</v>
      </c>
      <c r="C1248" s="81" t="s">
        <v>2294</v>
      </c>
      <c r="D1248" s="81" t="str">
        <f t="shared" si="32"/>
        <v>Droit des produits dérivés (Bärchen Education) (Formation courte)</v>
      </c>
      <c r="E1248" s="33">
        <f t="shared" si="33"/>
        <v>0</v>
      </c>
    </row>
    <row r="1249" spans="1:5" ht="100.8" x14ac:dyDescent="0.3">
      <c r="A1249" s="79" t="s">
        <v>1982</v>
      </c>
      <c r="B1249" s="79" t="s">
        <v>180</v>
      </c>
      <c r="C1249" s="79" t="s">
        <v>2296</v>
      </c>
      <c r="D1249" s="33" t="str">
        <f t="shared" si="32"/>
        <v>Les placements privés (Bärchen Education) (Formation courte)</v>
      </c>
      <c r="E1249" s="79">
        <f t="shared" si="33"/>
        <v>0</v>
      </c>
    </row>
    <row r="1250" spans="1:5" ht="115.2" x14ac:dyDescent="0.3">
      <c r="A1250" s="80" t="s">
        <v>1982</v>
      </c>
      <c r="B1250" s="80" t="s">
        <v>180</v>
      </c>
      <c r="C1250" s="80" t="s">
        <v>2298</v>
      </c>
      <c r="D1250" s="81" t="str">
        <f t="shared" si="32"/>
        <v>Due diligence d'actifs immobiliers (Bärchen Education) (Formation courte)</v>
      </c>
      <c r="E1250" s="80">
        <f t="shared" si="33"/>
        <v>0</v>
      </c>
    </row>
    <row r="1251" spans="1:5" ht="129.6" x14ac:dyDescent="0.3">
      <c r="A1251" s="33" t="s">
        <v>1982</v>
      </c>
      <c r="B1251" s="79" t="s">
        <v>180</v>
      </c>
      <c r="C1251" s="79" t="s">
        <v>2300</v>
      </c>
      <c r="D1251" s="33" t="str">
        <f t="shared" si="32"/>
        <v>Actualité fiscale de la gestion de patrimoine (Bärchen Education) (Formation courte)</v>
      </c>
      <c r="E1251" s="33">
        <f t="shared" si="33"/>
        <v>0</v>
      </c>
    </row>
    <row r="1252" spans="1:5" ht="115.2" x14ac:dyDescent="0.3">
      <c r="A1252" s="81" t="s">
        <v>1982</v>
      </c>
      <c r="B1252" s="81" t="s">
        <v>180</v>
      </c>
      <c r="C1252" s="81" t="s">
        <v>2303</v>
      </c>
      <c r="D1252" s="81" t="str">
        <f t="shared" si="32"/>
        <v>Club Actualité fiscale du patrimoine (Bärchen Education) (Formation courte)</v>
      </c>
      <c r="E1252" s="79">
        <f t="shared" si="33"/>
        <v>0</v>
      </c>
    </row>
    <row r="1253" spans="1:5" ht="144" x14ac:dyDescent="0.3">
      <c r="A1253" s="79" t="s">
        <v>1982</v>
      </c>
      <c r="B1253" s="79" t="s">
        <v>180</v>
      </c>
      <c r="C1253" s="79" t="s">
        <v>2305</v>
      </c>
      <c r="D1253" s="33" t="str">
        <f t="shared" si="32"/>
        <v>Actualité des principales solutions patrimoniales (Bärchen Education) (Formation courte)</v>
      </c>
      <c r="E1253" s="80">
        <f t="shared" si="33"/>
        <v>0</v>
      </c>
    </row>
    <row r="1254" spans="1:5" ht="115.2" x14ac:dyDescent="0.3">
      <c r="A1254" s="80" t="s">
        <v>1982</v>
      </c>
      <c r="B1254" s="80" t="s">
        <v>180</v>
      </c>
      <c r="C1254" s="80" t="s">
        <v>2308</v>
      </c>
      <c r="D1254" s="81" t="str">
        <f t="shared" si="32"/>
        <v>Les dérivés action en gestion de portefeuille (Bärchen Education) (Formation courte)</v>
      </c>
      <c r="E1254" s="33">
        <f t="shared" si="33"/>
        <v>0</v>
      </c>
    </row>
    <row r="1255" spans="1:5" ht="172.8" x14ac:dyDescent="0.3">
      <c r="A1255" s="33" t="s">
        <v>1982</v>
      </c>
      <c r="B1255" s="79" t="s">
        <v>180</v>
      </c>
      <c r="C1255" s="79" t="s">
        <v>2310</v>
      </c>
      <c r="D1255" s="33" t="str">
        <f t="shared" si="32"/>
        <v>Les Organismes de Placement Collectif en Valeurs Mobilières (OPCVM) (Bärchen Education) (Formation courte)</v>
      </c>
      <c r="E1255" s="79">
        <f t="shared" si="33"/>
        <v>0</v>
      </c>
    </row>
    <row r="1256" spans="1:5" ht="86.4" x14ac:dyDescent="0.3">
      <c r="A1256" s="81" t="s">
        <v>1982</v>
      </c>
      <c r="B1256" s="81" t="s">
        <v>180</v>
      </c>
      <c r="C1256" s="81" t="s">
        <v>2312</v>
      </c>
      <c r="D1256" s="81" t="str">
        <f t="shared" si="32"/>
        <v>Ingénierie patrimoniale (Bärchen Education) (Formation courte)</v>
      </c>
      <c r="E1256" s="80">
        <f t="shared" si="33"/>
        <v>0</v>
      </c>
    </row>
    <row r="1257" spans="1:5" ht="187.2" x14ac:dyDescent="0.3">
      <c r="A1257" s="79" t="s">
        <v>1982</v>
      </c>
      <c r="B1257" s="79" t="s">
        <v>180</v>
      </c>
      <c r="C1257" s="79" t="s">
        <v>2314</v>
      </c>
      <c r="D1257" s="33" t="str">
        <f t="shared" si="32"/>
        <v>Accompagnement d'un client particulier dans la réalisation de son bilan patrimonial (Bärchen Education) (Formation courte)</v>
      </c>
      <c r="E1257" s="33">
        <f t="shared" si="33"/>
        <v>0</v>
      </c>
    </row>
    <row r="1258" spans="1:5" ht="129.6" x14ac:dyDescent="0.3">
      <c r="A1258" s="80" t="s">
        <v>1982</v>
      </c>
      <c r="B1258" s="80" t="s">
        <v>180</v>
      </c>
      <c r="C1258" s="80" t="s">
        <v>2318</v>
      </c>
      <c r="D1258" s="81" t="str">
        <f t="shared" si="32"/>
        <v>Conseiller Investissement et Patrimonial - Expertise (Bärchen Education) (Formation courte)</v>
      </c>
      <c r="E1258" s="79">
        <f t="shared" si="33"/>
        <v>0</v>
      </c>
    </row>
    <row r="1259" spans="1:5" ht="115.2" x14ac:dyDescent="0.3">
      <c r="A1259" s="33" t="s">
        <v>1982</v>
      </c>
      <c r="B1259" s="79" t="s">
        <v>180</v>
      </c>
      <c r="C1259" s="79" t="s">
        <v>2321</v>
      </c>
      <c r="D1259" s="33" t="str">
        <f t="shared" ref="D1259:D1322" si="34">CONCATENATE(C1259&amp;" ("&amp;A1259&amp;")"&amp;" ("&amp;B1259&amp;")")</f>
        <v>Transmission de patrimoine familial (Bärchen Education) (Formation courte)</v>
      </c>
      <c r="E1259" s="80">
        <f t="shared" ref="E1259:E1322" si="35">SUMIF($E$2:$E$808,D1259,$L$2:$L$808)</f>
        <v>0</v>
      </c>
    </row>
    <row r="1260" spans="1:5" ht="144" x14ac:dyDescent="0.3">
      <c r="A1260" s="81" t="s">
        <v>1982</v>
      </c>
      <c r="B1260" s="81" t="s">
        <v>180</v>
      </c>
      <c r="C1260" s="81" t="s">
        <v>2324</v>
      </c>
      <c r="D1260" s="81" t="str">
        <f t="shared" si="34"/>
        <v>Préparation Associate Professional Risk Manager (Bärchen Education) (Formation courte)</v>
      </c>
      <c r="E1260" s="33">
        <f t="shared" si="35"/>
        <v>0</v>
      </c>
    </row>
    <row r="1261" spans="1:5" ht="100.8" x14ac:dyDescent="0.3">
      <c r="A1261" s="79" t="s">
        <v>1982</v>
      </c>
      <c r="B1261" s="79" t="s">
        <v>180</v>
      </c>
      <c r="C1261" s="79" t="s">
        <v>2327</v>
      </c>
      <c r="D1261" s="33" t="str">
        <f t="shared" si="34"/>
        <v>Fiscalité des particuliers (Bärchen Education) (Formation courte)</v>
      </c>
      <c r="E1261" s="79">
        <f t="shared" si="35"/>
        <v>0</v>
      </c>
    </row>
    <row r="1262" spans="1:5" ht="86.4" x14ac:dyDescent="0.3">
      <c r="A1262" s="80" t="s">
        <v>1982</v>
      </c>
      <c r="B1262" s="80" t="s">
        <v>180</v>
      </c>
      <c r="C1262" s="80" t="s">
        <v>2329</v>
      </c>
      <c r="D1262" s="81" t="str">
        <f t="shared" si="34"/>
        <v>Impôt sur le revenu (Bärchen Education) (Formation courte)</v>
      </c>
      <c r="E1262" s="80">
        <f t="shared" si="35"/>
        <v>0</v>
      </c>
    </row>
    <row r="1263" spans="1:5" ht="100.8" x14ac:dyDescent="0.3">
      <c r="A1263" s="33" t="s">
        <v>1982</v>
      </c>
      <c r="B1263" s="79" t="s">
        <v>180</v>
      </c>
      <c r="C1263" s="79" t="s">
        <v>2332</v>
      </c>
      <c r="D1263" s="33" t="str">
        <f t="shared" si="34"/>
        <v>Fiscalité des valeurs mobilières (Bärchen Education) (Formation courte)</v>
      </c>
      <c r="E1263" s="33">
        <f t="shared" si="35"/>
        <v>0</v>
      </c>
    </row>
    <row r="1264" spans="1:5" ht="187.2" x14ac:dyDescent="0.3">
      <c r="A1264" s="81" t="s">
        <v>1982</v>
      </c>
      <c r="B1264" s="81" t="s">
        <v>180</v>
      </c>
      <c r="C1264" s="81" t="s">
        <v>2335</v>
      </c>
      <c r="D1264" s="81" t="str">
        <f t="shared" si="34"/>
        <v>Le régime fiscal des locations meublées professionnelles et non-professionnelles (Bärchen Education) (Formation courte)</v>
      </c>
      <c r="E1264" s="79">
        <f t="shared" si="35"/>
        <v>0</v>
      </c>
    </row>
    <row r="1265" spans="1:5" ht="129.6" x14ac:dyDescent="0.3">
      <c r="A1265" s="79" t="s">
        <v>1982</v>
      </c>
      <c r="B1265" s="79" t="s">
        <v>180</v>
      </c>
      <c r="C1265" s="79" t="s">
        <v>2337</v>
      </c>
      <c r="D1265" s="33" t="str">
        <f t="shared" si="34"/>
        <v>IFI : comment le réduire ? Comment le déclarer ? (Bärchen Education) (Formation courte)</v>
      </c>
      <c r="E1265" s="80">
        <f t="shared" si="35"/>
        <v>0</v>
      </c>
    </row>
    <row r="1266" spans="1:5" ht="86.4" x14ac:dyDescent="0.3">
      <c r="A1266" s="80" t="s">
        <v>1982</v>
      </c>
      <c r="B1266" s="80" t="s">
        <v>180</v>
      </c>
      <c r="C1266" s="80" t="s">
        <v>2339</v>
      </c>
      <c r="D1266" s="81" t="str">
        <f t="shared" si="34"/>
        <v>Fiscalité du divorce (Bärchen Education) (Formation courte)</v>
      </c>
      <c r="E1266" s="33">
        <f t="shared" si="35"/>
        <v>0</v>
      </c>
    </row>
    <row r="1267" spans="1:5" ht="100.8" x14ac:dyDescent="0.3">
      <c r="A1267" s="79" t="s">
        <v>1982</v>
      </c>
      <c r="B1267" s="79" t="s">
        <v>180</v>
      </c>
      <c r="C1267" s="79" t="s">
        <v>2342</v>
      </c>
      <c r="D1267" s="33" t="str">
        <f t="shared" si="34"/>
        <v>Fiscalité des successions (Bärchen Education) (Formation courte)</v>
      </c>
      <c r="E1267" s="79">
        <f t="shared" si="35"/>
        <v>0</v>
      </c>
    </row>
    <row r="1268" spans="1:5" ht="144" x14ac:dyDescent="0.3">
      <c r="A1268" s="80" t="s">
        <v>1982</v>
      </c>
      <c r="B1268" s="80" t="s">
        <v>180</v>
      </c>
      <c r="C1268" s="80" t="s">
        <v>2345</v>
      </c>
      <c r="D1268" s="81" t="str">
        <f t="shared" si="34"/>
        <v>Successions internationales : aspects fiscaux (Bärchen Education) (Formation courte)</v>
      </c>
      <c r="E1268" s="80">
        <f t="shared" si="35"/>
        <v>0</v>
      </c>
    </row>
    <row r="1269" spans="1:5" ht="129.6" x14ac:dyDescent="0.3">
      <c r="A1269" s="33" t="s">
        <v>1982</v>
      </c>
      <c r="B1269" s="79" t="s">
        <v>180</v>
      </c>
      <c r="C1269" s="79" t="s">
        <v>2347</v>
      </c>
      <c r="D1269" s="33" t="str">
        <f t="shared" si="34"/>
        <v>Gestion de patrimoine : les fondamentaux (Bärchen Education) (Formation courte)</v>
      </c>
      <c r="E1269" s="33">
        <f t="shared" si="35"/>
        <v>0</v>
      </c>
    </row>
    <row r="1270" spans="1:5" ht="129.6" x14ac:dyDescent="0.3">
      <c r="A1270" s="81" t="s">
        <v>1982</v>
      </c>
      <c r="B1270" s="81" t="s">
        <v>180</v>
      </c>
      <c r="C1270" s="81" t="s">
        <v>2349</v>
      </c>
      <c r="D1270" s="81" t="str">
        <f t="shared" si="34"/>
        <v>Panorama des schémas patrimoniaux (Bärchen Education) (Formation courte)</v>
      </c>
      <c r="E1270" s="79">
        <f t="shared" si="35"/>
        <v>0</v>
      </c>
    </row>
    <row r="1271" spans="1:5" ht="230.4" x14ac:dyDescent="0.3">
      <c r="A1271" s="79" t="s">
        <v>1982</v>
      </c>
      <c r="B1271" s="79" t="s">
        <v>180</v>
      </c>
      <c r="C1271" s="79" t="s">
        <v>2351</v>
      </c>
      <c r="D1271" s="33" t="str">
        <f t="shared" si="34"/>
        <v>Réaliser un bilan patrimonial : méthodologie et pratique pour l'analyse et la préconisation (Bärchen Education) (Formation courte)</v>
      </c>
      <c r="E1271" s="80">
        <f t="shared" si="35"/>
        <v>0</v>
      </c>
    </row>
    <row r="1272" spans="1:5" ht="144" x14ac:dyDescent="0.3">
      <c r="A1272" s="80" t="s">
        <v>1982</v>
      </c>
      <c r="B1272" s="80" t="s">
        <v>180</v>
      </c>
      <c r="C1272" s="80" t="s">
        <v>2353</v>
      </c>
      <c r="D1272" s="81" t="str">
        <f t="shared" si="34"/>
        <v>Gestion de patrimoine : comment alléger la pression fiscale (Bärchen Education) (Formation courte)</v>
      </c>
      <c r="E1272" s="33">
        <f t="shared" si="35"/>
        <v>0</v>
      </c>
    </row>
    <row r="1273" spans="1:5" ht="129.6" x14ac:dyDescent="0.3">
      <c r="A1273" s="33" t="s">
        <v>1982</v>
      </c>
      <c r="B1273" s="79" t="s">
        <v>180</v>
      </c>
      <c r="C1273" s="79" t="s">
        <v>2355</v>
      </c>
      <c r="D1273" s="33" t="str">
        <f t="shared" si="34"/>
        <v>Epargne financière : les fondamentaux (Bärchen Education) (Formation courte)</v>
      </c>
      <c r="E1273" s="79">
        <f t="shared" si="35"/>
        <v>0</v>
      </c>
    </row>
    <row r="1274" spans="1:5" ht="129.6" x14ac:dyDescent="0.3">
      <c r="A1274" s="81" t="s">
        <v>1982</v>
      </c>
      <c r="B1274" s="81" t="s">
        <v>180</v>
      </c>
      <c r="C1274" s="81" t="s">
        <v>2357</v>
      </c>
      <c r="D1274" s="81" t="str">
        <f t="shared" si="34"/>
        <v>Approche avancée de l'épargne financière (Bärchen Education) (Formation courte)</v>
      </c>
      <c r="E1274" s="80">
        <f t="shared" si="35"/>
        <v>0</v>
      </c>
    </row>
    <row r="1275" spans="1:5" ht="144" x14ac:dyDescent="0.3">
      <c r="A1275" s="79" t="s">
        <v>1982</v>
      </c>
      <c r="B1275" s="79" t="s">
        <v>180</v>
      </c>
      <c r="C1275" s="79" t="s">
        <v>2359</v>
      </c>
      <c r="D1275" s="33" t="str">
        <f t="shared" si="34"/>
        <v>Bien conseiller l'Assurance vie en gestion privée (Bärchen Education) (Formation courte)</v>
      </c>
      <c r="E1275" s="33">
        <f t="shared" si="35"/>
        <v>0</v>
      </c>
    </row>
    <row r="1276" spans="1:5" ht="129.6" x14ac:dyDescent="0.3">
      <c r="A1276" s="80" t="s">
        <v>1982</v>
      </c>
      <c r="B1276" s="80" t="s">
        <v>180</v>
      </c>
      <c r="C1276" s="80" t="s">
        <v>2361</v>
      </c>
      <c r="D1276" s="81" t="str">
        <f t="shared" si="34"/>
        <v>Assurance-vie : aspects juridiques et fiscaux (Bärchen Education) (Formation courte)</v>
      </c>
      <c r="E1276" s="79">
        <f t="shared" si="35"/>
        <v>0</v>
      </c>
    </row>
    <row r="1277" spans="1:5" ht="129.6" x14ac:dyDescent="0.3">
      <c r="A1277" s="33" t="s">
        <v>1982</v>
      </c>
      <c r="B1277" s="79" t="s">
        <v>180</v>
      </c>
      <c r="C1277" s="79" t="s">
        <v>2363</v>
      </c>
      <c r="D1277" s="33" t="str">
        <f t="shared" si="34"/>
        <v>Investir et défiscaliser : l'immobilier locatif (Bärchen Education) (Formation courte)</v>
      </c>
      <c r="E1277" s="80">
        <f t="shared" si="35"/>
        <v>0</v>
      </c>
    </row>
    <row r="1278" spans="1:5" ht="100.8" x14ac:dyDescent="0.3">
      <c r="A1278" s="81" t="s">
        <v>1982</v>
      </c>
      <c r="B1278" s="81" t="s">
        <v>180</v>
      </c>
      <c r="C1278" s="81" t="s">
        <v>2365</v>
      </c>
      <c r="D1278" s="81" t="str">
        <f t="shared" si="34"/>
        <v>SCI : outil de gestion patrimoniale (Bärchen Education) (Formation courte)</v>
      </c>
      <c r="E1278" s="33">
        <f t="shared" si="35"/>
        <v>0</v>
      </c>
    </row>
    <row r="1279" spans="1:5" ht="86.4" x14ac:dyDescent="0.3">
      <c r="A1279" s="79" t="s">
        <v>1982</v>
      </c>
      <c r="B1279" s="79" t="s">
        <v>180</v>
      </c>
      <c r="C1279" s="79" t="s">
        <v>2367</v>
      </c>
      <c r="D1279" s="33" t="str">
        <f t="shared" si="34"/>
        <v>Holding patrimoniale (Bärchen Education) (Formation courte)</v>
      </c>
      <c r="E1279" s="79">
        <f t="shared" si="35"/>
        <v>0</v>
      </c>
    </row>
    <row r="1280" spans="1:5" ht="172.8" x14ac:dyDescent="0.3">
      <c r="A1280" s="80" t="s">
        <v>1982</v>
      </c>
      <c r="B1280" s="80" t="s">
        <v>180</v>
      </c>
      <c r="C1280" s="80" t="s">
        <v>2370</v>
      </c>
      <c r="D1280" s="81" t="str">
        <f t="shared" si="34"/>
        <v>Patrimoine du chef d'entreprise : outils de gestion et leviers d'optimisation (Bärchen Education) (Formation courte)</v>
      </c>
      <c r="E1280" s="80">
        <f t="shared" si="35"/>
        <v>0</v>
      </c>
    </row>
    <row r="1281" spans="1:5" ht="172.8" x14ac:dyDescent="0.3">
      <c r="A1281" s="33" t="s">
        <v>1982</v>
      </c>
      <c r="B1281" s="79" t="s">
        <v>180</v>
      </c>
      <c r="C1281" s="79" t="s">
        <v>2372</v>
      </c>
      <c r="D1281" s="33" t="str">
        <f t="shared" si="34"/>
        <v>Optimiser le statut fiscal et social des dirigeants et mandataires sociaux (Bärchen Education) (Formation courte)</v>
      </c>
      <c r="E1281" s="33">
        <f t="shared" si="35"/>
        <v>0</v>
      </c>
    </row>
    <row r="1282" spans="1:5" ht="129.6" x14ac:dyDescent="0.3">
      <c r="A1282" s="81" t="s">
        <v>1982</v>
      </c>
      <c r="B1282" s="81" t="s">
        <v>180</v>
      </c>
      <c r="C1282" s="81" t="s">
        <v>2375</v>
      </c>
      <c r="D1282" s="81" t="str">
        <f t="shared" si="34"/>
        <v>Conseiller et accompagner son client (Bärchen Education) (Formation courte)</v>
      </c>
      <c r="E1282" s="79">
        <f t="shared" si="35"/>
        <v>0</v>
      </c>
    </row>
    <row r="1283" spans="1:5" ht="115.2" x14ac:dyDescent="0.3">
      <c r="A1283" s="79" t="s">
        <v>1982</v>
      </c>
      <c r="B1283" s="79" t="s">
        <v>180</v>
      </c>
      <c r="C1283" s="79" t="s">
        <v>2377</v>
      </c>
      <c r="D1283" s="33" t="str">
        <f t="shared" si="34"/>
        <v>Activités libérales : se structurer (Bärchen Education) (Formation courte)</v>
      </c>
      <c r="E1283" s="80">
        <f t="shared" si="35"/>
        <v>0</v>
      </c>
    </row>
    <row r="1284" spans="1:5" ht="230.4" x14ac:dyDescent="0.3">
      <c r="A1284" s="80" t="s">
        <v>1982</v>
      </c>
      <c r="B1284" s="80" t="s">
        <v>180</v>
      </c>
      <c r="C1284" s="80" t="s">
        <v>2380</v>
      </c>
      <c r="D1284" s="81" t="str">
        <f t="shared" si="34"/>
        <v>Accompagner ses clients professions libérales, artisans et commerçants dans leurs projets patrimoniaux (Bärchen Education) (Formation courte)</v>
      </c>
      <c r="E1284" s="33">
        <f t="shared" si="35"/>
        <v>0</v>
      </c>
    </row>
    <row r="1285" spans="1:5" ht="86.4" x14ac:dyDescent="0.3">
      <c r="A1285" s="33" t="s">
        <v>1982</v>
      </c>
      <c r="B1285" s="79" t="s">
        <v>180</v>
      </c>
      <c r="C1285" s="79" t="s">
        <v>2382</v>
      </c>
      <c r="D1285" s="33" t="str">
        <f t="shared" si="34"/>
        <v>Droit des successions (Bärchen Education) (Formation courte)</v>
      </c>
      <c r="E1285" s="79">
        <f t="shared" si="35"/>
        <v>0</v>
      </c>
    </row>
    <row r="1286" spans="1:5" ht="86.4" x14ac:dyDescent="0.3">
      <c r="A1286" s="81" t="s">
        <v>1982</v>
      </c>
      <c r="B1286" s="81" t="s">
        <v>180</v>
      </c>
      <c r="C1286" s="81" t="s">
        <v>2384</v>
      </c>
      <c r="D1286" s="81" t="str">
        <f t="shared" si="34"/>
        <v>Droit du patrimoine (Bärchen Education) (Formation courte)</v>
      </c>
      <c r="E1286" s="80">
        <f t="shared" si="35"/>
        <v>0</v>
      </c>
    </row>
    <row r="1287" spans="1:5" ht="144" x14ac:dyDescent="0.3">
      <c r="A1287" s="79" t="s">
        <v>1982</v>
      </c>
      <c r="B1287" s="79" t="s">
        <v>180</v>
      </c>
      <c r="C1287" s="79" t="s">
        <v>2386</v>
      </c>
      <c r="D1287" s="33" t="str">
        <f t="shared" si="34"/>
        <v>Pratique des liquidations en droit de la famille (Bärchen Education) (Formation courte)</v>
      </c>
      <c r="E1287" s="33">
        <f t="shared" si="35"/>
        <v>0</v>
      </c>
    </row>
    <row r="1288" spans="1:5" ht="115.2" x14ac:dyDescent="0.3">
      <c r="A1288" s="80" t="s">
        <v>1982</v>
      </c>
      <c r="B1288" s="80" t="s">
        <v>180</v>
      </c>
      <c r="C1288" s="80" t="s">
        <v>2388</v>
      </c>
      <c r="D1288" s="81" t="str">
        <f t="shared" si="34"/>
        <v>Régimes matrimoniaux, PACS, union libre (Bärchen Education) (Formation courte)</v>
      </c>
      <c r="E1288" s="79">
        <f t="shared" si="35"/>
        <v>0</v>
      </c>
    </row>
    <row r="1289" spans="1:5" ht="115.2" x14ac:dyDescent="0.3">
      <c r="A1289" s="33" t="s">
        <v>1982</v>
      </c>
      <c r="B1289" s="79" t="s">
        <v>180</v>
      </c>
      <c r="C1289" s="79" t="s">
        <v>2390</v>
      </c>
      <c r="D1289" s="33" t="str">
        <f t="shared" si="34"/>
        <v>Droit du divorce et de la séparation (Bärchen Education) (Formation courte)</v>
      </c>
      <c r="E1289" s="80">
        <f t="shared" si="35"/>
        <v>0</v>
      </c>
    </row>
    <row r="1290" spans="1:5" ht="100.8" x14ac:dyDescent="0.3">
      <c r="A1290" s="81" t="s">
        <v>1982</v>
      </c>
      <c r="B1290" s="81" t="s">
        <v>180</v>
      </c>
      <c r="C1290" s="81" t="s">
        <v>2392</v>
      </c>
      <c r="D1290" s="81" t="str">
        <f t="shared" si="34"/>
        <v>Les personnes protégées (Bärchen Education) (Formation courte)</v>
      </c>
      <c r="E1290" s="33">
        <f t="shared" si="35"/>
        <v>0</v>
      </c>
    </row>
    <row r="1291" spans="1:5" ht="115.2" x14ac:dyDescent="0.3">
      <c r="A1291" s="79" t="s">
        <v>1982</v>
      </c>
      <c r="B1291" s="79" t="s">
        <v>180</v>
      </c>
      <c r="C1291" s="79" t="s">
        <v>2394</v>
      </c>
      <c r="D1291" s="33" t="str">
        <f t="shared" si="34"/>
        <v>Droit international de la famille (Bärchen Education) (Formation courte)</v>
      </c>
      <c r="E1291" s="79">
        <f t="shared" si="35"/>
        <v>0</v>
      </c>
    </row>
    <row r="1292" spans="1:5" ht="100.8" x14ac:dyDescent="0.3">
      <c r="A1292" s="80" t="s">
        <v>1982</v>
      </c>
      <c r="B1292" s="80" t="s">
        <v>180</v>
      </c>
      <c r="C1292" s="80" t="s">
        <v>2397</v>
      </c>
      <c r="D1292" s="81" t="str">
        <f t="shared" si="34"/>
        <v>Liquidation de la succession (Bärchen Education) (Formation courte)</v>
      </c>
      <c r="E1292" s="80">
        <f t="shared" si="35"/>
        <v>0</v>
      </c>
    </row>
    <row r="1293" spans="1:5" ht="129.6" x14ac:dyDescent="0.3">
      <c r="A1293" s="33" t="s">
        <v>1982</v>
      </c>
      <c r="B1293" s="79" t="s">
        <v>180</v>
      </c>
      <c r="C1293" s="79" t="s">
        <v>2399</v>
      </c>
      <c r="D1293" s="33" t="str">
        <f t="shared" si="34"/>
        <v>Gestion du patrimoine d'une famille recomposée (Bärchen Education) (Formation courte)</v>
      </c>
      <c r="E1293" s="33">
        <f t="shared" si="35"/>
        <v>0</v>
      </c>
    </row>
    <row r="1294" spans="1:5" ht="129.6" x14ac:dyDescent="0.3">
      <c r="A1294" s="81" t="s">
        <v>1982</v>
      </c>
      <c r="B1294" s="81" t="s">
        <v>180</v>
      </c>
      <c r="C1294" s="81" t="s">
        <v>2401</v>
      </c>
      <c r="D1294" s="81" t="str">
        <f t="shared" si="34"/>
        <v>Aspects patrimoniaux de la cession de l'entreprise (Bärchen Education) (Formation courte)</v>
      </c>
      <c r="E1294" s="79">
        <f t="shared" si="35"/>
        <v>0</v>
      </c>
    </row>
    <row r="1295" spans="1:5" ht="115.2" x14ac:dyDescent="0.3">
      <c r="A1295" s="79" t="s">
        <v>1982</v>
      </c>
      <c r="B1295" s="79" t="s">
        <v>180</v>
      </c>
      <c r="C1295" s="79" t="s">
        <v>2403</v>
      </c>
      <c r="D1295" s="33" t="str">
        <f t="shared" si="34"/>
        <v>Transmettre l'entreprise familiale (Bärchen Education) (Formation courte)</v>
      </c>
      <c r="E1295" s="80">
        <f t="shared" si="35"/>
        <v>0</v>
      </c>
    </row>
    <row r="1296" spans="1:5" ht="172.8" x14ac:dyDescent="0.3">
      <c r="A1296" s="80" t="s">
        <v>1982</v>
      </c>
      <c r="B1296" s="80" t="s">
        <v>180</v>
      </c>
      <c r="C1296" s="80" t="s">
        <v>2405</v>
      </c>
      <c r="D1296" s="81" t="str">
        <f t="shared" si="34"/>
        <v>Pacte Dutreil : optimiser la transmission de l'entreprise familiale (Bärchen Education) (Formation courte)</v>
      </c>
      <c r="E1296" s="33">
        <f t="shared" si="35"/>
        <v>0</v>
      </c>
    </row>
    <row r="1297" spans="1:5" ht="144" x14ac:dyDescent="0.3">
      <c r="A1297" s="33" t="s">
        <v>1982</v>
      </c>
      <c r="B1297" s="79" t="s">
        <v>180</v>
      </c>
      <c r="C1297" s="79" t="s">
        <v>2407</v>
      </c>
      <c r="D1297" s="33" t="str">
        <f t="shared" si="34"/>
        <v>Devenir Compliance Officer - Cursus Beyond Compliance (Bärchen Education) (Formation courte)</v>
      </c>
      <c r="E1297" s="79">
        <f t="shared" si="35"/>
        <v>0</v>
      </c>
    </row>
    <row r="1298" spans="1:5" ht="158.4" x14ac:dyDescent="0.3">
      <c r="A1298" s="81" t="s">
        <v>1982</v>
      </c>
      <c r="B1298" s="81" t="s">
        <v>180</v>
      </c>
      <c r="C1298" s="81" t="s">
        <v>2410</v>
      </c>
      <c r="D1298" s="81" t="str">
        <f t="shared" si="34"/>
        <v>La plateforme de formation digitale Beyond Compliance (Bärchen Education) (Formation courte)</v>
      </c>
      <c r="E1298" s="80">
        <f t="shared" si="35"/>
        <v>0</v>
      </c>
    </row>
    <row r="1299" spans="1:5" ht="144" x14ac:dyDescent="0.3">
      <c r="A1299" s="79" t="s">
        <v>1982</v>
      </c>
      <c r="B1299" s="79" t="s">
        <v>180</v>
      </c>
      <c r="C1299" s="79" t="s">
        <v>2412</v>
      </c>
      <c r="D1299" s="33" t="str">
        <f t="shared" si="34"/>
        <v>Directive sur la Distribution d'Assurances (DDA) (Bärchen Education) (Formation courte)</v>
      </c>
      <c r="E1299" s="33">
        <f t="shared" si="35"/>
        <v>1</v>
      </c>
    </row>
    <row r="1300" spans="1:5" ht="172.8" x14ac:dyDescent="0.3">
      <c r="A1300" s="80" t="s">
        <v>1982</v>
      </c>
      <c r="B1300" s="80" t="s">
        <v>180</v>
      </c>
      <c r="C1300" s="80" t="s">
        <v>2417</v>
      </c>
      <c r="D1300" s="81" t="str">
        <f t="shared" si="34"/>
        <v>Délégué à la protection des données personnelles (DPO/DPD) (Bärchen Education) (Formation courte)</v>
      </c>
      <c r="E1300" s="79">
        <f t="shared" si="35"/>
        <v>0</v>
      </c>
    </row>
    <row r="1301" spans="1:5" ht="129.6" x14ac:dyDescent="0.3">
      <c r="A1301" s="33" t="s">
        <v>1982</v>
      </c>
      <c r="B1301" s="79" t="s">
        <v>180</v>
      </c>
      <c r="C1301" s="79" t="s">
        <v>2419</v>
      </c>
      <c r="D1301" s="33" t="str">
        <f t="shared" si="34"/>
        <v>Directive sur le Crédit Immobilier (DCI) (Bärchen Education) (Formation courte)</v>
      </c>
      <c r="E1301" s="80">
        <f t="shared" si="35"/>
        <v>0</v>
      </c>
    </row>
    <row r="1302" spans="1:5" ht="129.6" x14ac:dyDescent="0.3">
      <c r="A1302" s="81" t="s">
        <v>1982</v>
      </c>
      <c r="B1302" s="81" t="s">
        <v>180</v>
      </c>
      <c r="C1302" s="81" t="s">
        <v>2422</v>
      </c>
      <c r="D1302" s="81" t="str">
        <f t="shared" si="34"/>
        <v>DCI - Lutte contre le blanchiment dans l'immobilier (Bärchen Education) (Formation courte)</v>
      </c>
      <c r="E1302" s="33">
        <f t="shared" si="35"/>
        <v>0</v>
      </c>
    </row>
    <row r="1303" spans="1:5" ht="187.2" x14ac:dyDescent="0.3">
      <c r="A1303" s="79" t="s">
        <v>1982</v>
      </c>
      <c r="B1303" s="79" t="s">
        <v>180</v>
      </c>
      <c r="C1303" s="79" t="s">
        <v>2424</v>
      </c>
      <c r="D1303" s="33" t="str">
        <f t="shared" si="34"/>
        <v>La directive sur la distribution d'assurance (DDA) - Assurance emprunteur (Bärchen Education) (Formation courte)</v>
      </c>
      <c r="E1303" s="79">
        <f t="shared" si="35"/>
        <v>0</v>
      </c>
    </row>
    <row r="1304" spans="1:5" ht="187.2" x14ac:dyDescent="0.3">
      <c r="A1304" s="80" t="s">
        <v>1982</v>
      </c>
      <c r="B1304" s="80" t="s">
        <v>180</v>
      </c>
      <c r="C1304" s="80" t="s">
        <v>2426</v>
      </c>
      <c r="D1304" s="81" t="str">
        <f t="shared" si="34"/>
        <v>DDA - Mise en pratique de la Directive sur la Distribution d’Assurance (Bärchen Education) (Formation courte)</v>
      </c>
      <c r="E1304" s="80">
        <f t="shared" si="35"/>
        <v>0</v>
      </c>
    </row>
    <row r="1305" spans="1:5" ht="129.6" x14ac:dyDescent="0.3">
      <c r="A1305" s="79" t="s">
        <v>1982</v>
      </c>
      <c r="B1305" s="79" t="s">
        <v>180</v>
      </c>
      <c r="C1305" s="79" t="s">
        <v>2428</v>
      </c>
      <c r="D1305" s="33" t="str">
        <f t="shared" si="34"/>
        <v>Panorama de la réglementation bancaire (Bärchen Education) (Formation courte)</v>
      </c>
      <c r="E1305" s="33">
        <f t="shared" si="35"/>
        <v>0</v>
      </c>
    </row>
    <row r="1306" spans="1:5" ht="172.8" x14ac:dyDescent="0.3">
      <c r="A1306" s="80" t="s">
        <v>1982</v>
      </c>
      <c r="B1306" s="80" t="s">
        <v>180</v>
      </c>
      <c r="C1306" s="80" t="s">
        <v>2430</v>
      </c>
      <c r="D1306" s="81" t="str">
        <f t="shared" si="34"/>
        <v>Réglementation Foreign Account Tax Compliance Act - FATCA (Bärchen Education) (Formation courte)</v>
      </c>
      <c r="E1306" s="79">
        <f t="shared" si="35"/>
        <v>0</v>
      </c>
    </row>
    <row r="1307" spans="1:5" ht="129.6" x14ac:dyDescent="0.3">
      <c r="A1307" s="33" t="s">
        <v>1982</v>
      </c>
      <c r="B1307" s="79" t="s">
        <v>180</v>
      </c>
      <c r="C1307" s="79" t="s">
        <v>2432</v>
      </c>
      <c r="D1307" s="33" t="str">
        <f t="shared" si="34"/>
        <v>Actualité réglementaire des marchés financiers (Bärchen Education) (Formation courte)</v>
      </c>
      <c r="E1307" s="80">
        <f t="shared" si="35"/>
        <v>0</v>
      </c>
    </row>
    <row r="1308" spans="1:5" ht="172.8" x14ac:dyDescent="0.3">
      <c r="A1308" s="81" t="s">
        <v>1982</v>
      </c>
      <c r="B1308" s="81" t="s">
        <v>180</v>
      </c>
      <c r="C1308" s="81" t="s">
        <v>2434</v>
      </c>
      <c r="D1308" s="81" t="str">
        <f t="shared" si="34"/>
        <v>Dispositif Lutte Contre le Blanchiment et le Financement du Terrorisme (Bärchen Education) (Formation courte)</v>
      </c>
      <c r="E1308" s="33">
        <f t="shared" si="35"/>
        <v>0</v>
      </c>
    </row>
    <row r="1309" spans="1:5" ht="172.8" x14ac:dyDescent="0.3">
      <c r="A1309" s="79" t="s">
        <v>1982</v>
      </c>
      <c r="B1309" s="79" t="s">
        <v>180</v>
      </c>
      <c r="C1309" s="79" t="s">
        <v>2436</v>
      </c>
      <c r="D1309" s="33" t="str">
        <f t="shared" si="34"/>
        <v>Dispositif MIF2 : Solidifier et compléter ses connaissance (Bärchen Education) (Formation courte)</v>
      </c>
      <c r="E1309" s="79">
        <f t="shared" si="35"/>
        <v>0</v>
      </c>
    </row>
    <row r="1310" spans="1:5" ht="100.8" x14ac:dyDescent="0.3">
      <c r="A1310" s="80" t="s">
        <v>1982</v>
      </c>
      <c r="B1310" s="80" t="s">
        <v>180</v>
      </c>
      <c r="C1310" s="80" t="s">
        <v>2438</v>
      </c>
      <c r="D1310" s="81" t="str">
        <f t="shared" si="34"/>
        <v>Dispositif Abus de marché (Bärchen Education) (Formation courte)</v>
      </c>
      <c r="E1310" s="80">
        <f t="shared" si="35"/>
        <v>0</v>
      </c>
    </row>
    <row r="1311" spans="1:5" ht="86.4" x14ac:dyDescent="0.3">
      <c r="A1311" s="33" t="s">
        <v>1982</v>
      </c>
      <c r="B1311" s="79" t="s">
        <v>180</v>
      </c>
      <c r="C1311" s="79" t="s">
        <v>2440</v>
      </c>
      <c r="D1311" s="33" t="str">
        <f t="shared" si="34"/>
        <v>IOBSP Niveau 2 (Bärchen Education) (Formation courte)</v>
      </c>
      <c r="E1311" s="33">
        <f t="shared" si="35"/>
        <v>0</v>
      </c>
    </row>
    <row r="1312" spans="1:5" ht="172.8" x14ac:dyDescent="0.3">
      <c r="A1312" s="81" t="s">
        <v>1982</v>
      </c>
      <c r="B1312" s="81" t="s">
        <v>180</v>
      </c>
      <c r="C1312" s="81" t="s">
        <v>2442</v>
      </c>
      <c r="D1312" s="81" t="str">
        <f t="shared" si="34"/>
        <v>Contrat d’assurance par voie électronique : conclusion, exécution, sécurisation (Bärchen Education) (Formation courte)</v>
      </c>
      <c r="E1312" s="79">
        <f t="shared" si="35"/>
        <v>0</v>
      </c>
    </row>
    <row r="1313" spans="1:5" ht="129.6" x14ac:dyDescent="0.3">
      <c r="A1313" s="79" t="s">
        <v>1982</v>
      </c>
      <c r="B1313" s="79" t="s">
        <v>180</v>
      </c>
      <c r="C1313" s="79" t="s">
        <v>2444</v>
      </c>
      <c r="D1313" s="33" t="str">
        <f t="shared" si="34"/>
        <v>Gestion des sinistres et contrats d'assurance (Bärchen Education) (Formation courte)</v>
      </c>
      <c r="E1313" s="80">
        <f t="shared" si="35"/>
        <v>0</v>
      </c>
    </row>
    <row r="1314" spans="1:5" ht="216" x14ac:dyDescent="0.3">
      <c r="A1314" s="80" t="s">
        <v>1982</v>
      </c>
      <c r="B1314" s="80" t="s">
        <v>180</v>
      </c>
      <c r="C1314" s="80" t="s">
        <v>2446</v>
      </c>
      <c r="D1314" s="81" t="str">
        <f t="shared" si="34"/>
        <v>Évaluation et réparation du préjudice corporel : méthodes de calcul et recours des tiers payeurs (Bärchen Education) (Formation courte)</v>
      </c>
      <c r="E1314" s="33">
        <f t="shared" si="35"/>
        <v>0</v>
      </c>
    </row>
    <row r="1315" spans="1:5" ht="172.8" x14ac:dyDescent="0.3">
      <c r="A1315" s="33" t="s">
        <v>1982</v>
      </c>
      <c r="B1315" s="79" t="s">
        <v>180</v>
      </c>
      <c r="C1315" s="79" t="s">
        <v>2448</v>
      </c>
      <c r="D1315" s="33" t="str">
        <f t="shared" si="34"/>
        <v>Réparation du préjudice corporel : principes généraux et procédures (Bärchen Education) (Formation courte)</v>
      </c>
      <c r="E1315" s="79">
        <f t="shared" si="35"/>
        <v>0</v>
      </c>
    </row>
    <row r="1316" spans="1:5" ht="115.2" x14ac:dyDescent="0.3">
      <c r="A1316" s="81" t="s">
        <v>1982</v>
      </c>
      <c r="B1316" s="81" t="s">
        <v>180</v>
      </c>
      <c r="C1316" s="81" t="s">
        <v>2450</v>
      </c>
      <c r="D1316" s="81" t="str">
        <f t="shared" si="34"/>
        <v>Les risques du crédit aux particuliers (Bärchen Education) (Formation courte)</v>
      </c>
      <c r="E1316" s="80">
        <f t="shared" si="35"/>
        <v>0</v>
      </c>
    </row>
    <row r="1317" spans="1:5" ht="144" x14ac:dyDescent="0.3">
      <c r="A1317" s="79" t="s">
        <v>1982</v>
      </c>
      <c r="B1317" s="79" t="s">
        <v>180</v>
      </c>
      <c r="C1317" s="79" t="s">
        <v>2452</v>
      </c>
      <c r="D1317" s="33" t="str">
        <f t="shared" si="34"/>
        <v>Techniques de financement : les fondamentaux (Bärchen Education) (Formation courte)</v>
      </c>
      <c r="E1317" s="33">
        <f t="shared" si="35"/>
        <v>0</v>
      </c>
    </row>
    <row r="1318" spans="1:5" ht="216" x14ac:dyDescent="0.3">
      <c r="A1318" s="80" t="s">
        <v>1982</v>
      </c>
      <c r="B1318" s="80" t="s">
        <v>180</v>
      </c>
      <c r="C1318" s="80" t="s">
        <v>2454</v>
      </c>
      <c r="D1318" s="81" t="str">
        <f t="shared" si="34"/>
        <v>Financement bancaire : négociation, documentation pré-contractuelle et documents de sûretés (Bärchen Education) (Formation courte)</v>
      </c>
      <c r="E1318" s="79">
        <f t="shared" si="35"/>
        <v>0</v>
      </c>
    </row>
    <row r="1319" spans="1:5" ht="201.6" x14ac:dyDescent="0.3">
      <c r="A1319" s="33" t="s">
        <v>1982</v>
      </c>
      <c r="B1319" s="79" t="s">
        <v>180</v>
      </c>
      <c r="C1319" s="79" t="s">
        <v>2456</v>
      </c>
      <c r="D1319" s="33" t="str">
        <f t="shared" si="34"/>
        <v>Crédit à la consommation : aspects contractuels et information de l'emprunteur (Bärchen Education) (Formation courte)</v>
      </c>
      <c r="E1319" s="80">
        <f t="shared" si="35"/>
        <v>0</v>
      </c>
    </row>
    <row r="1320" spans="1:5" ht="187.2" x14ac:dyDescent="0.3">
      <c r="A1320" s="81" t="s">
        <v>1982</v>
      </c>
      <c r="B1320" s="81" t="s">
        <v>180</v>
      </c>
      <c r="C1320" s="81" t="s">
        <v>2458</v>
      </c>
      <c r="D1320" s="81" t="str">
        <f t="shared" si="34"/>
        <v>Crédit immobilier : aspects contractuels et information de l'emprunteur (Bärchen Education) (Formation courte)</v>
      </c>
      <c r="E1320" s="33">
        <f t="shared" si="35"/>
        <v>0</v>
      </c>
    </row>
    <row r="1321" spans="1:5" ht="115.2" x14ac:dyDescent="0.3">
      <c r="A1321" s="79" t="s">
        <v>1982</v>
      </c>
      <c r="B1321" s="79" t="s">
        <v>180</v>
      </c>
      <c r="C1321" s="79" t="s">
        <v>2460</v>
      </c>
      <c r="D1321" s="33" t="str">
        <f t="shared" si="34"/>
        <v>Bourse : opérations en gestion collective (Bärchen Education) (Formation courte)</v>
      </c>
      <c r="E1321" s="79">
        <f t="shared" si="35"/>
        <v>0</v>
      </c>
    </row>
    <row r="1322" spans="1:5" ht="86.4" x14ac:dyDescent="0.3">
      <c r="A1322" s="80" t="s">
        <v>1982</v>
      </c>
      <c r="B1322" s="80" t="s">
        <v>180</v>
      </c>
      <c r="C1322" s="80" t="s">
        <v>2462</v>
      </c>
      <c r="D1322" s="81" t="str">
        <f t="shared" si="34"/>
        <v>Relation Client (Bärchen Education) (Formation courte)</v>
      </c>
      <c r="E1322" s="80">
        <f t="shared" si="35"/>
        <v>0</v>
      </c>
    </row>
    <row r="1323" spans="1:5" ht="129.6" x14ac:dyDescent="0.3">
      <c r="A1323" s="33" t="s">
        <v>1982</v>
      </c>
      <c r="B1323" s="79" t="s">
        <v>180</v>
      </c>
      <c r="C1323" s="79" t="s">
        <v>2464</v>
      </c>
      <c r="D1323" s="33" t="str">
        <f t="shared" ref="D1323:D1386" si="36">CONCATENATE(C1323&amp;" ("&amp;A1323&amp;")"&amp;" ("&amp;B1323&amp;")")</f>
        <v>La négociation commerciale bancaire (Bärchen Education) (Formation courte)</v>
      </c>
      <c r="E1323" s="33">
        <f t="shared" ref="E1323:E1386" si="37">SUMIF($E$2:$E$808,D1323,$L$2:$L$808)</f>
        <v>0</v>
      </c>
    </row>
    <row r="1324" spans="1:5" ht="115.2" x14ac:dyDescent="0.3">
      <c r="A1324" s="81" t="s">
        <v>1982</v>
      </c>
      <c r="B1324" s="81" t="s">
        <v>180</v>
      </c>
      <c r="C1324" s="81" t="s">
        <v>2466</v>
      </c>
      <c r="D1324" s="81" t="str">
        <f t="shared" si="36"/>
        <v>Techniques de l'entretien de vente (Bärchen Education) (Formation courte)</v>
      </c>
      <c r="E1324" s="79">
        <f t="shared" si="37"/>
        <v>0</v>
      </c>
    </row>
    <row r="1325" spans="1:5" ht="115.2" x14ac:dyDescent="0.3">
      <c r="A1325" s="79" t="s">
        <v>1982</v>
      </c>
      <c r="B1325" s="79" t="s">
        <v>180</v>
      </c>
      <c r="C1325" s="79" t="s">
        <v>2468</v>
      </c>
      <c r="D1325" s="33" t="str">
        <f t="shared" si="36"/>
        <v>Attitude commerciale impactante (Bärchen Education) (Formation courte)</v>
      </c>
      <c r="E1325" s="80">
        <f t="shared" si="37"/>
        <v>0</v>
      </c>
    </row>
    <row r="1326" spans="1:5" ht="144" x14ac:dyDescent="0.3">
      <c r="A1326" s="80" t="s">
        <v>1982</v>
      </c>
      <c r="B1326" s="80" t="s">
        <v>180</v>
      </c>
      <c r="C1326" s="80" t="s">
        <v>2470</v>
      </c>
      <c r="D1326" s="81" t="str">
        <f t="shared" si="36"/>
        <v>Satisfaction client et gestion des situations difficiles (Bärchen Education) (Formation courte)</v>
      </c>
      <c r="E1326" s="33">
        <f t="shared" si="37"/>
        <v>0</v>
      </c>
    </row>
    <row r="1327" spans="1:5" ht="129.6" x14ac:dyDescent="0.3">
      <c r="A1327" s="33" t="s">
        <v>1982</v>
      </c>
      <c r="B1327" s="79" t="s">
        <v>180</v>
      </c>
      <c r="C1327" s="79" t="s">
        <v>2472</v>
      </c>
      <c r="D1327" s="33" t="str">
        <f t="shared" si="36"/>
        <v>Communiquer efficacement en toute situation (Bärchen Education) (Formation courte)</v>
      </c>
      <c r="E1327" s="79">
        <f t="shared" si="37"/>
        <v>0</v>
      </c>
    </row>
    <row r="1328" spans="1:5" ht="100.8" x14ac:dyDescent="0.3">
      <c r="A1328" s="81" t="s">
        <v>1982</v>
      </c>
      <c r="B1328" s="81" t="s">
        <v>180</v>
      </c>
      <c r="C1328" s="81" t="s">
        <v>2474</v>
      </c>
      <c r="D1328" s="81" t="str">
        <f t="shared" si="36"/>
        <v>Le crédit bail immobilier (Bärchen Education) (Formation courte)</v>
      </c>
      <c r="E1328" s="80">
        <f t="shared" si="37"/>
        <v>0</v>
      </c>
    </row>
    <row r="1329" spans="1:5" ht="129.6" x14ac:dyDescent="0.3">
      <c r="A1329" s="79" t="s">
        <v>1982</v>
      </c>
      <c r="B1329" s="79" t="s">
        <v>180</v>
      </c>
      <c r="C1329" s="79" t="s">
        <v>2476</v>
      </c>
      <c r="D1329" s="33" t="str">
        <f t="shared" si="36"/>
        <v>Business plan : élaboration et présentation (Bärchen Education) (Formation courte)</v>
      </c>
      <c r="E1329" s="33">
        <f t="shared" si="37"/>
        <v>0</v>
      </c>
    </row>
    <row r="1330" spans="1:5" ht="100.8" x14ac:dyDescent="0.3">
      <c r="A1330" s="80" t="s">
        <v>1982</v>
      </c>
      <c r="B1330" s="80" t="s">
        <v>180</v>
      </c>
      <c r="C1330" s="80" t="s">
        <v>2478</v>
      </c>
      <c r="D1330" s="81" t="str">
        <f t="shared" si="36"/>
        <v>Financement d’une start-up (Bärchen Education) (Formation courte)</v>
      </c>
      <c r="E1330" s="79">
        <f t="shared" si="37"/>
        <v>0</v>
      </c>
    </row>
    <row r="1331" spans="1:5" ht="86.4" x14ac:dyDescent="0.3">
      <c r="A1331" s="33" t="s">
        <v>1982</v>
      </c>
      <c r="B1331" s="79" t="s">
        <v>180</v>
      </c>
      <c r="C1331" s="79" t="s">
        <v>2480</v>
      </c>
      <c r="D1331" s="33" t="str">
        <f t="shared" si="36"/>
        <v>Evaluation d'entreprise (Bärchen Education) (Formation courte)</v>
      </c>
      <c r="E1331" s="80">
        <f t="shared" si="37"/>
        <v>0</v>
      </c>
    </row>
    <row r="1332" spans="1:5" ht="129.6" x14ac:dyDescent="0.3">
      <c r="A1332" s="81" t="s">
        <v>1982</v>
      </c>
      <c r="B1332" s="81" t="s">
        <v>180</v>
      </c>
      <c r="C1332" s="81" t="s">
        <v>2482</v>
      </c>
      <c r="D1332" s="81" t="str">
        <f t="shared" si="36"/>
        <v>Gestion de trésorerie : techniques et méthodes (Bärchen Education) (Formation courte)</v>
      </c>
      <c r="E1332" s="33">
        <f t="shared" si="37"/>
        <v>0</v>
      </c>
    </row>
    <row r="1333" spans="1:5" ht="129.6" x14ac:dyDescent="0.3">
      <c r="A1333" s="79" t="s">
        <v>1982</v>
      </c>
      <c r="B1333" s="79" t="s">
        <v>180</v>
      </c>
      <c r="C1333" s="79" t="s">
        <v>2484</v>
      </c>
      <c r="D1333" s="33" t="str">
        <f t="shared" si="36"/>
        <v>Gestion de trésorerie d'un groupe de sociétés (Bärchen Education) (Formation courte)</v>
      </c>
      <c r="E1333" s="79">
        <f t="shared" si="37"/>
        <v>0</v>
      </c>
    </row>
    <row r="1334" spans="1:5" ht="172.8" x14ac:dyDescent="0.3">
      <c r="A1334" s="80" t="s">
        <v>1982</v>
      </c>
      <c r="B1334" s="80" t="s">
        <v>180</v>
      </c>
      <c r="C1334" s="80" t="s">
        <v>2486</v>
      </c>
      <c r="D1334" s="81" t="str">
        <f t="shared" si="36"/>
        <v>Les mécanismes du LBO et l'environnement du Private Equity (Bärchen Education) (Formation courte)</v>
      </c>
      <c r="E1334" s="80">
        <f t="shared" si="37"/>
        <v>0</v>
      </c>
    </row>
    <row r="1335" spans="1:5" ht="100.8" x14ac:dyDescent="0.3">
      <c r="A1335" s="33" t="s">
        <v>1982</v>
      </c>
      <c r="B1335" s="79" t="s">
        <v>180</v>
      </c>
      <c r="C1335" s="79" t="s">
        <v>2488</v>
      </c>
      <c r="D1335" s="33" t="str">
        <f t="shared" si="36"/>
        <v>Les opérations de LBO (Bärchen Education) (Formation courte)</v>
      </c>
      <c r="E1335" s="33">
        <f t="shared" si="37"/>
        <v>0</v>
      </c>
    </row>
    <row r="1336" spans="1:5" ht="172.8" x14ac:dyDescent="0.3">
      <c r="A1336" s="81" t="s">
        <v>1982</v>
      </c>
      <c r="B1336" s="81" t="s">
        <v>180</v>
      </c>
      <c r="C1336" s="81" t="s">
        <v>2490</v>
      </c>
      <c r="D1336" s="81" t="str">
        <f t="shared" si="36"/>
        <v>Chargés d'affaires pro et entreprises : améliorer ses négociations (Bärchen Education) (Formation courte)</v>
      </c>
      <c r="E1336" s="79">
        <f t="shared" si="37"/>
        <v>0</v>
      </c>
    </row>
    <row r="1337" spans="1:5" ht="187.2" x14ac:dyDescent="0.3">
      <c r="A1337" s="79" t="s">
        <v>1982</v>
      </c>
      <c r="B1337" s="79" t="s">
        <v>180</v>
      </c>
      <c r="C1337" s="79" t="s">
        <v>2492</v>
      </c>
      <c r="D1337" s="33" t="str">
        <f t="shared" si="36"/>
        <v>Asset and Liability Management (ALM) en Assurance : les fondamentaux (Bärchen Education) (Formation courte)</v>
      </c>
      <c r="E1337" s="80">
        <f t="shared" si="37"/>
        <v>0</v>
      </c>
    </row>
    <row r="1338" spans="1:5" ht="100.8" x14ac:dyDescent="0.3">
      <c r="A1338" s="80" t="s">
        <v>1982</v>
      </c>
      <c r="B1338" s="80" t="s">
        <v>180</v>
      </c>
      <c r="C1338" s="80" t="s">
        <v>2494</v>
      </c>
      <c r="D1338" s="81" t="str">
        <f t="shared" si="36"/>
        <v>Solvabilité 2 - Solvency II (Bärchen Education) (Formation courte)</v>
      </c>
      <c r="E1338" s="33">
        <f t="shared" si="37"/>
        <v>0</v>
      </c>
    </row>
    <row r="1339" spans="1:5" ht="129.6" x14ac:dyDescent="0.3">
      <c r="A1339" s="33" t="s">
        <v>1982</v>
      </c>
      <c r="B1339" s="79" t="s">
        <v>180</v>
      </c>
      <c r="C1339" s="79" t="s">
        <v>2496</v>
      </c>
      <c r="D1339" s="33" t="str">
        <f t="shared" si="36"/>
        <v>Solvabilité 2 : gestion quantitative appliquée (Bärchen Education) (Formation courte)</v>
      </c>
      <c r="E1339" s="79">
        <f t="shared" si="37"/>
        <v>0</v>
      </c>
    </row>
    <row r="1340" spans="1:5" ht="129.6" x14ac:dyDescent="0.3">
      <c r="A1340" s="81" t="s">
        <v>1982</v>
      </c>
      <c r="B1340" s="81" t="s">
        <v>180</v>
      </c>
      <c r="C1340" s="81" t="s">
        <v>2498</v>
      </c>
      <c r="D1340" s="81" t="str">
        <f t="shared" si="36"/>
        <v>Droit des assurances : les fondamentaux (Bärchen Education) (Formation courte)</v>
      </c>
      <c r="E1340" s="80">
        <f t="shared" si="37"/>
        <v>0</v>
      </c>
    </row>
    <row r="1341" spans="1:5" ht="230.4" x14ac:dyDescent="0.3">
      <c r="A1341" s="79" t="s">
        <v>1982</v>
      </c>
      <c r="B1341" s="79" t="s">
        <v>180</v>
      </c>
      <c r="C1341" s="79" t="s">
        <v>2500</v>
      </c>
      <c r="D1341" s="33" t="str">
        <f t="shared" si="36"/>
        <v>La directive sur la distribution d'assurance (DDA) - Comprendre l’environnement de l’assurance (Bärchen Education) (Formation courte)</v>
      </c>
      <c r="E1341" s="33">
        <f t="shared" si="37"/>
        <v>0</v>
      </c>
    </row>
    <row r="1342" spans="1:5" ht="72" x14ac:dyDescent="0.3">
      <c r="A1342" s="80" t="s">
        <v>1982</v>
      </c>
      <c r="B1342" s="80" t="s">
        <v>180</v>
      </c>
      <c r="C1342" s="80" t="s">
        <v>2502</v>
      </c>
      <c r="D1342" s="81" t="str">
        <f t="shared" si="36"/>
        <v>Conformité (Bärchen Education) (Formation courte)</v>
      </c>
      <c r="E1342" s="79">
        <f t="shared" si="37"/>
        <v>0</v>
      </c>
    </row>
    <row r="1343" spans="1:5" ht="144" x14ac:dyDescent="0.3">
      <c r="A1343" s="79" t="s">
        <v>1982</v>
      </c>
      <c r="B1343" s="79" t="s">
        <v>180</v>
      </c>
      <c r="C1343" s="79" t="s">
        <v>2504</v>
      </c>
      <c r="D1343" s="33" t="str">
        <f t="shared" si="36"/>
        <v>IOBSP - Crédit consommation et crédit de trésorerie (Bärchen Education) (Formation courte)</v>
      </c>
      <c r="E1343" s="80">
        <f t="shared" si="37"/>
        <v>0</v>
      </c>
    </row>
    <row r="1344" spans="1:5" ht="158.4" x14ac:dyDescent="0.3">
      <c r="A1344" s="80" t="s">
        <v>1982</v>
      </c>
      <c r="B1344" s="80" t="s">
        <v>180</v>
      </c>
      <c r="C1344" s="80" t="s">
        <v>2507</v>
      </c>
      <c r="D1344" s="81" t="str">
        <f t="shared" si="36"/>
        <v>Les normes IFRS appliquées au secteur de l'assurance (Bärchen Education) (Formation courte)</v>
      </c>
      <c r="E1344" s="33">
        <f t="shared" si="37"/>
        <v>0</v>
      </c>
    </row>
    <row r="1345" spans="1:5" ht="100.8" x14ac:dyDescent="0.3">
      <c r="A1345" s="33" t="s">
        <v>1982</v>
      </c>
      <c r="B1345" s="79" t="s">
        <v>180</v>
      </c>
      <c r="C1345" s="79" t="s">
        <v>2509</v>
      </c>
      <c r="D1345" s="33" t="str">
        <f t="shared" si="36"/>
        <v>Compliance dans la banque (Bärchen Education) (Formation courte)</v>
      </c>
      <c r="E1345" s="79">
        <f t="shared" si="37"/>
        <v>0</v>
      </c>
    </row>
    <row r="1346" spans="1:5" ht="172.8" x14ac:dyDescent="0.3">
      <c r="A1346" s="81" t="s">
        <v>1982</v>
      </c>
      <c r="B1346" s="81" t="s">
        <v>180</v>
      </c>
      <c r="C1346" s="81" t="s">
        <v>2511</v>
      </c>
      <c r="D1346" s="81" t="str">
        <f t="shared" si="36"/>
        <v>Dispositif de contrôle interne et maîtrise des risques opérationnels (Bärchen Education) (Formation courte)</v>
      </c>
      <c r="E1346" s="80">
        <f t="shared" si="37"/>
        <v>0</v>
      </c>
    </row>
    <row r="1347" spans="1:5" ht="172.8" x14ac:dyDescent="0.3">
      <c r="A1347" s="79" t="s">
        <v>1982</v>
      </c>
      <c r="B1347" s="79" t="s">
        <v>180</v>
      </c>
      <c r="C1347" s="79" t="s">
        <v>2513</v>
      </c>
      <c r="D1347" s="33" t="str">
        <f t="shared" si="36"/>
        <v>Comptabilité de la réassurance et coassurance (Solvency 2) (Bärchen Education) (Formation courte)</v>
      </c>
      <c r="E1347" s="33">
        <f t="shared" si="37"/>
        <v>0</v>
      </c>
    </row>
    <row r="1348" spans="1:5" ht="158.4" x14ac:dyDescent="0.3">
      <c r="A1348" s="80" t="s">
        <v>1982</v>
      </c>
      <c r="B1348" s="80" t="s">
        <v>180</v>
      </c>
      <c r="C1348" s="80" t="s">
        <v>2515</v>
      </c>
      <c r="D1348" s="81" t="str">
        <f t="shared" si="36"/>
        <v>Organisation et animation d'un dispositif de conformité (Bärchen Education) (Formation courte)</v>
      </c>
      <c r="E1348" s="79">
        <f t="shared" si="37"/>
        <v>0</v>
      </c>
    </row>
    <row r="1349" spans="1:5" ht="100.8" x14ac:dyDescent="0.3">
      <c r="A1349" s="33" t="s">
        <v>1982</v>
      </c>
      <c r="B1349" s="79" t="s">
        <v>180</v>
      </c>
      <c r="C1349" s="79" t="s">
        <v>2517</v>
      </c>
      <c r="D1349" s="33" t="str">
        <f t="shared" si="36"/>
        <v>Audit des Salles de Marchés (Bärchen Education) (Formation courte)</v>
      </c>
      <c r="E1349" s="80">
        <f t="shared" si="37"/>
        <v>0</v>
      </c>
    </row>
    <row r="1350" spans="1:5" ht="129.6" x14ac:dyDescent="0.3">
      <c r="A1350" s="81" t="s">
        <v>1982</v>
      </c>
      <c r="B1350" s="81" t="s">
        <v>180</v>
      </c>
      <c r="C1350" s="81" t="s">
        <v>2519</v>
      </c>
      <c r="D1350" s="81" t="str">
        <f t="shared" si="36"/>
        <v>Analyse des sanctions des régulateurs (Bärchen Education) (Formation courte)</v>
      </c>
      <c r="E1350" s="33">
        <f t="shared" si="37"/>
        <v>0</v>
      </c>
    </row>
    <row r="1351" spans="1:5" ht="100.8" x14ac:dyDescent="0.3">
      <c r="A1351" s="79" t="s">
        <v>1982</v>
      </c>
      <c r="B1351" s="79" t="s">
        <v>180</v>
      </c>
      <c r="C1351" s="79" t="s">
        <v>2521</v>
      </c>
      <c r="D1351" s="33" t="str">
        <f t="shared" si="36"/>
        <v>Big data en banque et assurance (Bärchen Education) (Formation courte)</v>
      </c>
      <c r="E1351" s="79">
        <f t="shared" si="37"/>
        <v>0</v>
      </c>
    </row>
    <row r="1352" spans="1:5" ht="144" x14ac:dyDescent="0.3">
      <c r="A1352" s="80" t="s">
        <v>1982</v>
      </c>
      <c r="B1352" s="80" t="s">
        <v>180</v>
      </c>
      <c r="C1352" s="80" t="s">
        <v>2523</v>
      </c>
      <c r="D1352" s="81" t="str">
        <f t="shared" si="36"/>
        <v xml:space="preserve"> Fundamental Review of the Trading Book (FRTB) (Bärchen Education) (Formation courte)</v>
      </c>
      <c r="E1352" s="80">
        <f t="shared" si="37"/>
        <v>0</v>
      </c>
    </row>
    <row r="1353" spans="1:5" ht="129.6" x14ac:dyDescent="0.3">
      <c r="A1353" s="33" t="s">
        <v>1982</v>
      </c>
      <c r="B1353" s="79" t="s">
        <v>180</v>
      </c>
      <c r="C1353" s="79" t="s">
        <v>2525</v>
      </c>
      <c r="D1353" s="33" t="str">
        <f t="shared" si="36"/>
        <v>Les manquements et délits d'initiés (Bärchen Education) (Formation courte)</v>
      </c>
      <c r="E1353" s="33">
        <f t="shared" si="37"/>
        <v>0</v>
      </c>
    </row>
    <row r="1354" spans="1:5" ht="129.6" x14ac:dyDescent="0.3">
      <c r="A1354" s="81" t="s">
        <v>1982</v>
      </c>
      <c r="B1354" s="81" t="s">
        <v>180</v>
      </c>
      <c r="C1354" s="81" t="s">
        <v>2527</v>
      </c>
      <c r="D1354" s="81" t="str">
        <f t="shared" si="36"/>
        <v>Compliance Officer / Spécialisation Assurance (Bärchen Education) (Formation courte)</v>
      </c>
      <c r="E1354" s="79">
        <f t="shared" si="37"/>
        <v>0</v>
      </c>
    </row>
    <row r="1355" spans="1:5" ht="115.2" x14ac:dyDescent="0.3">
      <c r="A1355" s="79" t="s">
        <v>1982</v>
      </c>
      <c r="B1355" s="79" t="s">
        <v>180</v>
      </c>
      <c r="C1355" s="79" t="s">
        <v>2529</v>
      </c>
      <c r="D1355" s="33" t="str">
        <f t="shared" si="36"/>
        <v>Compliance Officer / Spécialisation Banque (Bärchen Education) (Formation courte)</v>
      </c>
      <c r="E1355" s="80">
        <f t="shared" si="37"/>
        <v>0</v>
      </c>
    </row>
    <row r="1356" spans="1:5" ht="129.6" x14ac:dyDescent="0.3">
      <c r="A1356" s="80" t="s">
        <v>1982</v>
      </c>
      <c r="B1356" s="80" t="s">
        <v>180</v>
      </c>
      <c r="C1356" s="80" t="s">
        <v>2531</v>
      </c>
      <c r="D1356" s="81" t="str">
        <f t="shared" si="36"/>
        <v>Contrat d'assurance : les clauses sensibles (Bärchen Education) (Formation courte)</v>
      </c>
      <c r="E1356" s="33">
        <f t="shared" si="37"/>
        <v>0</v>
      </c>
    </row>
    <row r="1357" spans="1:5" ht="129.6" x14ac:dyDescent="0.3">
      <c r="A1357" s="33" t="s">
        <v>1982</v>
      </c>
      <c r="B1357" s="79" t="s">
        <v>180</v>
      </c>
      <c r="C1357" s="79" t="s">
        <v>2533</v>
      </c>
      <c r="D1357" s="33" t="str">
        <f t="shared" si="36"/>
        <v>Assurance responsabilité civile entreprise (RCE) (Bärchen Education) (Formation courte)</v>
      </c>
      <c r="E1357" s="79">
        <f t="shared" si="37"/>
        <v>0</v>
      </c>
    </row>
    <row r="1358" spans="1:5" ht="129.6" x14ac:dyDescent="0.3">
      <c r="A1358" s="81" t="s">
        <v>1982</v>
      </c>
      <c r="B1358" s="81" t="s">
        <v>180</v>
      </c>
      <c r="C1358" s="81" t="s">
        <v>2535</v>
      </c>
      <c r="D1358" s="81" t="str">
        <f t="shared" si="36"/>
        <v>Assurance multirisques professionnelle (Bärchen Education) (Formation courte)</v>
      </c>
      <c r="E1358" s="80">
        <f t="shared" si="37"/>
        <v>1</v>
      </c>
    </row>
    <row r="1359" spans="1:5" ht="115.2" x14ac:dyDescent="0.3">
      <c r="A1359" s="79" t="s">
        <v>1982</v>
      </c>
      <c r="B1359" s="79" t="s">
        <v>180</v>
      </c>
      <c r="C1359" s="79" t="s">
        <v>2539</v>
      </c>
      <c r="D1359" s="33" t="str">
        <f t="shared" si="36"/>
        <v>Assurance construction (niveau 1) (Bärchen Education) (Formation courte)</v>
      </c>
      <c r="E1359" s="33">
        <f t="shared" si="37"/>
        <v>0</v>
      </c>
    </row>
    <row r="1360" spans="1:5" ht="115.2" x14ac:dyDescent="0.3">
      <c r="A1360" s="80" t="s">
        <v>1982</v>
      </c>
      <c r="B1360" s="80" t="s">
        <v>180</v>
      </c>
      <c r="C1360" s="80" t="s">
        <v>2541</v>
      </c>
      <c r="D1360" s="81" t="str">
        <f t="shared" si="36"/>
        <v>Assurance construction (niveau 2) (Bärchen Education) (Formation courte)</v>
      </c>
      <c r="E1360" s="79">
        <f t="shared" si="37"/>
        <v>0</v>
      </c>
    </row>
    <row r="1361" spans="1:5" ht="115.2" x14ac:dyDescent="0.3">
      <c r="A1361" s="33" t="s">
        <v>1982</v>
      </c>
      <c r="B1361" s="79" t="s">
        <v>180</v>
      </c>
      <c r="C1361" s="79" t="s">
        <v>2543</v>
      </c>
      <c r="D1361" s="33" t="str">
        <f t="shared" si="36"/>
        <v>Copropriété et Assurance Construction (Bärchen Education) (Formation courte)</v>
      </c>
      <c r="E1361" s="80">
        <f t="shared" si="37"/>
        <v>0</v>
      </c>
    </row>
    <row r="1362" spans="1:5" ht="187.2" x14ac:dyDescent="0.3">
      <c r="A1362" s="81" t="s">
        <v>1982</v>
      </c>
      <c r="B1362" s="81" t="s">
        <v>180</v>
      </c>
      <c r="C1362" s="81" t="s">
        <v>2545</v>
      </c>
      <c r="D1362" s="81" t="str">
        <f t="shared" si="36"/>
        <v>Assurances et gestion d’immeubles : gérer ses contrats et garantir la couverture des risques (Bärchen Education) (Formation courte)</v>
      </c>
      <c r="E1362" s="33">
        <f t="shared" si="37"/>
        <v>0</v>
      </c>
    </row>
    <row r="1363" spans="1:5" ht="115.2" x14ac:dyDescent="0.3">
      <c r="A1363" s="79" t="s">
        <v>1982</v>
      </c>
      <c r="B1363" s="79" t="s">
        <v>180</v>
      </c>
      <c r="C1363" s="79" t="s">
        <v>2547</v>
      </c>
      <c r="D1363" s="33" t="str">
        <f t="shared" si="36"/>
        <v>Assurance-vie : les fondamentaux (Bärchen Education) (Formation courte)</v>
      </c>
      <c r="E1363" s="79">
        <f t="shared" si="37"/>
        <v>0</v>
      </c>
    </row>
    <row r="1364" spans="1:5" ht="129.6" x14ac:dyDescent="0.3">
      <c r="A1364" s="80" t="s">
        <v>1982</v>
      </c>
      <c r="B1364" s="80" t="s">
        <v>180</v>
      </c>
      <c r="C1364" s="80" t="s">
        <v>2549</v>
      </c>
      <c r="D1364" s="81" t="str">
        <f t="shared" si="36"/>
        <v>Comptabilité des compagnies d'assurance (Bärchen Education) (Formation courte)</v>
      </c>
      <c r="E1364" s="80">
        <f t="shared" si="37"/>
        <v>0</v>
      </c>
    </row>
    <row r="1365" spans="1:5" ht="86.4" x14ac:dyDescent="0.3">
      <c r="A1365" s="33" t="s">
        <v>2551</v>
      </c>
      <c r="B1365" s="79" t="s">
        <v>2552</v>
      </c>
      <c r="C1365" s="79" t="s">
        <v>2553</v>
      </c>
      <c r="D1365" s="33" t="str">
        <f t="shared" si="36"/>
        <v>Investissement et patrimoine (Juriscampus) (Capacité)</v>
      </c>
      <c r="E1365" s="33">
        <f t="shared" si="37"/>
        <v>0</v>
      </c>
    </row>
    <row r="1366" spans="1:5" ht="115.2" x14ac:dyDescent="0.3">
      <c r="A1366" s="81" t="s">
        <v>2551</v>
      </c>
      <c r="B1366" s="81" t="s">
        <v>1212</v>
      </c>
      <c r="C1366" s="81" t="s">
        <v>2556</v>
      </c>
      <c r="D1366" s="81" t="str">
        <f t="shared" si="36"/>
        <v>Assistant en gestion de patrimoine (Juriscampus) (Formation)</v>
      </c>
      <c r="E1366" s="79">
        <f t="shared" si="37"/>
        <v>0</v>
      </c>
    </row>
    <row r="1367" spans="1:5" ht="100.8" x14ac:dyDescent="0.3">
      <c r="A1367" s="79" t="s">
        <v>2551</v>
      </c>
      <c r="B1367" s="79" t="s">
        <v>2559</v>
      </c>
      <c r="C1367" s="79" t="s">
        <v>2560</v>
      </c>
      <c r="D1367" s="33" t="str">
        <f t="shared" si="36"/>
        <v>Conseiller en gestion de patrimoine (Juriscampus) (Diplôme)</v>
      </c>
      <c r="E1367" s="80">
        <f t="shared" si="37"/>
        <v>0</v>
      </c>
    </row>
    <row r="1368" spans="1:5" ht="129.6" x14ac:dyDescent="0.3">
      <c r="A1368" s="80" t="s">
        <v>2551</v>
      </c>
      <c r="B1368" s="80" t="s">
        <v>2559</v>
      </c>
      <c r="C1368" s="80" t="s">
        <v>2565</v>
      </c>
      <c r="D1368" s="81" t="str">
        <f t="shared" si="36"/>
        <v>Expert en Optimisation et Transmission du Patrimoine (Juriscampus) (Diplôme)</v>
      </c>
      <c r="E1368" s="33">
        <f t="shared" si="37"/>
        <v>0</v>
      </c>
    </row>
    <row r="1369" spans="1:5" ht="230.4" x14ac:dyDescent="0.3">
      <c r="A1369" s="33" t="s">
        <v>2551</v>
      </c>
      <c r="B1369" s="79" t="s">
        <v>133</v>
      </c>
      <c r="C1369" s="79" t="s">
        <v>2570</v>
      </c>
      <c r="D1369" s="33" t="str">
        <f t="shared" si="36"/>
        <v>Droit du Patrimoine parcours type Ingénierie du Patrimoine – Diagnostic et Stratégies Patrimoniales (Juriscampus) (Master 2)</v>
      </c>
      <c r="E1369" s="79">
        <f t="shared" si="37"/>
        <v>0</v>
      </c>
    </row>
    <row r="1370" spans="1:5" ht="129.6" x14ac:dyDescent="0.3">
      <c r="A1370" s="81" t="s">
        <v>2551</v>
      </c>
      <c r="B1370" s="81" t="s">
        <v>2573</v>
      </c>
      <c r="C1370" s="81" t="s">
        <v>2574</v>
      </c>
      <c r="D1370" s="81" t="str">
        <f t="shared" si="36"/>
        <v>Patrimoine Professionnel et Gestion Privée (Juriscampus) (Executive master)</v>
      </c>
      <c r="E1370" s="80">
        <f t="shared" si="37"/>
        <v>0</v>
      </c>
    </row>
    <row r="1371" spans="1:5" ht="129.6" x14ac:dyDescent="0.3">
      <c r="A1371" s="79" t="s">
        <v>2551</v>
      </c>
      <c r="B1371" s="79" t="s">
        <v>2573</v>
      </c>
      <c r="C1371" s="79" t="s">
        <v>2578</v>
      </c>
      <c r="D1371" s="33" t="str">
        <f t="shared" si="36"/>
        <v>Gestion et Allocation d'Actifs Patrimoniaux (Juriscampus) (Executive master)</v>
      </c>
      <c r="E1371" s="33">
        <f t="shared" si="37"/>
        <v>0</v>
      </c>
    </row>
    <row r="1372" spans="1:5" ht="115.2" x14ac:dyDescent="0.3">
      <c r="A1372" s="80" t="s">
        <v>2551</v>
      </c>
      <c r="B1372" s="80" t="s">
        <v>2581</v>
      </c>
      <c r="C1372" s="80" t="s">
        <v>2582</v>
      </c>
      <c r="D1372" s="81" t="str">
        <f t="shared" si="36"/>
        <v>Conseiller en investissements financiers (Juriscampus) (Livret ORIAS)</v>
      </c>
      <c r="E1372" s="79">
        <f t="shared" si="37"/>
        <v>0</v>
      </c>
    </row>
    <row r="1373" spans="1:5" ht="144" x14ac:dyDescent="0.3">
      <c r="A1373" s="33" t="s">
        <v>2551</v>
      </c>
      <c r="B1373" s="79" t="s">
        <v>2581</v>
      </c>
      <c r="C1373" s="79" t="s">
        <v>2584</v>
      </c>
      <c r="D1373" s="33" t="str">
        <f t="shared" si="36"/>
        <v>Conseiller en investissements financiers - examen AMF inclus (Juriscampus) (Livret ORIAS)</v>
      </c>
      <c r="E1373" s="80">
        <f t="shared" si="37"/>
        <v>0</v>
      </c>
    </row>
    <row r="1374" spans="1:5" ht="100.8" x14ac:dyDescent="0.3">
      <c r="A1374" s="81" t="s">
        <v>2551</v>
      </c>
      <c r="B1374" s="81" t="s">
        <v>2581</v>
      </c>
      <c r="C1374" s="81" t="s">
        <v>2587</v>
      </c>
      <c r="D1374" s="81" t="str">
        <f t="shared" si="36"/>
        <v>Intermédiaire en assurances - Niveau 1 (Juriscampus) (Livret ORIAS)</v>
      </c>
      <c r="E1374" s="33">
        <f t="shared" si="37"/>
        <v>0</v>
      </c>
    </row>
    <row r="1375" spans="1:5" ht="100.8" x14ac:dyDescent="0.3">
      <c r="A1375" s="79" t="s">
        <v>2551</v>
      </c>
      <c r="B1375" s="79" t="s">
        <v>2581</v>
      </c>
      <c r="C1375" s="79" t="s">
        <v>2589</v>
      </c>
      <c r="D1375" s="33" t="str">
        <f t="shared" si="36"/>
        <v>Intermédiaire en assurances - Niveau 2 (Juriscampus) (Livret ORIAS)</v>
      </c>
      <c r="E1375" s="79">
        <f t="shared" si="37"/>
        <v>0</v>
      </c>
    </row>
    <row r="1376" spans="1:5" ht="100.8" x14ac:dyDescent="0.3">
      <c r="A1376" s="80" t="s">
        <v>2551</v>
      </c>
      <c r="B1376" s="80" t="s">
        <v>2581</v>
      </c>
      <c r="C1376" s="80" t="s">
        <v>2591</v>
      </c>
      <c r="D1376" s="81" t="str">
        <f t="shared" si="36"/>
        <v>Intermédiaire en assurances - Niveau 3 (Juriscampus) (Livret ORIAS)</v>
      </c>
      <c r="E1376" s="80">
        <f t="shared" si="37"/>
        <v>0</v>
      </c>
    </row>
    <row r="1377" spans="1:5" ht="158.4" x14ac:dyDescent="0.3">
      <c r="A1377" s="33" t="s">
        <v>2551</v>
      </c>
      <c r="B1377" s="79" t="s">
        <v>2581</v>
      </c>
      <c r="C1377" s="79" t="s">
        <v>2594</v>
      </c>
      <c r="D1377" s="33" t="str">
        <f t="shared" si="36"/>
        <v>Intermédiaire en Opérations de banque et services de paiement niveau 1 (Juriscampus) (Livret ORIAS)</v>
      </c>
      <c r="E1377" s="33">
        <f t="shared" si="37"/>
        <v>0</v>
      </c>
    </row>
    <row r="1378" spans="1:5" ht="158.4" x14ac:dyDescent="0.3">
      <c r="A1378" s="81" t="s">
        <v>2551</v>
      </c>
      <c r="B1378" s="81" t="s">
        <v>2581</v>
      </c>
      <c r="C1378" s="81" t="s">
        <v>2596</v>
      </c>
      <c r="D1378" s="81" t="str">
        <f t="shared" si="36"/>
        <v>Intermédiaire en Opérations de banque et services de paiement niveau 2 (Juriscampus) (Livret ORIAS)</v>
      </c>
      <c r="E1378" s="79">
        <f t="shared" si="37"/>
        <v>0</v>
      </c>
    </row>
    <row r="1379" spans="1:5" ht="158.4" x14ac:dyDescent="0.3">
      <c r="A1379" s="79" t="s">
        <v>2551</v>
      </c>
      <c r="B1379" s="79" t="s">
        <v>2581</v>
      </c>
      <c r="C1379" s="79" t="s">
        <v>2598</v>
      </c>
      <c r="D1379" s="33" t="str">
        <f t="shared" si="36"/>
        <v>Intermédiaire en Opérations de Banque et services de paiement niveau 3 (Juriscampus) (Livret ORIAS)</v>
      </c>
      <c r="E1379" s="80">
        <f t="shared" si="37"/>
        <v>0</v>
      </c>
    </row>
    <row r="1380" spans="1:5" ht="187.2" x14ac:dyDescent="0.3">
      <c r="A1380" s="80" t="s">
        <v>2551</v>
      </c>
      <c r="B1380" s="80" t="s">
        <v>2581</v>
      </c>
      <c r="C1380" s="80" t="s">
        <v>2600</v>
      </c>
      <c r="D1380" s="81" t="str">
        <f t="shared" si="36"/>
        <v>Intermédiaire en Opérations de Banque et services de paiement niveau 3 crédit immobilier (Juriscampus) (Livret ORIAS)</v>
      </c>
      <c r="E1380" s="33">
        <f t="shared" si="37"/>
        <v>0</v>
      </c>
    </row>
    <row r="1381" spans="1:5" ht="129.6" x14ac:dyDescent="0.3">
      <c r="A1381" s="79" t="s">
        <v>2551</v>
      </c>
      <c r="B1381" s="79" t="s">
        <v>2143</v>
      </c>
      <c r="C1381" s="79" t="s">
        <v>2602</v>
      </c>
      <c r="D1381" s="33" t="str">
        <f t="shared" si="36"/>
        <v>Droit et gestion internationale du patrimoine (Juriscampus) (Executive Master)</v>
      </c>
      <c r="E1381" s="79">
        <f t="shared" si="37"/>
        <v>1</v>
      </c>
    </row>
    <row r="1382" spans="1:5" ht="172.8" x14ac:dyDescent="0.3">
      <c r="A1382" s="80" t="s">
        <v>2551</v>
      </c>
      <c r="B1382" s="80" t="s">
        <v>1212</v>
      </c>
      <c r="C1382" s="80" t="s">
        <v>2607</v>
      </c>
      <c r="D1382" s="81" t="str">
        <f t="shared" si="36"/>
        <v>Quelles sont les règles applicables en matière de successions ? (Juriscampus) (Formation)</v>
      </c>
      <c r="E1382" s="80">
        <f t="shared" si="37"/>
        <v>0</v>
      </c>
    </row>
    <row r="1383" spans="1:5" ht="129.6" x14ac:dyDescent="0.3">
      <c r="A1383" s="33" t="s">
        <v>2551</v>
      </c>
      <c r="B1383" s="79" t="s">
        <v>1212</v>
      </c>
      <c r="C1383" s="79" t="s">
        <v>2610</v>
      </c>
      <c r="D1383" s="33" t="str">
        <f t="shared" si="36"/>
        <v>Traitement fiscal et social de l’assurance-vie (Juriscampus) (Formation)</v>
      </c>
      <c r="E1383" s="33">
        <f t="shared" si="37"/>
        <v>0</v>
      </c>
    </row>
    <row r="1384" spans="1:5" ht="158.4" x14ac:dyDescent="0.3">
      <c r="A1384" s="81" t="s">
        <v>2551</v>
      </c>
      <c r="B1384" s="81" t="s">
        <v>1212</v>
      </c>
      <c r="C1384" s="81" t="s">
        <v>2613</v>
      </c>
      <c r="D1384" s="81" t="str">
        <f t="shared" si="36"/>
        <v>Assurance : distribution et règlementation - PACK DDA / IAS (Juriscampus) (Formation)</v>
      </c>
      <c r="E1384" s="79">
        <f t="shared" si="37"/>
        <v>0</v>
      </c>
    </row>
    <row r="1385" spans="1:5" ht="144" x14ac:dyDescent="0.3">
      <c r="A1385" s="79" t="s">
        <v>2551</v>
      </c>
      <c r="B1385" s="79" t="s">
        <v>1212</v>
      </c>
      <c r="C1385" s="79" t="s">
        <v>2615</v>
      </c>
      <c r="D1385" s="33" t="str">
        <f t="shared" si="36"/>
        <v>Relation client, LCB-FT, finance durable - PACK DDA / IAS (Juriscampus) (Formation)</v>
      </c>
      <c r="E1385" s="80">
        <f t="shared" si="37"/>
        <v>1</v>
      </c>
    </row>
    <row r="1386" spans="1:5" ht="172.8" x14ac:dyDescent="0.3">
      <c r="A1386" s="80" t="s">
        <v>2551</v>
      </c>
      <c r="B1386" s="80" t="s">
        <v>1212</v>
      </c>
      <c r="C1386" s="80" t="s">
        <v>2618</v>
      </c>
      <c r="D1386" s="81" t="str">
        <f t="shared" si="36"/>
        <v>Quelles sont les opérations réalisables sur un contrat d'assurance vie ? (Juriscampus) (Formation)</v>
      </c>
      <c r="E1386" s="33">
        <f t="shared" si="37"/>
        <v>0</v>
      </c>
    </row>
    <row r="1387" spans="1:5" ht="115.2" x14ac:dyDescent="0.3">
      <c r="A1387" s="33" t="s">
        <v>2551</v>
      </c>
      <c r="B1387" s="79" t="s">
        <v>1212</v>
      </c>
      <c r="C1387" s="79" t="s">
        <v>2620</v>
      </c>
      <c r="D1387" s="33" t="str">
        <f t="shared" ref="D1387:D1450" si="38">CONCATENATE(C1387&amp;" ("&amp;A1387&amp;")"&amp;" ("&amp;B1387&amp;")")</f>
        <v>Pack : Livret CIF et Examen AMF (Juriscampus) (Formation)</v>
      </c>
      <c r="E1387" s="79">
        <f t="shared" ref="E1387:E1450" si="39">SUMIF($E$2:$E$808,D1387,$L$2:$L$808)</f>
        <v>0</v>
      </c>
    </row>
    <row r="1388" spans="1:5" ht="100.8" x14ac:dyDescent="0.3">
      <c r="A1388" s="81" t="s">
        <v>2551</v>
      </c>
      <c r="B1388" s="81" t="s">
        <v>1212</v>
      </c>
      <c r="C1388" s="81" t="s">
        <v>2622</v>
      </c>
      <c r="D1388" s="81" t="str">
        <f t="shared" si="38"/>
        <v>L’intermédiation en assurance (Juriscampus) (Formation)</v>
      </c>
      <c r="E1388" s="80">
        <f t="shared" si="39"/>
        <v>0</v>
      </c>
    </row>
    <row r="1389" spans="1:5" ht="115.2" x14ac:dyDescent="0.3">
      <c r="A1389" s="79" t="s">
        <v>2551</v>
      </c>
      <c r="B1389" s="79" t="s">
        <v>1212</v>
      </c>
      <c r="C1389" s="79" t="s">
        <v>2624</v>
      </c>
      <c r="D1389" s="33" t="str">
        <f t="shared" si="38"/>
        <v>L’assurance contre les risques corporels (Juriscampus) (Formation)</v>
      </c>
      <c r="E1389" s="33">
        <f t="shared" si="39"/>
        <v>0</v>
      </c>
    </row>
    <row r="1390" spans="1:5" ht="100.8" x14ac:dyDescent="0.3">
      <c r="A1390" s="80" t="s">
        <v>2551</v>
      </c>
      <c r="B1390" s="80" t="s">
        <v>1212</v>
      </c>
      <c r="C1390" s="80" t="s">
        <v>2626</v>
      </c>
      <c r="D1390" s="81" t="str">
        <f t="shared" si="38"/>
        <v>Livret IAS - PASSERELLE (Juriscampus) (Formation)</v>
      </c>
      <c r="E1390" s="79">
        <f t="shared" si="39"/>
        <v>0</v>
      </c>
    </row>
    <row r="1391" spans="1:5" ht="115.2" x14ac:dyDescent="0.3">
      <c r="A1391" s="33" t="s">
        <v>2551</v>
      </c>
      <c r="B1391" s="79" t="s">
        <v>1212</v>
      </c>
      <c r="C1391" s="79" t="s">
        <v>2629</v>
      </c>
      <c r="D1391" s="33" t="str">
        <f t="shared" si="38"/>
        <v>Livret IAS - Niveau II- Unités 1/2/3 (Juriscampus) (Formation)</v>
      </c>
      <c r="E1391" s="80">
        <f t="shared" si="39"/>
        <v>0</v>
      </c>
    </row>
    <row r="1392" spans="1:5" ht="115.2" x14ac:dyDescent="0.3">
      <c r="A1392" s="81" t="s">
        <v>2551</v>
      </c>
      <c r="B1392" s="81" t="s">
        <v>1212</v>
      </c>
      <c r="C1392" s="81" t="s">
        <v>2631</v>
      </c>
      <c r="D1392" s="81" t="str">
        <f t="shared" si="38"/>
        <v>Livret IAS - Niveau II - Unités 1/2/4 (Juriscampus) (Formation)</v>
      </c>
      <c r="E1392" s="33">
        <f t="shared" si="39"/>
        <v>0</v>
      </c>
    </row>
    <row r="1393" spans="1:5" ht="86.4" x14ac:dyDescent="0.3">
      <c r="A1393" s="79" t="s">
        <v>2551</v>
      </c>
      <c r="B1393" s="79" t="s">
        <v>1212</v>
      </c>
      <c r="C1393" s="79" t="s">
        <v>2633</v>
      </c>
      <c r="D1393" s="33" t="str">
        <f t="shared" si="38"/>
        <v>Livret IAS - Niveau I (Juriscampus) (Formation)</v>
      </c>
      <c r="E1393" s="79">
        <f t="shared" si="39"/>
        <v>0</v>
      </c>
    </row>
    <row r="1394" spans="1:5" ht="86.4" x14ac:dyDescent="0.3">
      <c r="A1394" s="80" t="s">
        <v>2551</v>
      </c>
      <c r="B1394" s="80" t="s">
        <v>1212</v>
      </c>
      <c r="C1394" s="80" t="s">
        <v>2635</v>
      </c>
      <c r="D1394" s="81" t="str">
        <f t="shared" si="38"/>
        <v>Les niches fiscales (Juriscampus) (Formation)</v>
      </c>
      <c r="E1394" s="80">
        <f t="shared" si="39"/>
        <v>0</v>
      </c>
    </row>
    <row r="1395" spans="1:5" ht="187.2" x14ac:dyDescent="0.3">
      <c r="A1395" s="33" t="s">
        <v>2551</v>
      </c>
      <c r="B1395" s="79" t="s">
        <v>1212</v>
      </c>
      <c r="C1395" s="79" t="s">
        <v>2637</v>
      </c>
      <c r="D1395" s="33" t="str">
        <f t="shared" si="38"/>
        <v>Les différents types de contrats d'assurance de biens et de responsabilité (Juriscampus) (Formation)</v>
      </c>
      <c r="E1395" s="33">
        <f t="shared" si="39"/>
        <v>0</v>
      </c>
    </row>
    <row r="1396" spans="1:5" ht="144" x14ac:dyDescent="0.3">
      <c r="A1396" s="81" t="s">
        <v>2551</v>
      </c>
      <c r="B1396" s="81" t="s">
        <v>1212</v>
      </c>
      <c r="C1396" s="81" t="s">
        <v>2639</v>
      </c>
      <c r="D1396" s="81" t="str">
        <f t="shared" si="38"/>
        <v>Les crédits professionnels : identifier le profil du client (Juriscampus) (Formation)</v>
      </c>
      <c r="E1396" s="79">
        <f t="shared" si="39"/>
        <v>0</v>
      </c>
    </row>
    <row r="1397" spans="1:5" ht="129.6" x14ac:dyDescent="0.3">
      <c r="A1397" s="79" t="s">
        <v>2551</v>
      </c>
      <c r="B1397" s="79" t="s">
        <v>1212</v>
      </c>
      <c r="C1397" s="79" t="s">
        <v>2641</v>
      </c>
      <c r="D1397" s="33" t="str">
        <f t="shared" si="38"/>
        <v>Les assurances des risques d'entreprise (Juriscampus) (Formation)</v>
      </c>
      <c r="E1397" s="80">
        <f t="shared" si="39"/>
        <v>0</v>
      </c>
    </row>
    <row r="1398" spans="1:5" ht="158.4" x14ac:dyDescent="0.3">
      <c r="A1398" s="80" t="s">
        <v>2551</v>
      </c>
      <c r="B1398" s="80" t="s">
        <v>1212</v>
      </c>
      <c r="C1398" s="80" t="s">
        <v>2643</v>
      </c>
      <c r="D1398" s="81" t="str">
        <f t="shared" si="38"/>
        <v>La vie du contrat d'assurance de biens et de responsabilité (Juriscampus) (Formation)</v>
      </c>
      <c r="E1398" s="33">
        <f t="shared" si="39"/>
        <v>0</v>
      </c>
    </row>
    <row r="1399" spans="1:5" ht="187.2" x14ac:dyDescent="0.3">
      <c r="A1399" s="33" t="s">
        <v>2551</v>
      </c>
      <c r="B1399" s="79" t="s">
        <v>1212</v>
      </c>
      <c r="C1399" s="79" t="s">
        <v>2645</v>
      </c>
      <c r="D1399" s="33" t="str">
        <f t="shared" si="38"/>
        <v>La présentation des garanties et la tarification des assurances de biens (Juriscampus) (Formation)</v>
      </c>
      <c r="E1399" s="79">
        <f t="shared" si="39"/>
        <v>0</v>
      </c>
    </row>
    <row r="1400" spans="1:5" ht="158.4" x14ac:dyDescent="0.3">
      <c r="A1400" s="81" t="s">
        <v>2551</v>
      </c>
      <c r="B1400" s="81" t="s">
        <v>1212</v>
      </c>
      <c r="C1400" s="81" t="s">
        <v>2647</v>
      </c>
      <c r="D1400" s="81" t="str">
        <f t="shared" si="38"/>
        <v>L'épargne retraite et la loi PACTE : Le PER et les mesures associées (Juriscampus) (Formation)</v>
      </c>
      <c r="E1400" s="80">
        <f t="shared" si="39"/>
        <v>0</v>
      </c>
    </row>
    <row r="1401" spans="1:5" ht="129.6" x14ac:dyDescent="0.3">
      <c r="A1401" s="79" t="s">
        <v>2551</v>
      </c>
      <c r="B1401" s="79" t="s">
        <v>1212</v>
      </c>
      <c r="C1401" s="79" t="s">
        <v>2649</v>
      </c>
      <c r="D1401" s="33" t="str">
        <f t="shared" si="38"/>
        <v>L'épargne à la lumière de la loi PACTE (Juriscampus) (Formation)</v>
      </c>
      <c r="E1401" s="33">
        <f t="shared" si="39"/>
        <v>0</v>
      </c>
    </row>
    <row r="1402" spans="1:5" ht="100.8" x14ac:dyDescent="0.3">
      <c r="A1402" s="80" t="s">
        <v>2551</v>
      </c>
      <c r="B1402" s="80" t="s">
        <v>1212</v>
      </c>
      <c r="C1402" s="80" t="s">
        <v>2651</v>
      </c>
      <c r="D1402" s="81" t="str">
        <f t="shared" si="38"/>
        <v>L'assurance homme clé (Juriscampus) (Formation)</v>
      </c>
      <c r="E1402" s="79">
        <f t="shared" si="39"/>
        <v>0</v>
      </c>
    </row>
    <row r="1403" spans="1:5" ht="115.2" x14ac:dyDescent="0.3">
      <c r="A1403" s="33" t="s">
        <v>2551</v>
      </c>
      <c r="B1403" s="79" t="s">
        <v>1212</v>
      </c>
      <c r="C1403" s="79" t="s">
        <v>2653</v>
      </c>
      <c r="D1403" s="33" t="str">
        <f t="shared" si="38"/>
        <v>L'assurance emprunteur (Juriscampus) (Formation)</v>
      </c>
      <c r="E1403" s="80">
        <f t="shared" si="39"/>
        <v>0</v>
      </c>
    </row>
    <row r="1404" spans="1:5" ht="86.4" x14ac:dyDescent="0.3">
      <c r="A1404" s="81" t="s">
        <v>2551</v>
      </c>
      <c r="B1404" s="81" t="s">
        <v>1212</v>
      </c>
      <c r="C1404" s="81" t="s">
        <v>2655</v>
      </c>
      <c r="D1404" s="81" t="str">
        <f t="shared" si="38"/>
        <v>L'assurance de groupe (Juriscampus) (Formation)</v>
      </c>
      <c r="E1404" s="33">
        <f t="shared" si="39"/>
        <v>0</v>
      </c>
    </row>
    <row r="1405" spans="1:5" ht="129.6" x14ac:dyDescent="0.3">
      <c r="A1405" s="79" t="s">
        <v>2551</v>
      </c>
      <c r="B1405" s="79" t="s">
        <v>1212</v>
      </c>
      <c r="C1405" s="79" t="s">
        <v>2657</v>
      </c>
      <c r="D1405" s="33" t="str">
        <f t="shared" si="38"/>
        <v>L'assurance complémentaire santé (Juriscampus) (Formation)</v>
      </c>
      <c r="E1405" s="79">
        <f t="shared" si="39"/>
        <v>0</v>
      </c>
    </row>
    <row r="1406" spans="1:5" ht="187.2" x14ac:dyDescent="0.3">
      <c r="A1406" s="80" t="s">
        <v>2551</v>
      </c>
      <c r="B1406" s="80" t="s">
        <v>1212</v>
      </c>
      <c r="C1406" s="80" t="s">
        <v>2659</v>
      </c>
      <c r="D1406" s="81" t="str">
        <f t="shared" si="38"/>
        <v>L'appréciation et la sélection du risque en assurance de biens et responsabilité (Juriscampus) (Formation)</v>
      </c>
      <c r="E1406" s="80">
        <f t="shared" si="39"/>
        <v>0</v>
      </c>
    </row>
    <row r="1407" spans="1:5" ht="115.2" x14ac:dyDescent="0.3">
      <c r="A1407" s="33" t="s">
        <v>2551</v>
      </c>
      <c r="B1407" s="79" t="s">
        <v>1212</v>
      </c>
      <c r="C1407" s="79" t="s">
        <v>2661</v>
      </c>
      <c r="D1407" s="33" t="str">
        <f t="shared" si="38"/>
        <v>Démarchage bancaire et financier (Juriscampus) (Formation)</v>
      </c>
      <c r="E1407" s="33">
        <f t="shared" si="39"/>
        <v>0</v>
      </c>
    </row>
    <row r="1408" spans="1:5" ht="172.8" x14ac:dyDescent="0.3">
      <c r="A1408" s="81" t="s">
        <v>2551</v>
      </c>
      <c r="B1408" s="81" t="s">
        <v>1212</v>
      </c>
      <c r="C1408" s="81" t="s">
        <v>2663</v>
      </c>
      <c r="D1408" s="81" t="str">
        <f t="shared" si="38"/>
        <v>Contrats collectifs de prévoyance et de santé au profit des salariés (Juriscampus) (Formation)</v>
      </c>
      <c r="E1408" s="79">
        <f t="shared" si="39"/>
        <v>0</v>
      </c>
    </row>
    <row r="1409" spans="1:5" ht="158.4" x14ac:dyDescent="0.3">
      <c r="A1409" s="79" t="s">
        <v>2551</v>
      </c>
      <c r="B1409" s="79" t="s">
        <v>1212</v>
      </c>
      <c r="C1409" s="79" t="s">
        <v>2665</v>
      </c>
      <c r="D1409" s="33" t="str">
        <f t="shared" si="38"/>
        <v>Comment rédiger la clause bénéficiaire en assurance vie ? (Juriscampus) (Formation)</v>
      </c>
      <c r="E1409" s="80">
        <f t="shared" si="39"/>
        <v>0</v>
      </c>
    </row>
    <row r="1410" spans="1:5" ht="115.2" x14ac:dyDescent="0.3">
      <c r="A1410" s="80" t="s">
        <v>2551</v>
      </c>
      <c r="B1410" s="80" t="s">
        <v>1212</v>
      </c>
      <c r="C1410" s="80" t="s">
        <v>2667</v>
      </c>
      <c r="D1410" s="81" t="str">
        <f t="shared" si="38"/>
        <v>Assurer le risque de dépendance (Juriscampus) (Formation)</v>
      </c>
      <c r="E1410" s="33">
        <f t="shared" si="39"/>
        <v>0</v>
      </c>
    </row>
    <row r="1411" spans="1:5" ht="129.6" x14ac:dyDescent="0.3">
      <c r="A1411" s="33" t="s">
        <v>2551</v>
      </c>
      <c r="B1411" s="79" t="s">
        <v>1212</v>
      </c>
      <c r="C1411" s="79" t="s">
        <v>2669</v>
      </c>
      <c r="D1411" s="33" t="str">
        <f t="shared" si="38"/>
        <v>Assurance-vie et régimes matrimoniaux (Juriscampus) (Formation)</v>
      </c>
      <c r="E1411" s="79">
        <f t="shared" si="39"/>
        <v>0</v>
      </c>
    </row>
    <row r="1412" spans="1:5" ht="100.8" x14ac:dyDescent="0.3">
      <c r="A1412" s="81" t="s">
        <v>2551</v>
      </c>
      <c r="B1412" s="81" t="s">
        <v>1212</v>
      </c>
      <c r="C1412" s="81" t="s">
        <v>2671</v>
      </c>
      <c r="D1412" s="81" t="str">
        <f t="shared" si="38"/>
        <v>Assurance vie - PACK DDA / IAS (Juriscampus) (Formation)</v>
      </c>
      <c r="E1412" s="80">
        <f t="shared" si="39"/>
        <v>0</v>
      </c>
    </row>
    <row r="1413" spans="1:5" ht="129.6" x14ac:dyDescent="0.3">
      <c r="A1413" s="79" t="s">
        <v>2551</v>
      </c>
      <c r="B1413" s="79" t="s">
        <v>1212</v>
      </c>
      <c r="C1413" s="79" t="s">
        <v>2673</v>
      </c>
      <c r="D1413" s="33" t="str">
        <f t="shared" si="38"/>
        <v>Assurance et entreprise - PACK DDA / IAS (Juriscampus) (Formation)</v>
      </c>
      <c r="E1413" s="33">
        <f t="shared" si="39"/>
        <v>0</v>
      </c>
    </row>
    <row r="1414" spans="1:5" ht="172.8" x14ac:dyDescent="0.3">
      <c r="A1414" s="80" t="s">
        <v>2551</v>
      </c>
      <c r="B1414" s="80" t="s">
        <v>1212</v>
      </c>
      <c r="C1414" s="80" t="s">
        <v>2675</v>
      </c>
      <c r="D1414" s="81" t="str">
        <f t="shared" si="38"/>
        <v>Assurance de personnes, relation client et vulnérabilité - PACK DDA / IAS (Juriscampus) (Formation)</v>
      </c>
      <c r="E1414" s="79">
        <f t="shared" si="39"/>
        <v>0</v>
      </c>
    </row>
    <row r="1415" spans="1:5" ht="158.4" x14ac:dyDescent="0.3">
      <c r="A1415" s="33" t="s">
        <v>2551</v>
      </c>
      <c r="B1415" s="79" t="s">
        <v>1212</v>
      </c>
      <c r="C1415" s="79" t="s">
        <v>2677</v>
      </c>
      <c r="D1415" s="33" t="str">
        <f t="shared" si="38"/>
        <v>Assurance de personnes : individuel et collectif - PACK DDA / IAS (Juriscampus) (Formation)</v>
      </c>
      <c r="E1415" s="80">
        <f t="shared" si="39"/>
        <v>0</v>
      </c>
    </row>
    <row r="1416" spans="1:5" ht="129.6" x14ac:dyDescent="0.3">
      <c r="A1416" s="81" t="s">
        <v>2551</v>
      </c>
      <c r="B1416" s="81" t="s">
        <v>1212</v>
      </c>
      <c r="C1416" s="81" t="s">
        <v>2679</v>
      </c>
      <c r="D1416" s="81" t="str">
        <f t="shared" si="38"/>
        <v>Assurance de biens et responsabilité - PACK DDA / IAS (Juriscampus) (Formation)</v>
      </c>
      <c r="E1416" s="33">
        <f t="shared" si="39"/>
        <v>0</v>
      </c>
    </row>
    <row r="1417" spans="1:5" ht="216" x14ac:dyDescent="0.3">
      <c r="A1417" s="79" t="s">
        <v>2551</v>
      </c>
      <c r="B1417" s="79" t="s">
        <v>1212</v>
      </c>
      <c r="C1417" s="79" t="s">
        <v>2681</v>
      </c>
      <c r="D1417" s="33" t="str">
        <f t="shared" si="38"/>
        <v>Les entreprises en difficulté : faire face aux difficultés de son débiteur professionnel (Juriscampus) (Formation)</v>
      </c>
      <c r="E1417" s="79">
        <f t="shared" si="39"/>
        <v>0</v>
      </c>
    </row>
    <row r="1418" spans="1:5" ht="129.6" x14ac:dyDescent="0.3">
      <c r="A1418" s="80" t="s">
        <v>2551</v>
      </c>
      <c r="B1418" s="80" t="s">
        <v>1212</v>
      </c>
      <c r="C1418" s="80" t="s">
        <v>2683</v>
      </c>
      <c r="D1418" s="81" t="str">
        <f t="shared" si="38"/>
        <v>Les différents crédits aux professionnels (Juriscampus) (Formation)</v>
      </c>
      <c r="E1418" s="80">
        <f t="shared" si="39"/>
        <v>0</v>
      </c>
    </row>
    <row r="1419" spans="1:5" ht="187.2" x14ac:dyDescent="0.3">
      <c r="A1419" s="79" t="s">
        <v>2551</v>
      </c>
      <c r="B1419" s="79" t="s">
        <v>1212</v>
      </c>
      <c r="C1419" s="79" t="s">
        <v>2685</v>
      </c>
      <c r="D1419" s="33" t="str">
        <f t="shared" si="38"/>
        <v>Le surendettement des particuliers : faire face aux difficultés de son débiteur (Juriscampus) (Formation)</v>
      </c>
      <c r="E1419" s="33">
        <f t="shared" si="39"/>
        <v>0</v>
      </c>
    </row>
    <row r="1420" spans="1:5" ht="244.8" x14ac:dyDescent="0.3">
      <c r="A1420" s="80" t="s">
        <v>2551</v>
      </c>
      <c r="B1420" s="80" t="s">
        <v>1212</v>
      </c>
      <c r="C1420" s="80" t="s">
        <v>2687</v>
      </c>
      <c r="D1420" s="81" t="str">
        <f t="shared" si="38"/>
        <v>Le contexte réglementaire de la commercialisation des actifs financiers et la protection de l'épargnant (Juriscampus) (Formation)</v>
      </c>
      <c r="E1420" s="79">
        <f t="shared" si="39"/>
        <v>0</v>
      </c>
    </row>
    <row r="1421" spans="1:5" ht="115.2" x14ac:dyDescent="0.3">
      <c r="A1421" s="33" t="s">
        <v>2551</v>
      </c>
      <c r="B1421" s="79" t="s">
        <v>1212</v>
      </c>
      <c r="C1421" s="79" t="s">
        <v>2689</v>
      </c>
      <c r="D1421" s="33" t="str">
        <f t="shared" si="38"/>
        <v>La finance durable et la gestion d'actifs (Juriscampus) (Formation)</v>
      </c>
      <c r="E1421" s="80">
        <f t="shared" si="39"/>
        <v>3</v>
      </c>
    </row>
    <row r="1422" spans="1:5" ht="115.2" x14ac:dyDescent="0.3">
      <c r="A1422" s="81" t="s">
        <v>2551</v>
      </c>
      <c r="B1422" s="81" t="s">
        <v>1212</v>
      </c>
      <c r="C1422" s="81" t="s">
        <v>2694</v>
      </c>
      <c r="D1422" s="81" t="str">
        <f t="shared" si="38"/>
        <v>Finance durable et commercialisation (Juriscampus) (Formation)</v>
      </c>
      <c r="E1422" s="33">
        <f t="shared" si="39"/>
        <v>5</v>
      </c>
    </row>
    <row r="1423" spans="1:5" ht="86.4" x14ac:dyDescent="0.3">
      <c r="A1423" s="79" t="s">
        <v>2551</v>
      </c>
      <c r="B1423" s="79" t="s">
        <v>1212</v>
      </c>
      <c r="C1423" s="79" t="s">
        <v>2701</v>
      </c>
      <c r="D1423" s="33" t="str">
        <f t="shared" si="38"/>
        <v>Vendre en viager (Juriscampus) (Formation)</v>
      </c>
      <c r="E1423" s="79">
        <f t="shared" si="39"/>
        <v>0</v>
      </c>
    </row>
    <row r="1424" spans="1:5" ht="158.4" x14ac:dyDescent="0.3">
      <c r="A1424" s="80" t="s">
        <v>2551</v>
      </c>
      <c r="B1424" s="80" t="s">
        <v>1212</v>
      </c>
      <c r="C1424" s="80" t="s">
        <v>2703</v>
      </c>
      <c r="D1424" s="81" t="str">
        <f t="shared" si="38"/>
        <v>Transmettre l'entreprise sociétaire par le biais de la holding (Juriscampus) (Formation)</v>
      </c>
      <c r="E1424" s="80">
        <f t="shared" si="39"/>
        <v>0</v>
      </c>
    </row>
    <row r="1425" spans="1:5" ht="129.6" x14ac:dyDescent="0.3">
      <c r="A1425" s="33" t="s">
        <v>2551</v>
      </c>
      <c r="B1425" s="79" t="s">
        <v>1212</v>
      </c>
      <c r="C1425" s="79" t="s">
        <v>2705</v>
      </c>
      <c r="D1425" s="33" t="str">
        <f t="shared" si="38"/>
        <v>Régimes matrimoniaux, PACS, concubinage (Juriscampus) (Formation)</v>
      </c>
      <c r="E1425" s="33">
        <f t="shared" si="39"/>
        <v>0</v>
      </c>
    </row>
    <row r="1426" spans="1:5" ht="86.4" x14ac:dyDescent="0.3">
      <c r="A1426" s="81" t="s">
        <v>2551</v>
      </c>
      <c r="B1426" s="81" t="s">
        <v>1212</v>
      </c>
      <c r="C1426" s="81" t="s">
        <v>2707</v>
      </c>
      <c r="D1426" s="81" t="str">
        <f t="shared" si="38"/>
        <v>Les donations (Juriscampus) (Formation)</v>
      </c>
      <c r="E1426" s="79">
        <f t="shared" si="39"/>
        <v>0</v>
      </c>
    </row>
    <row r="1427" spans="1:5" ht="129.6" x14ac:dyDescent="0.3">
      <c r="A1427" s="79" t="s">
        <v>2551</v>
      </c>
      <c r="B1427" s="79" t="s">
        <v>1212</v>
      </c>
      <c r="C1427" s="79" t="s">
        <v>2709</v>
      </c>
      <c r="D1427" s="33" t="str">
        <f t="shared" si="38"/>
        <v>Les crédits aux professionnels - Pack IOBSP (Juriscampus) (Formation)</v>
      </c>
      <c r="E1427" s="80">
        <f t="shared" si="39"/>
        <v>0</v>
      </c>
    </row>
    <row r="1428" spans="1:5" ht="129.6" x14ac:dyDescent="0.3">
      <c r="A1428" s="80" t="s">
        <v>2551</v>
      </c>
      <c r="B1428" s="80" t="s">
        <v>1212</v>
      </c>
      <c r="C1428" s="80" t="s">
        <v>2711</v>
      </c>
      <c r="D1428" s="81" t="str">
        <f t="shared" si="38"/>
        <v>Les crédits aux particuliers - Pack IOBSP (Juriscampus) (Formation)</v>
      </c>
      <c r="E1428" s="33">
        <f t="shared" si="39"/>
        <v>0</v>
      </c>
    </row>
    <row r="1429" spans="1:5" ht="115.2" x14ac:dyDescent="0.3">
      <c r="A1429" s="33" t="s">
        <v>2551</v>
      </c>
      <c r="B1429" s="79" t="s">
        <v>1212</v>
      </c>
      <c r="C1429" s="79" t="s">
        <v>2713</v>
      </c>
      <c r="D1429" s="33" t="str">
        <f t="shared" si="38"/>
        <v>Le démembrement de propriété (Juriscampus) (Formation)</v>
      </c>
      <c r="E1429" s="79">
        <f t="shared" si="39"/>
        <v>0</v>
      </c>
    </row>
    <row r="1430" spans="1:5" ht="144" x14ac:dyDescent="0.3">
      <c r="A1430" s="81" t="s">
        <v>2551</v>
      </c>
      <c r="B1430" s="81" t="s">
        <v>1212</v>
      </c>
      <c r="C1430" s="81" t="s">
        <v>2715</v>
      </c>
      <c r="D1430" s="81" t="str">
        <f t="shared" si="38"/>
        <v>Le cadre réglementaire de l'activité - Pack IOBSP (Juriscampus) (Formation)</v>
      </c>
      <c r="E1430" s="80">
        <f t="shared" si="39"/>
        <v>0</v>
      </c>
    </row>
    <row r="1431" spans="1:5" ht="144" x14ac:dyDescent="0.3">
      <c r="A1431" s="79" t="s">
        <v>2551</v>
      </c>
      <c r="B1431" s="79" t="s">
        <v>1212</v>
      </c>
      <c r="C1431" s="79" t="s">
        <v>2717</v>
      </c>
      <c r="D1431" s="33" t="str">
        <f t="shared" si="38"/>
        <v>La société outil de gestion patrimoniale - Pack IOBSP (Juriscampus) (Formation)</v>
      </c>
      <c r="E1431" s="33">
        <f t="shared" si="39"/>
        <v>0</v>
      </c>
    </row>
    <row r="1432" spans="1:5" ht="158.4" x14ac:dyDescent="0.3">
      <c r="A1432" s="80" t="s">
        <v>2551</v>
      </c>
      <c r="B1432" s="80" t="s">
        <v>1212</v>
      </c>
      <c r="C1432" s="80" t="s">
        <v>2719</v>
      </c>
      <c r="D1432" s="81" t="str">
        <f t="shared" si="38"/>
        <v>La société comme outil de gestion et de transmission (Juriscampus) (Formation)</v>
      </c>
      <c r="E1432" s="79">
        <f t="shared" si="39"/>
        <v>0</v>
      </c>
    </row>
    <row r="1433" spans="1:5" ht="144" x14ac:dyDescent="0.3">
      <c r="A1433" s="33" t="s">
        <v>2551</v>
      </c>
      <c r="B1433" s="79" t="s">
        <v>1212</v>
      </c>
      <c r="C1433" s="79" t="s">
        <v>2721</v>
      </c>
      <c r="D1433" s="33" t="str">
        <f t="shared" si="38"/>
        <v>La protection sociale du chef d'entreprise (Juriscampus) (Formation)</v>
      </c>
      <c r="E1433" s="80">
        <f t="shared" si="39"/>
        <v>0</v>
      </c>
    </row>
    <row r="1434" spans="1:5" ht="158.4" x14ac:dyDescent="0.3">
      <c r="A1434" s="81" t="s">
        <v>2551</v>
      </c>
      <c r="B1434" s="81" t="s">
        <v>1212</v>
      </c>
      <c r="C1434" s="81" t="s">
        <v>2723</v>
      </c>
      <c r="D1434" s="81" t="str">
        <f t="shared" si="38"/>
        <v>La gestion de patrimoine et les personnes vulnérables (Juriscampus) (Formation)</v>
      </c>
      <c r="E1434" s="33">
        <f t="shared" si="39"/>
        <v>0</v>
      </c>
    </row>
    <row r="1435" spans="1:5" ht="144" x14ac:dyDescent="0.3">
      <c r="A1435" s="79" t="s">
        <v>2551</v>
      </c>
      <c r="B1435" s="79" t="s">
        <v>1212</v>
      </c>
      <c r="C1435" s="79" t="s">
        <v>2725</v>
      </c>
      <c r="D1435" s="33" t="str">
        <f t="shared" si="38"/>
        <v>Analyser les documents liés aux crédits aux particuliers (Juriscampus) (Formation)</v>
      </c>
      <c r="E1435" s="79">
        <f t="shared" si="39"/>
        <v>0</v>
      </c>
    </row>
    <row r="1436" spans="1:5" ht="100.8" x14ac:dyDescent="0.3">
      <c r="A1436" s="80" t="s">
        <v>2551</v>
      </c>
      <c r="B1436" s="80" t="s">
        <v>1212</v>
      </c>
      <c r="C1436" s="80" t="s">
        <v>2727</v>
      </c>
      <c r="D1436" s="81" t="str">
        <f t="shared" si="38"/>
        <v>Argumenter et conclure (Juriscampus) (Formation)</v>
      </c>
      <c r="E1436" s="80">
        <f t="shared" si="39"/>
        <v>0</v>
      </c>
    </row>
    <row r="1437" spans="1:5" ht="115.2" x14ac:dyDescent="0.3">
      <c r="A1437" s="33" t="s">
        <v>2551</v>
      </c>
      <c r="B1437" s="79" t="s">
        <v>1212</v>
      </c>
      <c r="C1437" s="79" t="s">
        <v>2729</v>
      </c>
      <c r="D1437" s="33" t="str">
        <f t="shared" si="38"/>
        <v>Société civile immobilière (Juriscampus) (Formation)</v>
      </c>
      <c r="E1437" s="33">
        <f t="shared" si="39"/>
        <v>0</v>
      </c>
    </row>
    <row r="1438" spans="1:5" ht="144" x14ac:dyDescent="0.3">
      <c r="A1438" s="81" t="s">
        <v>2551</v>
      </c>
      <c r="B1438" s="81" t="s">
        <v>1212</v>
      </c>
      <c r="C1438" s="81" t="s">
        <v>2731</v>
      </c>
      <c r="D1438" s="81" t="str">
        <f t="shared" si="38"/>
        <v>Se prémunir contre le risque de loyers impayés (Juriscampus) (Formation)</v>
      </c>
      <c r="E1438" s="79">
        <f t="shared" si="39"/>
        <v>0</v>
      </c>
    </row>
    <row r="1439" spans="1:5" ht="144" x14ac:dyDescent="0.3">
      <c r="A1439" s="79" t="s">
        <v>2551</v>
      </c>
      <c r="B1439" s="79" t="s">
        <v>1212</v>
      </c>
      <c r="C1439" s="79" t="s">
        <v>2733</v>
      </c>
      <c r="D1439" s="33" t="str">
        <f t="shared" si="38"/>
        <v>Quelles sont les règles relatives à l’impôt sur le revenu ? (Juriscampus) (Formation)</v>
      </c>
      <c r="E1439" s="80">
        <f t="shared" si="39"/>
        <v>0</v>
      </c>
    </row>
    <row r="1440" spans="1:5" ht="187.2" x14ac:dyDescent="0.3">
      <c r="A1440" s="80" t="s">
        <v>2551</v>
      </c>
      <c r="B1440" s="80" t="s">
        <v>1212</v>
      </c>
      <c r="C1440" s="80" t="s">
        <v>2735</v>
      </c>
      <c r="D1440" s="81" t="str">
        <f t="shared" si="38"/>
        <v>Quelles sont les obligations déontologiques des professionnels de l'immobilier ? (Juriscampus) (Formation)</v>
      </c>
      <c r="E1440" s="33">
        <f t="shared" si="39"/>
        <v>0</v>
      </c>
    </row>
    <row r="1441" spans="1:5" ht="129.6" x14ac:dyDescent="0.3">
      <c r="A1441" s="33" t="s">
        <v>2551</v>
      </c>
      <c r="B1441" s="79" t="s">
        <v>1212</v>
      </c>
      <c r="C1441" s="79" t="s">
        <v>2737</v>
      </c>
      <c r="D1441" s="33" t="str">
        <f t="shared" si="38"/>
        <v>Quel est le régime des plus-values immobilières (Juriscampus) (Formation)</v>
      </c>
      <c r="E1441" s="79">
        <f t="shared" si="39"/>
        <v>0</v>
      </c>
    </row>
    <row r="1442" spans="1:5" ht="172.8" x14ac:dyDescent="0.3">
      <c r="A1442" s="81" t="s">
        <v>2551</v>
      </c>
      <c r="B1442" s="81" t="s">
        <v>1212</v>
      </c>
      <c r="C1442" s="81" t="s">
        <v>2739</v>
      </c>
      <c r="D1442" s="81" t="str">
        <f t="shared" si="38"/>
        <v>L’agent immobilier : obligation d’information et devoir de conseil (Juriscampus) (Formation)</v>
      </c>
      <c r="E1442" s="80">
        <f t="shared" si="39"/>
        <v>0</v>
      </c>
    </row>
    <row r="1443" spans="1:5" ht="86.4" x14ac:dyDescent="0.3">
      <c r="A1443" s="79" t="s">
        <v>2551</v>
      </c>
      <c r="B1443" s="79" t="s">
        <v>1212</v>
      </c>
      <c r="C1443" s="79" t="s">
        <v>2741</v>
      </c>
      <c r="D1443" s="33" t="str">
        <f t="shared" si="38"/>
        <v>Les SCPI et OPCI (Juriscampus) (Formation)</v>
      </c>
      <c r="E1443" s="33">
        <f t="shared" si="39"/>
        <v>0</v>
      </c>
    </row>
    <row r="1444" spans="1:5" ht="144" x14ac:dyDescent="0.3">
      <c r="A1444" s="80" t="s">
        <v>2551</v>
      </c>
      <c r="B1444" s="80" t="s">
        <v>1212</v>
      </c>
      <c r="C1444" s="80" t="s">
        <v>2743</v>
      </c>
      <c r="D1444" s="81" t="str">
        <f t="shared" si="38"/>
        <v>Les revenus fonciers et le traitement du déficit (Juriscampus) (Formation)</v>
      </c>
      <c r="E1444" s="79">
        <f t="shared" si="39"/>
        <v>0</v>
      </c>
    </row>
    <row r="1445" spans="1:5" ht="230.4" x14ac:dyDescent="0.3">
      <c r="A1445" s="33" t="s">
        <v>2551</v>
      </c>
      <c r="B1445" s="79" t="s">
        <v>1212</v>
      </c>
      <c r="C1445" s="79" t="s">
        <v>2745</v>
      </c>
      <c r="D1445" s="33" t="str">
        <f t="shared" si="38"/>
        <v>Les obligations déontologiques des professionnels de l'immobilier : l'interdiction des discriminations (Juriscampus) (Formation)</v>
      </c>
      <c r="E1445" s="80">
        <f t="shared" si="39"/>
        <v>0</v>
      </c>
    </row>
    <row r="1446" spans="1:5" ht="158.4" x14ac:dyDescent="0.3">
      <c r="A1446" s="81" t="s">
        <v>2551</v>
      </c>
      <c r="B1446" s="81" t="s">
        <v>1212</v>
      </c>
      <c r="C1446" s="81" t="s">
        <v>2747</v>
      </c>
      <c r="D1446" s="81" t="str">
        <f t="shared" si="38"/>
        <v>Les garanties et le droit des entreprises en difficulté (Juriscampus) (Formation)</v>
      </c>
      <c r="E1446" s="33">
        <f t="shared" si="39"/>
        <v>0</v>
      </c>
    </row>
    <row r="1447" spans="1:5" ht="144" x14ac:dyDescent="0.3">
      <c r="A1447" s="79" t="s">
        <v>2551</v>
      </c>
      <c r="B1447" s="79" t="s">
        <v>1212</v>
      </c>
      <c r="C1447" s="79" t="s">
        <v>2749</v>
      </c>
      <c r="D1447" s="33" t="str">
        <f t="shared" si="38"/>
        <v>Les contrats de vente d'immeuble à construire (Juriscampus) (Formation)</v>
      </c>
      <c r="E1447" s="79">
        <f t="shared" si="39"/>
        <v>0</v>
      </c>
    </row>
    <row r="1448" spans="1:5" ht="158.4" x14ac:dyDescent="0.3">
      <c r="A1448" s="80" t="s">
        <v>2551</v>
      </c>
      <c r="B1448" s="80" t="s">
        <v>1212</v>
      </c>
      <c r="C1448" s="80" t="s">
        <v>2751</v>
      </c>
      <c r="D1448" s="81" t="str">
        <f t="shared" si="38"/>
        <v>Les baux à usage d'habitation et à usage professionnel (Juriscampus) (Formation)</v>
      </c>
      <c r="E1448" s="80">
        <f t="shared" si="39"/>
        <v>0</v>
      </c>
    </row>
    <row r="1449" spans="1:5" ht="230.4" x14ac:dyDescent="0.3">
      <c r="A1449" s="33" t="s">
        <v>2551</v>
      </c>
      <c r="B1449" s="79" t="s">
        <v>1212</v>
      </c>
      <c r="C1449" s="79" t="s">
        <v>2753</v>
      </c>
      <c r="D1449" s="33" t="str">
        <f t="shared" si="38"/>
        <v>Les avantages fiscaux de la location en meublée professionnelle (LMP) et non professionnelle (LMNP) (Juriscampus) (Formation)</v>
      </c>
      <c r="E1449" s="33">
        <f t="shared" si="39"/>
        <v>0</v>
      </c>
    </row>
    <row r="1450" spans="1:5" ht="129.6" x14ac:dyDescent="0.3">
      <c r="A1450" s="81" t="s">
        <v>2551</v>
      </c>
      <c r="B1450" s="81" t="s">
        <v>1212</v>
      </c>
      <c r="C1450" s="81" t="s">
        <v>2755</v>
      </c>
      <c r="D1450" s="81" t="str">
        <f t="shared" si="38"/>
        <v>Le mandat en matière de vente immobilière (Juriscampus) (Formation)</v>
      </c>
      <c r="E1450" s="79">
        <f t="shared" si="39"/>
        <v>0</v>
      </c>
    </row>
    <row r="1451" spans="1:5" ht="115.2" x14ac:dyDescent="0.3">
      <c r="A1451" s="79" t="s">
        <v>2551</v>
      </c>
      <c r="B1451" s="79" t="s">
        <v>1212</v>
      </c>
      <c r="C1451" s="79" t="s">
        <v>2757</v>
      </c>
      <c r="D1451" s="33" t="str">
        <f t="shared" ref="D1451:D1514" si="40">CONCATENATE(C1451&amp;" ("&amp;A1451&amp;")"&amp;" ("&amp;B1451&amp;")")</f>
        <v>Le dispositif DUFLOT / PINEL (Juriscampus) (Formation)</v>
      </c>
      <c r="E1451" s="80">
        <f t="shared" ref="E1451:E1514" si="41">SUMIF($E$2:$E$808,D1451,$L$2:$L$808)</f>
        <v>0</v>
      </c>
    </row>
    <row r="1452" spans="1:5" ht="86.4" x14ac:dyDescent="0.3">
      <c r="A1452" s="80" t="s">
        <v>2551</v>
      </c>
      <c r="B1452" s="80" t="s">
        <v>1212</v>
      </c>
      <c r="C1452" s="80" t="s">
        <v>2759</v>
      </c>
      <c r="D1452" s="81" t="str">
        <f t="shared" si="40"/>
        <v>Le crédit immobilier (Juriscampus) (Formation)</v>
      </c>
      <c r="E1452" s="33">
        <f t="shared" si="41"/>
        <v>0</v>
      </c>
    </row>
    <row r="1453" spans="1:5" ht="115.2" x14ac:dyDescent="0.3">
      <c r="A1453" s="33" t="s">
        <v>2551</v>
      </c>
      <c r="B1453" s="79" t="s">
        <v>1212</v>
      </c>
      <c r="C1453" s="79" t="s">
        <v>2761</v>
      </c>
      <c r="D1453" s="33" t="str">
        <f t="shared" si="40"/>
        <v>Le contrat de vente immobilière classique (Juriscampus) (Formation)</v>
      </c>
      <c r="E1453" s="79">
        <f t="shared" si="41"/>
        <v>0</v>
      </c>
    </row>
    <row r="1454" spans="1:5" ht="158.4" x14ac:dyDescent="0.3">
      <c r="A1454" s="81" t="s">
        <v>2551</v>
      </c>
      <c r="B1454" s="81" t="s">
        <v>1212</v>
      </c>
      <c r="C1454" s="81" t="s">
        <v>2763</v>
      </c>
      <c r="D1454" s="81" t="str">
        <f t="shared" si="40"/>
        <v>La vente immobilière - Pack Carte T - Les immanquables (Juriscampus) (Formation)</v>
      </c>
      <c r="E1454" s="80">
        <f t="shared" si="41"/>
        <v>0</v>
      </c>
    </row>
    <row r="1455" spans="1:5" ht="187.2" x14ac:dyDescent="0.3">
      <c r="A1455" s="79" t="s">
        <v>2551</v>
      </c>
      <c r="B1455" s="79" t="s">
        <v>1212</v>
      </c>
      <c r="C1455" s="79" t="s">
        <v>2765</v>
      </c>
      <c r="D1455" s="33" t="str">
        <f t="shared" si="40"/>
        <v>La négociation immobilière - Pack Carte T - Les immanquables (Juriscampus) (Formation)</v>
      </c>
      <c r="E1455" s="33">
        <f t="shared" si="41"/>
        <v>0</v>
      </c>
    </row>
    <row r="1456" spans="1:5" ht="158.4" x14ac:dyDescent="0.3">
      <c r="A1456" s="80" t="s">
        <v>2551</v>
      </c>
      <c r="B1456" s="80" t="s">
        <v>1212</v>
      </c>
      <c r="C1456" s="80" t="s">
        <v>2767</v>
      </c>
      <c r="D1456" s="81" t="str">
        <f t="shared" si="40"/>
        <v>La lutte contre le blanchiment et le financement du terrorisme (Juriscampus) (Formation)</v>
      </c>
      <c r="E1456" s="79">
        <f t="shared" si="41"/>
        <v>0</v>
      </c>
    </row>
    <row r="1457" spans="1:5" ht="158.4" x14ac:dyDescent="0.3">
      <c r="A1457" s="79" t="s">
        <v>2551</v>
      </c>
      <c r="B1457" s="79" t="s">
        <v>1212</v>
      </c>
      <c r="C1457" s="79" t="s">
        <v>2769</v>
      </c>
      <c r="D1457" s="33" t="str">
        <f t="shared" si="40"/>
        <v>La lutte anti-blanchiment (LCB-FT) dans le secteur de l'assurance (Juriscampus) (Formation)</v>
      </c>
      <c r="E1457" s="80">
        <f t="shared" si="41"/>
        <v>0</v>
      </c>
    </row>
    <row r="1458" spans="1:5" ht="158.4" x14ac:dyDescent="0.3">
      <c r="A1458" s="80" t="s">
        <v>2551</v>
      </c>
      <c r="B1458" s="80" t="s">
        <v>1212</v>
      </c>
      <c r="C1458" s="80" t="s">
        <v>2771</v>
      </c>
      <c r="D1458" s="81" t="str">
        <f t="shared" si="40"/>
        <v>La lutte anti-blanchiment (LCB-FT) dans le secteur bancaire (Juriscampus) (Formation)</v>
      </c>
      <c r="E1458" s="33">
        <f t="shared" si="41"/>
        <v>0</v>
      </c>
    </row>
    <row r="1459" spans="1:5" ht="115.2" x14ac:dyDescent="0.3">
      <c r="A1459" s="33" t="s">
        <v>2551</v>
      </c>
      <c r="B1459" s="79" t="s">
        <v>1212</v>
      </c>
      <c r="C1459" s="79" t="s">
        <v>2773</v>
      </c>
      <c r="D1459" s="33" t="str">
        <f t="shared" si="40"/>
        <v>La LCB-FT dans le secteur immobilier (Juriscampus) (Formation)</v>
      </c>
      <c r="E1459" s="79">
        <f t="shared" si="41"/>
        <v>0</v>
      </c>
    </row>
    <row r="1460" spans="1:5" ht="158.4" x14ac:dyDescent="0.3">
      <c r="A1460" s="81" t="s">
        <v>2551</v>
      </c>
      <c r="B1460" s="81" t="s">
        <v>1212</v>
      </c>
      <c r="C1460" s="81" t="s">
        <v>2775</v>
      </c>
      <c r="D1460" s="81" t="str">
        <f t="shared" si="40"/>
        <v>La gestion immobilière - Pack Carte T - Les immanquables (Juriscampus) (Formation)</v>
      </c>
      <c r="E1460" s="80">
        <f t="shared" si="41"/>
        <v>0</v>
      </c>
    </row>
    <row r="1461" spans="1:5" ht="216" x14ac:dyDescent="0.3">
      <c r="A1461" s="79" t="s">
        <v>2551</v>
      </c>
      <c r="B1461" s="79" t="s">
        <v>1212</v>
      </c>
      <c r="C1461" s="79" t="s">
        <v>2777</v>
      </c>
      <c r="D1461" s="33" t="str">
        <f t="shared" si="40"/>
        <v>La déontologie des professionnels de l'immobilier - Pack Carte T - Les immanquables (Juriscampus) (Formation)</v>
      </c>
      <c r="E1461" s="33">
        <f t="shared" si="41"/>
        <v>0</v>
      </c>
    </row>
    <row r="1462" spans="1:5" ht="144" x14ac:dyDescent="0.3">
      <c r="A1462" s="80" t="s">
        <v>2551</v>
      </c>
      <c r="B1462" s="80" t="s">
        <v>1212</v>
      </c>
      <c r="C1462" s="80" t="s">
        <v>2779</v>
      </c>
      <c r="D1462" s="81" t="str">
        <f t="shared" si="40"/>
        <v>La constitution du dossier de crédit immobilier (Juriscampus) (Formation)</v>
      </c>
      <c r="E1462" s="79">
        <f t="shared" si="41"/>
        <v>0</v>
      </c>
    </row>
    <row r="1463" spans="1:5" ht="115.2" x14ac:dyDescent="0.3">
      <c r="A1463" s="33" t="s">
        <v>2551</v>
      </c>
      <c r="B1463" s="79" t="s">
        <v>1212</v>
      </c>
      <c r="C1463" s="79" t="s">
        <v>2781</v>
      </c>
      <c r="D1463" s="33" t="str">
        <f t="shared" si="40"/>
        <v>L'état des lieux d'entrée et de sortie (Juriscampus) (Formation)</v>
      </c>
      <c r="E1463" s="80">
        <f t="shared" si="41"/>
        <v>0</v>
      </c>
    </row>
    <row r="1464" spans="1:5" ht="201.6" x14ac:dyDescent="0.3">
      <c r="A1464" s="81" t="s">
        <v>2551</v>
      </c>
      <c r="B1464" s="81" t="s">
        <v>1212</v>
      </c>
      <c r="C1464" s="81" t="s">
        <v>2783</v>
      </c>
      <c r="D1464" s="81" t="str">
        <f t="shared" si="40"/>
        <v>Investissements immobiliers et location meublée - Pack Carte T - Les immanquables (Juriscampus) (Formation)</v>
      </c>
      <c r="E1464" s="33">
        <f t="shared" si="41"/>
        <v>0</v>
      </c>
    </row>
    <row r="1465" spans="1:5" ht="115.2" x14ac:dyDescent="0.3">
      <c r="A1465" s="79" t="s">
        <v>2551</v>
      </c>
      <c r="B1465" s="79" t="s">
        <v>1212</v>
      </c>
      <c r="C1465" s="79" t="s">
        <v>2785</v>
      </c>
      <c r="D1465" s="33" t="str">
        <f t="shared" si="40"/>
        <v>Impôt sur la Fortune Immobilière (IFI) (Juriscampus) (Formation)</v>
      </c>
      <c r="E1465" s="79">
        <f t="shared" si="41"/>
        <v>0</v>
      </c>
    </row>
    <row r="1466" spans="1:5" ht="100.8" x14ac:dyDescent="0.3">
      <c r="A1466" s="80" t="s">
        <v>2551</v>
      </c>
      <c r="B1466" s="80" t="s">
        <v>1212</v>
      </c>
      <c r="C1466" s="80" t="s">
        <v>2787</v>
      </c>
      <c r="D1466" s="81" t="str">
        <f t="shared" si="40"/>
        <v>Fiscalité immobilière (Juriscampus) (Formation)</v>
      </c>
      <c r="E1466" s="80">
        <f t="shared" si="41"/>
        <v>0</v>
      </c>
    </row>
    <row r="1467" spans="1:5" ht="187.2" x14ac:dyDescent="0.3">
      <c r="A1467" s="33" t="s">
        <v>2551</v>
      </c>
      <c r="B1467" s="79" t="s">
        <v>1212</v>
      </c>
      <c r="C1467" s="79" t="s">
        <v>2789</v>
      </c>
      <c r="D1467" s="33" t="str">
        <f t="shared" si="40"/>
        <v>Fiscalité et investissements immobiliers - Pack Carte T - Les immanquables (Juriscampus) (Formation)</v>
      </c>
      <c r="E1467" s="33">
        <f t="shared" si="41"/>
        <v>0</v>
      </c>
    </row>
    <row r="1468" spans="1:5" ht="172.8" x14ac:dyDescent="0.3">
      <c r="A1468" s="81" t="s">
        <v>2551</v>
      </c>
      <c r="B1468" s="81" t="s">
        <v>1212</v>
      </c>
      <c r="C1468" s="81" t="s">
        <v>2791</v>
      </c>
      <c r="D1468" s="81" t="str">
        <f t="shared" si="40"/>
        <v>Diversifier son portefeuille - Pack Carte T - Les immanquables (Juriscampus) (Formation)</v>
      </c>
      <c r="E1468" s="79">
        <f t="shared" si="41"/>
        <v>0</v>
      </c>
    </row>
    <row r="1469" spans="1:5" ht="172.8" x14ac:dyDescent="0.3">
      <c r="A1469" s="79" t="s">
        <v>2551</v>
      </c>
      <c r="B1469" s="79" t="s">
        <v>1212</v>
      </c>
      <c r="C1469" s="79" t="s">
        <v>2793</v>
      </c>
      <c r="D1469" s="33" t="str">
        <f t="shared" si="40"/>
        <v>Crédit immobilier : Les documents standardisés et obligatoires (Juriscampus) (Formation)</v>
      </c>
      <c r="E1469" s="80">
        <f t="shared" si="41"/>
        <v>0</v>
      </c>
    </row>
    <row r="1470" spans="1:5" ht="129.6" x14ac:dyDescent="0.3">
      <c r="A1470" s="80" t="s">
        <v>2551</v>
      </c>
      <c r="B1470" s="80" t="s">
        <v>1212</v>
      </c>
      <c r="C1470" s="80" t="s">
        <v>2795</v>
      </c>
      <c r="D1470" s="81" t="str">
        <f t="shared" si="40"/>
        <v>Les stratégies patrimoniales sociétaires (Juriscampus) (Formation)</v>
      </c>
      <c r="E1470" s="33">
        <f t="shared" si="41"/>
        <v>0</v>
      </c>
    </row>
    <row r="1471" spans="1:5" ht="144" x14ac:dyDescent="0.3">
      <c r="A1471" s="33" t="s">
        <v>2551</v>
      </c>
      <c r="B1471" s="79" t="s">
        <v>1212</v>
      </c>
      <c r="C1471" s="79" t="s">
        <v>2797</v>
      </c>
      <c r="D1471" s="33" t="str">
        <f t="shared" si="40"/>
        <v>Mettre ses clients en confiance et créer un climat positif (Juriscampus) (Formation)</v>
      </c>
      <c r="E1471" s="79">
        <f t="shared" si="41"/>
        <v>0</v>
      </c>
    </row>
    <row r="1472" spans="1:5" ht="86.4" x14ac:dyDescent="0.3">
      <c r="A1472" s="81" t="s">
        <v>2551</v>
      </c>
      <c r="B1472" s="81" t="s">
        <v>1212</v>
      </c>
      <c r="C1472" s="81" t="s">
        <v>2799</v>
      </c>
      <c r="D1472" s="81" t="str">
        <f t="shared" si="40"/>
        <v>Le pacte Dutreuil (Juriscampus) (Formation)</v>
      </c>
      <c r="E1472" s="80">
        <f t="shared" si="41"/>
        <v>0</v>
      </c>
    </row>
  </sheetData>
  <hyperlinks>
    <hyperlink ref="F2" r:id="rId1" xr:uid="{00000000-0004-0000-0500-000000000000}"/>
    <hyperlink ref="F3" r:id="rId2" xr:uid="{00000000-0004-0000-0500-000001000000}"/>
    <hyperlink ref="F4" r:id="rId3" xr:uid="{00000000-0004-0000-0500-000002000000}"/>
    <hyperlink ref="F5" r:id="rId4" xr:uid="{00000000-0004-0000-0500-000003000000}"/>
    <hyperlink ref="F6" r:id="rId5" xr:uid="{00000000-0004-0000-0500-000004000000}"/>
    <hyperlink ref="F7" r:id="rId6" xr:uid="{00000000-0004-0000-0500-000005000000}"/>
    <hyperlink ref="F8" r:id="rId7" xr:uid="{00000000-0004-0000-0500-000006000000}"/>
    <hyperlink ref="F9" r:id="rId8" xr:uid="{00000000-0004-0000-0500-000007000000}"/>
    <hyperlink ref="F10" r:id="rId9" xr:uid="{00000000-0004-0000-0500-000008000000}"/>
    <hyperlink ref="F11" r:id="rId10" xr:uid="{00000000-0004-0000-0500-000009000000}"/>
    <hyperlink ref="F12" r:id="rId11" xr:uid="{00000000-0004-0000-0500-00000A000000}"/>
    <hyperlink ref="F13" r:id="rId12" xr:uid="{00000000-0004-0000-0500-00000B000000}"/>
    <hyperlink ref="F14" r:id="rId13" xr:uid="{00000000-0004-0000-0500-00000C000000}"/>
    <hyperlink ref="F15" r:id="rId14" xr:uid="{00000000-0004-0000-0500-00000D000000}"/>
    <hyperlink ref="F16" r:id="rId15" xr:uid="{00000000-0004-0000-0500-00000E000000}"/>
    <hyperlink ref="F17" r:id="rId16" xr:uid="{00000000-0004-0000-0500-00000F000000}"/>
    <hyperlink ref="F18" r:id="rId17" xr:uid="{00000000-0004-0000-0500-000010000000}"/>
    <hyperlink ref="F19" r:id="rId18" xr:uid="{00000000-0004-0000-0500-000011000000}"/>
    <hyperlink ref="F20" r:id="rId19" xr:uid="{00000000-0004-0000-0500-000012000000}"/>
    <hyperlink ref="F21" r:id="rId20" xr:uid="{00000000-0004-0000-0500-000013000000}"/>
    <hyperlink ref="F22" r:id="rId21" xr:uid="{00000000-0004-0000-0500-000014000000}"/>
    <hyperlink ref="F23" r:id="rId22" xr:uid="{00000000-0004-0000-0500-000015000000}"/>
    <hyperlink ref="F24" r:id="rId23" xr:uid="{00000000-0004-0000-0500-000016000000}"/>
    <hyperlink ref="F25" r:id="rId24" xr:uid="{00000000-0004-0000-0500-000017000000}"/>
    <hyperlink ref="F26" r:id="rId25" xr:uid="{00000000-0004-0000-0500-000018000000}"/>
    <hyperlink ref="F27" r:id="rId26" xr:uid="{00000000-0004-0000-0500-000019000000}"/>
    <hyperlink ref="F28" r:id="rId27" xr:uid="{00000000-0004-0000-0500-00001A000000}"/>
    <hyperlink ref="F29" r:id="rId28" xr:uid="{00000000-0004-0000-0500-00001B000000}"/>
    <hyperlink ref="F30" r:id="rId29" xr:uid="{00000000-0004-0000-0500-00001C000000}"/>
    <hyperlink ref="F31" r:id="rId30" xr:uid="{00000000-0004-0000-0500-00001D000000}"/>
    <hyperlink ref="F32" r:id="rId31" xr:uid="{00000000-0004-0000-0500-00001E000000}"/>
    <hyperlink ref="F33" r:id="rId32" xr:uid="{00000000-0004-0000-0500-00001F000000}"/>
    <hyperlink ref="F34" r:id="rId33" xr:uid="{00000000-0004-0000-0500-000020000000}"/>
    <hyperlink ref="F35" r:id="rId34" xr:uid="{00000000-0004-0000-0500-000021000000}"/>
    <hyperlink ref="F36" r:id="rId35" xr:uid="{00000000-0004-0000-0500-000022000000}"/>
    <hyperlink ref="F37" r:id="rId36" xr:uid="{00000000-0004-0000-0500-000023000000}"/>
    <hyperlink ref="F38" r:id="rId37" xr:uid="{00000000-0004-0000-0500-000024000000}"/>
    <hyperlink ref="F39" r:id="rId38" xr:uid="{00000000-0004-0000-0500-000025000000}"/>
    <hyperlink ref="F40" r:id="rId39" xr:uid="{00000000-0004-0000-0500-000026000000}"/>
    <hyperlink ref="F41" r:id="rId40" xr:uid="{00000000-0004-0000-0500-000027000000}"/>
    <hyperlink ref="F42" r:id="rId41" xr:uid="{00000000-0004-0000-0500-000028000000}"/>
    <hyperlink ref="F43" r:id="rId42" xr:uid="{00000000-0004-0000-0500-000029000000}"/>
    <hyperlink ref="F44" r:id="rId43" xr:uid="{00000000-0004-0000-0500-00002A000000}"/>
    <hyperlink ref="F45" r:id="rId44" xr:uid="{00000000-0004-0000-0500-00002B000000}"/>
    <hyperlink ref="F46" r:id="rId45" xr:uid="{00000000-0004-0000-0500-00002C000000}"/>
    <hyperlink ref="F47" r:id="rId46" xr:uid="{00000000-0004-0000-0500-00002D000000}"/>
    <hyperlink ref="F48" r:id="rId47" xr:uid="{00000000-0004-0000-0500-00002E000000}"/>
    <hyperlink ref="F49" r:id="rId48" xr:uid="{00000000-0004-0000-0500-00002F000000}"/>
    <hyperlink ref="F50" r:id="rId49" xr:uid="{00000000-0004-0000-0500-000030000000}"/>
    <hyperlink ref="F51" r:id="rId50" xr:uid="{00000000-0004-0000-0500-000031000000}"/>
    <hyperlink ref="F52" r:id="rId51" xr:uid="{00000000-0004-0000-0500-000032000000}"/>
    <hyperlink ref="F53" r:id="rId52" xr:uid="{00000000-0004-0000-0500-000033000000}"/>
    <hyperlink ref="F54" r:id="rId53" xr:uid="{00000000-0004-0000-0500-000034000000}"/>
    <hyperlink ref="F55" r:id="rId54" xr:uid="{00000000-0004-0000-0500-000035000000}"/>
    <hyperlink ref="F56" r:id="rId55" xr:uid="{00000000-0004-0000-0500-000036000000}"/>
    <hyperlink ref="F57" r:id="rId56" xr:uid="{00000000-0004-0000-0500-000037000000}"/>
    <hyperlink ref="F58" r:id="rId57" xr:uid="{00000000-0004-0000-0500-000038000000}"/>
    <hyperlink ref="F59" r:id="rId58" xr:uid="{00000000-0004-0000-0500-000039000000}"/>
    <hyperlink ref="F60" r:id="rId59" xr:uid="{00000000-0004-0000-0500-00003A000000}"/>
    <hyperlink ref="F61" r:id="rId60" xr:uid="{00000000-0004-0000-0500-00003B000000}"/>
    <hyperlink ref="F62" r:id="rId61" xr:uid="{00000000-0004-0000-0500-00003C000000}"/>
    <hyperlink ref="F63" r:id="rId62" xr:uid="{00000000-0004-0000-0500-00003D000000}"/>
    <hyperlink ref="F64" r:id="rId63" xr:uid="{00000000-0004-0000-0500-00003E000000}"/>
    <hyperlink ref="F65" r:id="rId64" xr:uid="{00000000-0004-0000-0500-00003F000000}"/>
    <hyperlink ref="F66" r:id="rId65" xr:uid="{00000000-0004-0000-0500-000040000000}"/>
    <hyperlink ref="F67" r:id="rId66" xr:uid="{00000000-0004-0000-0500-000041000000}"/>
    <hyperlink ref="F68" r:id="rId67" xr:uid="{00000000-0004-0000-0500-000042000000}"/>
    <hyperlink ref="F69" r:id="rId68" xr:uid="{00000000-0004-0000-0500-000043000000}"/>
    <hyperlink ref="F70" r:id="rId69" xr:uid="{00000000-0004-0000-0500-000044000000}"/>
    <hyperlink ref="F71" r:id="rId70" xr:uid="{00000000-0004-0000-0500-000045000000}"/>
    <hyperlink ref="F72" r:id="rId71" xr:uid="{00000000-0004-0000-0500-000046000000}"/>
    <hyperlink ref="F73" r:id="rId72" xr:uid="{00000000-0004-0000-0500-000047000000}"/>
    <hyperlink ref="F74" r:id="rId73" xr:uid="{00000000-0004-0000-0500-000048000000}"/>
    <hyperlink ref="F75" r:id="rId74" xr:uid="{00000000-0004-0000-0500-000049000000}"/>
    <hyperlink ref="F76" r:id="rId75" xr:uid="{00000000-0004-0000-0500-00004A000000}"/>
    <hyperlink ref="F77" r:id="rId76" xr:uid="{00000000-0004-0000-0500-00004B000000}"/>
    <hyperlink ref="F78" r:id="rId77" xr:uid="{00000000-0004-0000-0500-00004C000000}"/>
    <hyperlink ref="F79" r:id="rId78" xr:uid="{00000000-0004-0000-0500-00004D000000}"/>
    <hyperlink ref="F80" r:id="rId79" xr:uid="{00000000-0004-0000-0500-00004E000000}"/>
    <hyperlink ref="F81" r:id="rId80" xr:uid="{00000000-0004-0000-0500-00004F000000}"/>
    <hyperlink ref="F82" r:id="rId81" xr:uid="{00000000-0004-0000-0500-000050000000}"/>
    <hyperlink ref="F83" r:id="rId82" xr:uid="{00000000-0004-0000-0500-000051000000}"/>
    <hyperlink ref="F84" r:id="rId83" xr:uid="{00000000-0004-0000-0500-000052000000}"/>
    <hyperlink ref="F85" r:id="rId84" xr:uid="{00000000-0004-0000-0500-000053000000}"/>
    <hyperlink ref="F86" r:id="rId85" xr:uid="{00000000-0004-0000-0500-000054000000}"/>
    <hyperlink ref="F87" r:id="rId86" xr:uid="{00000000-0004-0000-0500-000055000000}"/>
    <hyperlink ref="F88" r:id="rId87" xr:uid="{00000000-0004-0000-0500-000056000000}"/>
    <hyperlink ref="F89" r:id="rId88" xr:uid="{00000000-0004-0000-0500-000057000000}"/>
    <hyperlink ref="F90" r:id="rId89" xr:uid="{00000000-0004-0000-0500-000058000000}"/>
    <hyperlink ref="F91" r:id="rId90" xr:uid="{00000000-0004-0000-0500-000059000000}"/>
    <hyperlink ref="F92" r:id="rId91" xr:uid="{00000000-0004-0000-0500-00005A000000}"/>
    <hyperlink ref="F96" r:id="rId92" xr:uid="{00000000-0004-0000-0500-00005B000000}"/>
    <hyperlink ref="F97" r:id="rId93" xr:uid="{00000000-0004-0000-0500-00005C000000}"/>
    <hyperlink ref="F98" r:id="rId94" xr:uid="{00000000-0004-0000-0500-00005D000000}"/>
    <hyperlink ref="F101" r:id="rId95" xr:uid="{00000000-0004-0000-0500-00005E000000}"/>
    <hyperlink ref="F105" r:id="rId96" xr:uid="{00000000-0004-0000-0500-00005F000000}"/>
    <hyperlink ref="F106" r:id="rId97" xr:uid="{00000000-0004-0000-0500-000060000000}"/>
    <hyperlink ref="F107" r:id="rId98" xr:uid="{00000000-0004-0000-0500-000061000000}"/>
    <hyperlink ref="F109" r:id="rId99" xr:uid="{00000000-0004-0000-0500-000062000000}"/>
    <hyperlink ref="F110" r:id="rId100" xr:uid="{00000000-0004-0000-0500-000063000000}"/>
    <hyperlink ref="F111" r:id="rId101" xr:uid="{00000000-0004-0000-0500-000064000000}"/>
    <hyperlink ref="F112" r:id="rId102" xr:uid="{00000000-0004-0000-0500-000065000000}"/>
    <hyperlink ref="F113" r:id="rId103" xr:uid="{00000000-0004-0000-0500-000066000000}"/>
    <hyperlink ref="F114" r:id="rId104" xr:uid="{00000000-0004-0000-0500-000067000000}"/>
    <hyperlink ref="F115" r:id="rId105" xr:uid="{00000000-0004-0000-0500-000068000000}"/>
    <hyperlink ref="F116" r:id="rId106" xr:uid="{00000000-0004-0000-0500-000069000000}"/>
    <hyperlink ref="F119" r:id="rId107" xr:uid="{00000000-0004-0000-0500-00006A000000}"/>
    <hyperlink ref="F120" r:id="rId108" xr:uid="{00000000-0004-0000-0500-00006B000000}"/>
    <hyperlink ref="F121" r:id="rId109" xr:uid="{00000000-0004-0000-0500-00006C000000}"/>
    <hyperlink ref="F122" r:id="rId110" xr:uid="{00000000-0004-0000-0500-00006D000000}"/>
    <hyperlink ref="F124" r:id="rId111" xr:uid="{00000000-0004-0000-0500-00006E000000}"/>
    <hyperlink ref="F125" r:id="rId112" xr:uid="{00000000-0004-0000-0500-00006F000000}"/>
    <hyperlink ref="F126" r:id="rId113" xr:uid="{00000000-0004-0000-0500-000070000000}"/>
    <hyperlink ref="F129" r:id="rId114" xr:uid="{00000000-0004-0000-0500-000071000000}"/>
    <hyperlink ref="F130" r:id="rId115" xr:uid="{00000000-0004-0000-0500-000072000000}"/>
    <hyperlink ref="F131" r:id="rId116" xr:uid="{00000000-0004-0000-0500-000073000000}"/>
    <hyperlink ref="F132" r:id="rId117" xr:uid="{00000000-0004-0000-0500-000074000000}"/>
    <hyperlink ref="F133" r:id="rId118" xr:uid="{00000000-0004-0000-0500-000075000000}"/>
    <hyperlink ref="F134" r:id="rId119" xr:uid="{00000000-0004-0000-0500-000076000000}"/>
    <hyperlink ref="F135" r:id="rId120" xr:uid="{00000000-0004-0000-0500-000077000000}"/>
    <hyperlink ref="F136" r:id="rId121" xr:uid="{00000000-0004-0000-0500-000078000000}"/>
    <hyperlink ref="F137" r:id="rId122" xr:uid="{00000000-0004-0000-0500-000079000000}"/>
    <hyperlink ref="F138" r:id="rId123" xr:uid="{00000000-0004-0000-0500-00007A000000}"/>
    <hyperlink ref="F139" r:id="rId124" xr:uid="{00000000-0004-0000-0500-00007B000000}"/>
    <hyperlink ref="F140" r:id="rId125" xr:uid="{00000000-0004-0000-0500-00007C000000}"/>
    <hyperlink ref="F141" r:id="rId126" xr:uid="{00000000-0004-0000-0500-00007D000000}"/>
    <hyperlink ref="F142" r:id="rId127" xr:uid="{00000000-0004-0000-0500-00007E000000}"/>
    <hyperlink ref="F143" r:id="rId128" xr:uid="{00000000-0004-0000-0500-00007F000000}"/>
    <hyperlink ref="F144" r:id="rId129" xr:uid="{00000000-0004-0000-0500-000080000000}"/>
    <hyperlink ref="F145" r:id="rId130" xr:uid="{00000000-0004-0000-0500-000081000000}"/>
    <hyperlink ref="F146" r:id="rId131" xr:uid="{00000000-0004-0000-0500-000082000000}"/>
    <hyperlink ref="F147" r:id="rId132" xr:uid="{00000000-0004-0000-0500-000083000000}"/>
    <hyperlink ref="F148" r:id="rId133" xr:uid="{00000000-0004-0000-0500-000084000000}"/>
    <hyperlink ref="F149" r:id="rId134" xr:uid="{00000000-0004-0000-0500-000085000000}"/>
    <hyperlink ref="F153" r:id="rId135" xr:uid="{00000000-0004-0000-0500-000086000000}"/>
    <hyperlink ref="F154" r:id="rId136" xr:uid="{00000000-0004-0000-0500-000087000000}"/>
    <hyperlink ref="F155" r:id="rId137" xr:uid="{00000000-0004-0000-0500-000088000000}"/>
    <hyperlink ref="F156" r:id="rId138" xr:uid="{00000000-0004-0000-0500-000089000000}"/>
    <hyperlink ref="F157" r:id="rId139" xr:uid="{00000000-0004-0000-0500-00008A000000}"/>
    <hyperlink ref="F158" r:id="rId140" xr:uid="{00000000-0004-0000-0500-00008B000000}"/>
    <hyperlink ref="F159" r:id="rId141" xr:uid="{00000000-0004-0000-0500-00008C000000}"/>
    <hyperlink ref="F160" r:id="rId142" xr:uid="{00000000-0004-0000-0500-00008D000000}"/>
    <hyperlink ref="F161" r:id="rId143" xr:uid="{00000000-0004-0000-0500-00008E000000}"/>
    <hyperlink ref="F163" r:id="rId144" xr:uid="{00000000-0004-0000-0500-00008F000000}"/>
    <hyperlink ref="F164" r:id="rId145" xr:uid="{00000000-0004-0000-0500-000090000000}"/>
    <hyperlink ref="F165" r:id="rId146" xr:uid="{00000000-0004-0000-0500-000091000000}"/>
    <hyperlink ref="F166" r:id="rId147" xr:uid="{00000000-0004-0000-0500-000092000000}"/>
    <hyperlink ref="F168" r:id="rId148" xr:uid="{00000000-0004-0000-0500-000093000000}"/>
    <hyperlink ref="F169" r:id="rId149" xr:uid="{00000000-0004-0000-0500-000094000000}"/>
    <hyperlink ref="F170" r:id="rId150" xr:uid="{00000000-0004-0000-0500-000095000000}"/>
    <hyperlink ref="F171" r:id="rId151" xr:uid="{00000000-0004-0000-0500-000096000000}"/>
    <hyperlink ref="F172" r:id="rId152" xr:uid="{00000000-0004-0000-0500-000097000000}"/>
    <hyperlink ref="F173" r:id="rId153" xr:uid="{00000000-0004-0000-0500-000098000000}"/>
    <hyperlink ref="F174" r:id="rId154" xr:uid="{00000000-0004-0000-0500-000099000000}"/>
    <hyperlink ref="F175" r:id="rId155" xr:uid="{00000000-0004-0000-0500-00009A000000}"/>
    <hyperlink ref="F176" r:id="rId156" xr:uid="{00000000-0004-0000-0500-00009B000000}"/>
    <hyperlink ref="F177" r:id="rId157" xr:uid="{00000000-0004-0000-0500-00009C000000}"/>
    <hyperlink ref="F178" r:id="rId158" xr:uid="{00000000-0004-0000-0500-00009D000000}"/>
    <hyperlink ref="F179" r:id="rId159" xr:uid="{00000000-0004-0000-0500-00009E000000}"/>
    <hyperlink ref="F180" r:id="rId160" xr:uid="{00000000-0004-0000-0500-00009F000000}"/>
    <hyperlink ref="F181" r:id="rId161" xr:uid="{00000000-0004-0000-0500-0000A0000000}"/>
    <hyperlink ref="F182" r:id="rId162" xr:uid="{00000000-0004-0000-0500-0000A1000000}"/>
    <hyperlink ref="F183" r:id="rId163" xr:uid="{00000000-0004-0000-0500-0000A2000000}"/>
    <hyperlink ref="F184" r:id="rId164" xr:uid="{00000000-0004-0000-0500-0000A3000000}"/>
    <hyperlink ref="F185" r:id="rId165" xr:uid="{00000000-0004-0000-0500-0000A4000000}"/>
    <hyperlink ref="F186" r:id="rId166" xr:uid="{00000000-0004-0000-0500-0000A5000000}"/>
    <hyperlink ref="F188" r:id="rId167" xr:uid="{00000000-0004-0000-0500-0000A6000000}"/>
    <hyperlink ref="F189" r:id="rId168" xr:uid="{00000000-0004-0000-0500-0000A7000000}"/>
    <hyperlink ref="F190" r:id="rId169" xr:uid="{00000000-0004-0000-0500-0000A8000000}"/>
    <hyperlink ref="F191" r:id="rId170" xr:uid="{00000000-0004-0000-0500-0000A9000000}"/>
    <hyperlink ref="F192" r:id="rId171" xr:uid="{00000000-0004-0000-0500-0000AA000000}"/>
    <hyperlink ref="F193" r:id="rId172" xr:uid="{00000000-0004-0000-0500-0000AB000000}"/>
    <hyperlink ref="F194" r:id="rId173" xr:uid="{00000000-0004-0000-0500-0000AC000000}"/>
    <hyperlink ref="F196" r:id="rId174" xr:uid="{00000000-0004-0000-0500-0000AD000000}"/>
    <hyperlink ref="F197" r:id="rId175" xr:uid="{00000000-0004-0000-0500-0000AE000000}"/>
    <hyperlink ref="F198" r:id="rId176" xr:uid="{00000000-0004-0000-0500-0000AF000000}"/>
    <hyperlink ref="F199" r:id="rId177" xr:uid="{00000000-0004-0000-0500-0000B0000000}"/>
    <hyperlink ref="F200" r:id="rId178" xr:uid="{00000000-0004-0000-0500-0000B1000000}"/>
    <hyperlink ref="F201" r:id="rId179" xr:uid="{00000000-0004-0000-0500-0000B2000000}"/>
    <hyperlink ref="F202" r:id="rId180" xr:uid="{00000000-0004-0000-0500-0000B3000000}"/>
    <hyperlink ref="F203" r:id="rId181" xr:uid="{00000000-0004-0000-0500-0000B4000000}"/>
    <hyperlink ref="F204" r:id="rId182" xr:uid="{00000000-0004-0000-0500-0000B5000000}"/>
    <hyperlink ref="F205" r:id="rId183" xr:uid="{00000000-0004-0000-0500-0000B6000000}"/>
    <hyperlink ref="F206" r:id="rId184" xr:uid="{00000000-0004-0000-0500-0000B7000000}"/>
    <hyperlink ref="F222" r:id="rId185" xr:uid="{00000000-0004-0000-0500-0000B8000000}"/>
    <hyperlink ref="F223" r:id="rId186" xr:uid="{00000000-0004-0000-0500-0000B9000000}"/>
    <hyperlink ref="F224" r:id="rId187" xr:uid="{00000000-0004-0000-0500-0000BA000000}"/>
    <hyperlink ref="F226" r:id="rId188" xr:uid="{00000000-0004-0000-0500-0000BB000000}"/>
    <hyperlink ref="F227" r:id="rId189" xr:uid="{00000000-0004-0000-0500-0000BC000000}"/>
    <hyperlink ref="F228" r:id="rId190" xr:uid="{00000000-0004-0000-0500-0000BD000000}"/>
    <hyperlink ref="F229" r:id="rId191" xr:uid="{00000000-0004-0000-0500-0000BE000000}"/>
    <hyperlink ref="F230" r:id="rId192" xr:uid="{00000000-0004-0000-0500-0000BF000000}"/>
    <hyperlink ref="F231" r:id="rId193" xr:uid="{00000000-0004-0000-0500-0000C0000000}"/>
    <hyperlink ref="F233" r:id="rId194" xr:uid="{00000000-0004-0000-0500-0000C1000000}"/>
    <hyperlink ref="F234" r:id="rId195" xr:uid="{00000000-0004-0000-0500-0000C2000000}"/>
    <hyperlink ref="D235" r:id="rId196" xr:uid="{00000000-0004-0000-0500-0000C3000000}"/>
    <hyperlink ref="D236" r:id="rId197" xr:uid="{00000000-0004-0000-0500-0000C4000000}"/>
    <hyperlink ref="F236" r:id="rId198" xr:uid="{00000000-0004-0000-0500-0000C5000000}"/>
    <hyperlink ref="F237" r:id="rId199" xr:uid="{00000000-0004-0000-0500-0000C6000000}"/>
    <hyperlink ref="F238" r:id="rId200" xr:uid="{00000000-0004-0000-0500-0000C7000000}"/>
    <hyperlink ref="F245" r:id="rId201" xr:uid="{00000000-0004-0000-0500-0000C8000000}"/>
    <hyperlink ref="F262" r:id="rId202" xr:uid="{00000000-0004-0000-0500-0000C9000000}"/>
    <hyperlink ref="F264" r:id="rId203" xr:uid="{00000000-0004-0000-0500-0000CA000000}"/>
    <hyperlink ref="F265" r:id="rId204" xr:uid="{00000000-0004-0000-0500-0000CB000000}"/>
    <hyperlink ref="F266" r:id="rId205" xr:uid="{00000000-0004-0000-0500-0000CC000000}"/>
    <hyperlink ref="F267" r:id="rId206" xr:uid="{00000000-0004-0000-0500-0000CD000000}"/>
    <hyperlink ref="F268" r:id="rId207" xr:uid="{00000000-0004-0000-0500-0000CE000000}"/>
    <hyperlink ref="F315" r:id="rId208" xr:uid="{00000000-0004-0000-0500-0000CF000000}"/>
    <hyperlink ref="F317" r:id="rId209" xr:uid="{00000000-0004-0000-0500-0000D0000000}"/>
    <hyperlink ref="F325" r:id="rId210" xr:uid="{00000000-0004-0000-0500-0000D1000000}"/>
    <hyperlink ref="F327" r:id="rId211" xr:uid="{00000000-0004-0000-0500-0000D2000000}"/>
    <hyperlink ref="F391" r:id="rId212" xr:uid="{00000000-0004-0000-0500-0000D3000000}"/>
    <hyperlink ref="F392" r:id="rId213" xr:uid="{00000000-0004-0000-0500-0000D4000000}"/>
    <hyperlink ref="F393" r:id="rId214" xr:uid="{00000000-0004-0000-0500-0000D5000000}"/>
    <hyperlink ref="F394" r:id="rId215" xr:uid="{00000000-0004-0000-0500-0000D6000000}"/>
    <hyperlink ref="F395" r:id="rId216" xr:uid="{00000000-0004-0000-0500-0000D7000000}"/>
    <hyperlink ref="F396" r:id="rId217" xr:uid="{00000000-0004-0000-0500-0000D8000000}"/>
    <hyperlink ref="F397" r:id="rId218" xr:uid="{00000000-0004-0000-0500-0000D9000000}"/>
    <hyperlink ref="F398" r:id="rId219" xr:uid="{00000000-0004-0000-0500-0000DA000000}"/>
    <hyperlink ref="F399" r:id="rId220" xr:uid="{00000000-0004-0000-0500-0000DB000000}"/>
    <hyperlink ref="F400" r:id="rId221" xr:uid="{00000000-0004-0000-0500-0000DC000000}"/>
    <hyperlink ref="F401" r:id="rId222" xr:uid="{00000000-0004-0000-0500-0000DD000000}"/>
    <hyperlink ref="F402" r:id="rId223" xr:uid="{00000000-0004-0000-0500-0000DE000000}"/>
    <hyperlink ref="F403" r:id="rId224" xr:uid="{00000000-0004-0000-0500-0000DF000000}"/>
    <hyperlink ref="F404" r:id="rId225" xr:uid="{00000000-0004-0000-0500-0000E0000000}"/>
    <hyperlink ref="F405" r:id="rId226" xr:uid="{00000000-0004-0000-0500-0000E1000000}"/>
    <hyperlink ref="F406" r:id="rId227" xr:uid="{00000000-0004-0000-0500-0000E2000000}"/>
    <hyperlink ref="F407" r:id="rId228" xr:uid="{00000000-0004-0000-0500-0000E3000000}"/>
    <hyperlink ref="F408" r:id="rId229" xr:uid="{00000000-0004-0000-0500-0000E4000000}"/>
    <hyperlink ref="F409" r:id="rId230" xr:uid="{00000000-0004-0000-0500-0000E5000000}"/>
    <hyperlink ref="F410" r:id="rId231" xr:uid="{00000000-0004-0000-0500-0000E6000000}"/>
    <hyperlink ref="F411" r:id="rId232" xr:uid="{00000000-0004-0000-0500-0000E7000000}"/>
    <hyperlink ref="F412" r:id="rId233" xr:uid="{00000000-0004-0000-0500-0000E8000000}"/>
    <hyperlink ref="F417" r:id="rId234" xr:uid="{00000000-0004-0000-0500-0000E9000000}"/>
    <hyperlink ref="F418" r:id="rId235" xr:uid="{00000000-0004-0000-0500-0000EA000000}"/>
    <hyperlink ref="F419" r:id="rId236" xr:uid="{00000000-0004-0000-0500-0000EB000000}"/>
    <hyperlink ref="F420" r:id="rId237" xr:uid="{00000000-0004-0000-0500-0000EC000000}"/>
    <hyperlink ref="F421" r:id="rId238" xr:uid="{00000000-0004-0000-0500-0000ED000000}"/>
    <hyperlink ref="F422" r:id="rId239" xr:uid="{00000000-0004-0000-0500-0000EE000000}"/>
    <hyperlink ref="F423" r:id="rId240" xr:uid="{00000000-0004-0000-0500-0000EF000000}"/>
    <hyperlink ref="F424" r:id="rId241" xr:uid="{00000000-0004-0000-0500-0000F0000000}"/>
    <hyperlink ref="F425" r:id="rId242" xr:uid="{00000000-0004-0000-0500-0000F1000000}"/>
    <hyperlink ref="F426" r:id="rId243" xr:uid="{00000000-0004-0000-0500-0000F2000000}"/>
    <hyperlink ref="F427" r:id="rId244" xr:uid="{00000000-0004-0000-0500-0000F3000000}"/>
    <hyperlink ref="F429" r:id="rId245" xr:uid="{00000000-0004-0000-0500-0000F4000000}"/>
    <hyperlink ref="F432" r:id="rId246" xr:uid="{00000000-0004-0000-0500-0000F5000000}"/>
    <hyperlink ref="F433" r:id="rId247" xr:uid="{00000000-0004-0000-0500-0000F6000000}"/>
    <hyperlink ref="F440" r:id="rId248" xr:uid="{00000000-0004-0000-0500-0000F7000000}"/>
    <hyperlink ref="F441" r:id="rId249" xr:uid="{00000000-0004-0000-0500-0000F8000000}"/>
    <hyperlink ref="F442" r:id="rId250" xr:uid="{00000000-0004-0000-0500-0000F9000000}"/>
    <hyperlink ref="F443" r:id="rId251" xr:uid="{00000000-0004-0000-0500-0000FA000000}"/>
    <hyperlink ref="F444" r:id="rId252" xr:uid="{00000000-0004-0000-0500-0000FB000000}"/>
    <hyperlink ref="F445" r:id="rId253" xr:uid="{00000000-0004-0000-0500-0000FC000000}"/>
    <hyperlink ref="F446" r:id="rId254" xr:uid="{00000000-0004-0000-0500-0000FD000000}"/>
    <hyperlink ref="F447" r:id="rId255" xr:uid="{00000000-0004-0000-0500-0000FE000000}"/>
    <hyperlink ref="F448" r:id="rId256" xr:uid="{00000000-0004-0000-0500-0000FF000000}"/>
    <hyperlink ref="F449" r:id="rId257" xr:uid="{00000000-0004-0000-0500-000000010000}"/>
    <hyperlink ref="F450" r:id="rId258" xr:uid="{00000000-0004-0000-0500-000001010000}"/>
    <hyperlink ref="F451" r:id="rId259" xr:uid="{00000000-0004-0000-0500-000002010000}"/>
    <hyperlink ref="F452" r:id="rId260" xr:uid="{00000000-0004-0000-0500-000003010000}"/>
    <hyperlink ref="F453" r:id="rId261" xr:uid="{00000000-0004-0000-0500-000004010000}"/>
    <hyperlink ref="F454" r:id="rId262" xr:uid="{00000000-0004-0000-0500-000005010000}"/>
    <hyperlink ref="F455" r:id="rId263" xr:uid="{00000000-0004-0000-0500-000006010000}"/>
    <hyperlink ref="F456" r:id="rId264" xr:uid="{00000000-0004-0000-0500-000007010000}"/>
    <hyperlink ref="F457" r:id="rId265" xr:uid="{00000000-0004-0000-0500-000008010000}"/>
    <hyperlink ref="F458" r:id="rId266" xr:uid="{00000000-0004-0000-0500-000009010000}"/>
    <hyperlink ref="F459" r:id="rId267" xr:uid="{00000000-0004-0000-0500-00000A010000}"/>
    <hyperlink ref="F460" r:id="rId268" xr:uid="{00000000-0004-0000-0500-00000B010000}"/>
    <hyperlink ref="F461" r:id="rId269" xr:uid="{00000000-0004-0000-0500-00000C010000}"/>
    <hyperlink ref="F462" r:id="rId270" xr:uid="{00000000-0004-0000-0500-00000D010000}"/>
    <hyperlink ref="F463" r:id="rId271" xr:uid="{00000000-0004-0000-0500-00000E010000}"/>
    <hyperlink ref="F464" r:id="rId272" xr:uid="{00000000-0004-0000-0500-00000F010000}"/>
    <hyperlink ref="F465" r:id="rId273" xr:uid="{00000000-0004-0000-0500-000010010000}"/>
    <hyperlink ref="F466" r:id="rId274" xr:uid="{00000000-0004-0000-0500-000011010000}"/>
    <hyperlink ref="F467" r:id="rId275" xr:uid="{00000000-0004-0000-0500-000012010000}"/>
    <hyperlink ref="F468" r:id="rId276" xr:uid="{00000000-0004-0000-0500-000013010000}"/>
    <hyperlink ref="F469" r:id="rId277" xr:uid="{00000000-0004-0000-0500-000014010000}"/>
    <hyperlink ref="F470" r:id="rId278" xr:uid="{00000000-0004-0000-0500-000015010000}"/>
    <hyperlink ref="F471" r:id="rId279" xr:uid="{00000000-0004-0000-0500-000016010000}"/>
    <hyperlink ref="F472" r:id="rId280" xr:uid="{00000000-0004-0000-0500-000017010000}"/>
    <hyperlink ref="F473" r:id="rId281" xr:uid="{00000000-0004-0000-0500-000018010000}"/>
    <hyperlink ref="F474" r:id="rId282" xr:uid="{00000000-0004-0000-0500-000019010000}"/>
    <hyperlink ref="F475" r:id="rId283" xr:uid="{00000000-0004-0000-0500-00001A010000}"/>
    <hyperlink ref="F476" r:id="rId284" xr:uid="{00000000-0004-0000-0500-00001B010000}"/>
    <hyperlink ref="F477" r:id="rId285" xr:uid="{00000000-0004-0000-0500-00001C010000}"/>
    <hyperlink ref="F478" r:id="rId286" xr:uid="{00000000-0004-0000-0500-00001D010000}"/>
    <hyperlink ref="F479" r:id="rId287" xr:uid="{00000000-0004-0000-0500-00001E010000}"/>
    <hyperlink ref="F480" r:id="rId288" xr:uid="{00000000-0004-0000-0500-00001F010000}"/>
    <hyperlink ref="F481" r:id="rId289" xr:uid="{00000000-0004-0000-0500-000020010000}"/>
    <hyperlink ref="F482" r:id="rId290" xr:uid="{00000000-0004-0000-0500-000021010000}"/>
    <hyperlink ref="F483" r:id="rId291" xr:uid="{00000000-0004-0000-0500-000022010000}"/>
    <hyperlink ref="F484" r:id="rId292" xr:uid="{00000000-0004-0000-0500-000023010000}"/>
    <hyperlink ref="F485" r:id="rId293" xr:uid="{00000000-0004-0000-0500-000024010000}"/>
    <hyperlink ref="F486" r:id="rId294" xr:uid="{00000000-0004-0000-0500-000025010000}"/>
    <hyperlink ref="F487" r:id="rId295" xr:uid="{00000000-0004-0000-0500-000026010000}"/>
    <hyperlink ref="F488" r:id="rId296" xr:uid="{00000000-0004-0000-0500-000027010000}"/>
    <hyperlink ref="F489" r:id="rId297" xr:uid="{00000000-0004-0000-0500-000028010000}"/>
    <hyperlink ref="F490" r:id="rId298" xr:uid="{00000000-0004-0000-0500-000029010000}"/>
    <hyperlink ref="F491" r:id="rId299" xr:uid="{00000000-0004-0000-0500-00002A010000}"/>
    <hyperlink ref="F492" r:id="rId300" xr:uid="{00000000-0004-0000-0500-00002B010000}"/>
    <hyperlink ref="F493" r:id="rId301" xr:uid="{00000000-0004-0000-0500-00002C010000}"/>
    <hyperlink ref="F494" r:id="rId302" xr:uid="{00000000-0004-0000-0500-00002D010000}"/>
    <hyperlink ref="F495" r:id="rId303" xr:uid="{00000000-0004-0000-0500-00002E010000}"/>
    <hyperlink ref="F496" r:id="rId304" xr:uid="{00000000-0004-0000-0500-00002F010000}"/>
    <hyperlink ref="F497" r:id="rId305" xr:uid="{00000000-0004-0000-0500-000030010000}"/>
    <hyperlink ref="F498" r:id="rId306" xr:uid="{00000000-0004-0000-0500-000031010000}"/>
    <hyperlink ref="F499" r:id="rId307" xr:uid="{00000000-0004-0000-0500-000032010000}"/>
    <hyperlink ref="F500" r:id="rId308" xr:uid="{00000000-0004-0000-0500-000033010000}"/>
    <hyperlink ref="F501" r:id="rId309" xr:uid="{00000000-0004-0000-0500-000034010000}"/>
    <hyperlink ref="F502" r:id="rId310" xr:uid="{00000000-0004-0000-0500-000035010000}"/>
    <hyperlink ref="F503" r:id="rId311" xr:uid="{00000000-0004-0000-0500-000036010000}"/>
    <hyperlink ref="F504" r:id="rId312" xr:uid="{00000000-0004-0000-0500-000037010000}"/>
    <hyperlink ref="F505" r:id="rId313" xr:uid="{00000000-0004-0000-0500-000038010000}"/>
    <hyperlink ref="F506" r:id="rId314" xr:uid="{00000000-0004-0000-0500-000039010000}"/>
    <hyperlink ref="F507" r:id="rId315" xr:uid="{00000000-0004-0000-0500-00003A010000}"/>
    <hyperlink ref="F508" r:id="rId316" xr:uid="{00000000-0004-0000-0500-00003B010000}"/>
    <hyperlink ref="F509" r:id="rId317" xr:uid="{00000000-0004-0000-0500-00003C010000}"/>
    <hyperlink ref="F510" r:id="rId318" xr:uid="{00000000-0004-0000-0500-00003D010000}"/>
    <hyperlink ref="F511" r:id="rId319" xr:uid="{00000000-0004-0000-0500-00003E010000}"/>
    <hyperlink ref="F512" r:id="rId320" xr:uid="{00000000-0004-0000-0500-00003F010000}"/>
    <hyperlink ref="F513" r:id="rId321" xr:uid="{00000000-0004-0000-0500-000040010000}"/>
    <hyperlink ref="F514" r:id="rId322" xr:uid="{00000000-0004-0000-0500-000041010000}"/>
    <hyperlink ref="F515" r:id="rId323" xr:uid="{00000000-0004-0000-0500-000042010000}"/>
    <hyperlink ref="F516" r:id="rId324" xr:uid="{00000000-0004-0000-0500-000043010000}"/>
    <hyperlink ref="F517" r:id="rId325" xr:uid="{00000000-0004-0000-0500-000044010000}"/>
    <hyperlink ref="F518" r:id="rId326" xr:uid="{00000000-0004-0000-0500-000045010000}"/>
    <hyperlink ref="F519" r:id="rId327" xr:uid="{00000000-0004-0000-0500-000046010000}"/>
    <hyperlink ref="F520" r:id="rId328" xr:uid="{00000000-0004-0000-0500-000047010000}"/>
    <hyperlink ref="F521" r:id="rId329" xr:uid="{00000000-0004-0000-0500-000048010000}"/>
    <hyperlink ref="F522" r:id="rId330" xr:uid="{00000000-0004-0000-0500-000049010000}"/>
    <hyperlink ref="F523" r:id="rId331" xr:uid="{00000000-0004-0000-0500-00004A010000}"/>
    <hyperlink ref="F524" r:id="rId332" xr:uid="{00000000-0004-0000-0500-00004B010000}"/>
    <hyperlink ref="F525" r:id="rId333" xr:uid="{00000000-0004-0000-0500-00004C010000}"/>
    <hyperlink ref="F526" r:id="rId334" xr:uid="{00000000-0004-0000-0500-00004D010000}"/>
    <hyperlink ref="F527" r:id="rId335" xr:uid="{00000000-0004-0000-0500-00004E010000}"/>
    <hyperlink ref="F528" r:id="rId336" xr:uid="{00000000-0004-0000-0500-00004F010000}"/>
    <hyperlink ref="F529" r:id="rId337" xr:uid="{00000000-0004-0000-0500-000050010000}"/>
    <hyperlink ref="F530" r:id="rId338" xr:uid="{00000000-0004-0000-0500-000051010000}"/>
    <hyperlink ref="F531" r:id="rId339" xr:uid="{00000000-0004-0000-0500-000052010000}"/>
    <hyperlink ref="F532" r:id="rId340" xr:uid="{00000000-0004-0000-0500-000053010000}"/>
    <hyperlink ref="F533" r:id="rId341" xr:uid="{00000000-0004-0000-0500-000054010000}"/>
    <hyperlink ref="F534" r:id="rId342" xr:uid="{00000000-0004-0000-0500-000055010000}"/>
    <hyperlink ref="F535" r:id="rId343" xr:uid="{00000000-0004-0000-0500-000056010000}"/>
    <hyperlink ref="F536" r:id="rId344" xr:uid="{00000000-0004-0000-0500-000057010000}"/>
    <hyperlink ref="F537" r:id="rId345" xr:uid="{00000000-0004-0000-0500-000058010000}"/>
    <hyperlink ref="F538" r:id="rId346" xr:uid="{00000000-0004-0000-0500-000059010000}"/>
    <hyperlink ref="F539" r:id="rId347" xr:uid="{00000000-0004-0000-0500-00005A010000}"/>
    <hyperlink ref="F540" r:id="rId348" xr:uid="{00000000-0004-0000-0500-00005B010000}"/>
    <hyperlink ref="F541" r:id="rId349" xr:uid="{00000000-0004-0000-0500-00005C010000}"/>
    <hyperlink ref="F542" r:id="rId350" xr:uid="{00000000-0004-0000-0500-00005D010000}"/>
    <hyperlink ref="F543" r:id="rId351" xr:uid="{00000000-0004-0000-0500-00005E010000}"/>
    <hyperlink ref="F544" r:id="rId352" xr:uid="{00000000-0004-0000-0500-00005F010000}"/>
    <hyperlink ref="F545" r:id="rId353" xr:uid="{00000000-0004-0000-0500-000060010000}"/>
    <hyperlink ref="F546" r:id="rId354" xr:uid="{00000000-0004-0000-0500-000061010000}"/>
    <hyperlink ref="F547" r:id="rId355" xr:uid="{00000000-0004-0000-0500-000062010000}"/>
    <hyperlink ref="F548" r:id="rId356" xr:uid="{00000000-0004-0000-0500-000063010000}"/>
    <hyperlink ref="F549" r:id="rId357" xr:uid="{00000000-0004-0000-0500-000064010000}"/>
    <hyperlink ref="F550" r:id="rId358" xr:uid="{00000000-0004-0000-0500-000065010000}"/>
    <hyperlink ref="F551" r:id="rId359" xr:uid="{00000000-0004-0000-0500-000066010000}"/>
    <hyperlink ref="F552" r:id="rId360" xr:uid="{00000000-0004-0000-0500-000067010000}"/>
    <hyperlink ref="F553" r:id="rId361" xr:uid="{00000000-0004-0000-0500-000068010000}"/>
    <hyperlink ref="F554" r:id="rId362" xr:uid="{00000000-0004-0000-0500-000069010000}"/>
    <hyperlink ref="F555" r:id="rId363" xr:uid="{00000000-0004-0000-0500-00006A010000}"/>
    <hyperlink ref="F556" r:id="rId364" xr:uid="{00000000-0004-0000-0500-00006B010000}"/>
    <hyperlink ref="F557" r:id="rId365" xr:uid="{00000000-0004-0000-0500-00006C010000}"/>
    <hyperlink ref="F558" r:id="rId366" xr:uid="{00000000-0004-0000-0500-00006D010000}"/>
    <hyperlink ref="F559" r:id="rId367" xr:uid="{00000000-0004-0000-0500-00006E010000}"/>
    <hyperlink ref="F560" r:id="rId368" xr:uid="{00000000-0004-0000-0500-00006F010000}"/>
    <hyperlink ref="F561" r:id="rId369" xr:uid="{00000000-0004-0000-0500-000070010000}"/>
    <hyperlink ref="F562" r:id="rId370" xr:uid="{00000000-0004-0000-0500-000071010000}"/>
    <hyperlink ref="F563" r:id="rId371" xr:uid="{00000000-0004-0000-0500-000072010000}"/>
    <hyperlink ref="F564" r:id="rId372" xr:uid="{00000000-0004-0000-0500-000073010000}"/>
    <hyperlink ref="F565" r:id="rId373" xr:uid="{00000000-0004-0000-0500-000074010000}"/>
    <hyperlink ref="F566" r:id="rId374" xr:uid="{00000000-0004-0000-0500-000075010000}"/>
    <hyperlink ref="F567" r:id="rId375" xr:uid="{00000000-0004-0000-0500-000076010000}"/>
    <hyperlink ref="F568" r:id="rId376" xr:uid="{00000000-0004-0000-0500-000077010000}"/>
    <hyperlink ref="F569" r:id="rId377" xr:uid="{00000000-0004-0000-0500-000078010000}"/>
    <hyperlink ref="F570" r:id="rId378" xr:uid="{00000000-0004-0000-0500-000079010000}"/>
    <hyperlink ref="F571" r:id="rId379" xr:uid="{00000000-0004-0000-0500-00007A010000}"/>
    <hyperlink ref="F572" r:id="rId380" xr:uid="{00000000-0004-0000-0500-00007B010000}"/>
    <hyperlink ref="F573" r:id="rId381" xr:uid="{00000000-0004-0000-0500-00007C010000}"/>
    <hyperlink ref="F574" r:id="rId382" xr:uid="{00000000-0004-0000-0500-00007D010000}"/>
    <hyperlink ref="F575" r:id="rId383" xr:uid="{00000000-0004-0000-0500-00007E010000}"/>
    <hyperlink ref="F576" r:id="rId384" xr:uid="{00000000-0004-0000-0500-00007F010000}"/>
    <hyperlink ref="F577" r:id="rId385" xr:uid="{00000000-0004-0000-0500-000080010000}"/>
    <hyperlink ref="F578" r:id="rId386" xr:uid="{00000000-0004-0000-0500-000081010000}"/>
    <hyperlink ref="F579" r:id="rId387" xr:uid="{00000000-0004-0000-0500-000082010000}"/>
    <hyperlink ref="F580" r:id="rId388" xr:uid="{00000000-0004-0000-0500-000083010000}"/>
    <hyperlink ref="F581" r:id="rId389" xr:uid="{00000000-0004-0000-0500-000084010000}"/>
    <hyperlink ref="F582" r:id="rId390" xr:uid="{00000000-0004-0000-0500-000085010000}"/>
    <hyperlink ref="F583" r:id="rId391" xr:uid="{00000000-0004-0000-0500-000086010000}"/>
    <hyperlink ref="F584" r:id="rId392" xr:uid="{00000000-0004-0000-0500-000087010000}"/>
    <hyperlink ref="F585" r:id="rId393" xr:uid="{00000000-0004-0000-0500-000088010000}"/>
    <hyperlink ref="F586" r:id="rId394" xr:uid="{00000000-0004-0000-0500-000089010000}"/>
    <hyperlink ref="F587" r:id="rId395" xr:uid="{00000000-0004-0000-0500-00008A010000}"/>
    <hyperlink ref="F588" r:id="rId396" xr:uid="{00000000-0004-0000-0500-00008B010000}"/>
    <hyperlink ref="F589" r:id="rId397" xr:uid="{00000000-0004-0000-0500-00008C010000}"/>
    <hyperlink ref="F590" r:id="rId398" xr:uid="{00000000-0004-0000-0500-00008D010000}"/>
    <hyperlink ref="F591" r:id="rId399" xr:uid="{00000000-0004-0000-0500-00008E010000}"/>
    <hyperlink ref="F592" r:id="rId400" xr:uid="{00000000-0004-0000-0500-00008F010000}"/>
    <hyperlink ref="F593" r:id="rId401" xr:uid="{00000000-0004-0000-0500-000090010000}"/>
    <hyperlink ref="F594" r:id="rId402" xr:uid="{00000000-0004-0000-0500-000091010000}"/>
    <hyperlink ref="F595" r:id="rId403" xr:uid="{00000000-0004-0000-0500-000092010000}"/>
    <hyperlink ref="F596" r:id="rId404" xr:uid="{00000000-0004-0000-0500-000093010000}"/>
    <hyperlink ref="F597" r:id="rId405" xr:uid="{00000000-0004-0000-0500-000094010000}"/>
    <hyperlink ref="F598" r:id="rId406" xr:uid="{00000000-0004-0000-0500-000095010000}"/>
    <hyperlink ref="F599" r:id="rId407" xr:uid="{00000000-0004-0000-0500-000096010000}"/>
    <hyperlink ref="F600" r:id="rId408" xr:uid="{00000000-0004-0000-0500-000097010000}"/>
    <hyperlink ref="F601" r:id="rId409" xr:uid="{00000000-0004-0000-0500-000098010000}"/>
    <hyperlink ref="F602" r:id="rId410" xr:uid="{00000000-0004-0000-0500-000099010000}"/>
    <hyperlink ref="F603" r:id="rId411" xr:uid="{00000000-0004-0000-0500-00009A010000}"/>
    <hyperlink ref="F604" r:id="rId412" xr:uid="{00000000-0004-0000-0500-00009B010000}"/>
    <hyperlink ref="F605" r:id="rId413" xr:uid="{00000000-0004-0000-0500-00009C010000}"/>
    <hyperlink ref="F606" r:id="rId414" xr:uid="{00000000-0004-0000-0500-00009D010000}"/>
    <hyperlink ref="F607" r:id="rId415" xr:uid="{00000000-0004-0000-0500-00009E010000}"/>
    <hyperlink ref="F608" r:id="rId416" xr:uid="{00000000-0004-0000-0500-00009F010000}"/>
    <hyperlink ref="F609" r:id="rId417" xr:uid="{00000000-0004-0000-0500-0000A0010000}"/>
    <hyperlink ref="F610" r:id="rId418" xr:uid="{00000000-0004-0000-0500-0000A1010000}"/>
    <hyperlink ref="F611" r:id="rId419" xr:uid="{00000000-0004-0000-0500-0000A2010000}"/>
    <hyperlink ref="F612" r:id="rId420" xr:uid="{00000000-0004-0000-0500-0000A3010000}"/>
    <hyperlink ref="F613" r:id="rId421" xr:uid="{00000000-0004-0000-0500-0000A4010000}"/>
    <hyperlink ref="F614" r:id="rId422" xr:uid="{00000000-0004-0000-0500-0000A5010000}"/>
    <hyperlink ref="F615" r:id="rId423" xr:uid="{00000000-0004-0000-0500-0000A6010000}"/>
    <hyperlink ref="F616" r:id="rId424" xr:uid="{00000000-0004-0000-0500-0000A7010000}"/>
    <hyperlink ref="F617" r:id="rId425" xr:uid="{00000000-0004-0000-0500-0000A8010000}"/>
    <hyperlink ref="F618" r:id="rId426" xr:uid="{00000000-0004-0000-0500-0000A9010000}"/>
    <hyperlink ref="F619" r:id="rId427" xr:uid="{00000000-0004-0000-0500-0000AA010000}"/>
    <hyperlink ref="F620" r:id="rId428" xr:uid="{00000000-0004-0000-0500-0000AB010000}"/>
    <hyperlink ref="F621" r:id="rId429" xr:uid="{00000000-0004-0000-0500-0000AC010000}"/>
    <hyperlink ref="F622" r:id="rId430" xr:uid="{00000000-0004-0000-0500-0000AD010000}"/>
    <hyperlink ref="F623" r:id="rId431" xr:uid="{00000000-0004-0000-0500-0000AE010000}"/>
    <hyperlink ref="F624" r:id="rId432" xr:uid="{00000000-0004-0000-0500-0000AF010000}"/>
    <hyperlink ref="F625" r:id="rId433" xr:uid="{00000000-0004-0000-0500-0000B0010000}"/>
    <hyperlink ref="F626" r:id="rId434" xr:uid="{00000000-0004-0000-0500-0000B1010000}"/>
    <hyperlink ref="F627" r:id="rId435" xr:uid="{00000000-0004-0000-0500-0000B2010000}"/>
    <hyperlink ref="F628" r:id="rId436" xr:uid="{00000000-0004-0000-0500-0000B3010000}"/>
    <hyperlink ref="F629" r:id="rId437" xr:uid="{00000000-0004-0000-0500-0000B4010000}"/>
    <hyperlink ref="F630" r:id="rId438" xr:uid="{00000000-0004-0000-0500-0000B5010000}"/>
    <hyperlink ref="F631" r:id="rId439" xr:uid="{00000000-0004-0000-0500-0000B6010000}"/>
    <hyperlink ref="F632" r:id="rId440" xr:uid="{00000000-0004-0000-0500-0000B7010000}"/>
    <hyperlink ref="F633" r:id="rId441" xr:uid="{00000000-0004-0000-0500-0000B8010000}"/>
    <hyperlink ref="F634" r:id="rId442" xr:uid="{00000000-0004-0000-0500-0000B9010000}"/>
    <hyperlink ref="F635" r:id="rId443" xr:uid="{00000000-0004-0000-0500-0000BA010000}"/>
    <hyperlink ref="F636" r:id="rId444" xr:uid="{00000000-0004-0000-0500-0000BB010000}"/>
    <hyperlink ref="F637" r:id="rId445" xr:uid="{00000000-0004-0000-0500-0000BC010000}"/>
    <hyperlink ref="F638" r:id="rId446" xr:uid="{00000000-0004-0000-0500-0000BD010000}"/>
    <hyperlink ref="F639" r:id="rId447" xr:uid="{00000000-0004-0000-0500-0000BE010000}"/>
    <hyperlink ref="F640" r:id="rId448" xr:uid="{00000000-0004-0000-0500-0000BF010000}"/>
    <hyperlink ref="F641" r:id="rId449" xr:uid="{00000000-0004-0000-0500-0000C0010000}"/>
    <hyperlink ref="F642" r:id="rId450" xr:uid="{00000000-0004-0000-0500-0000C1010000}"/>
    <hyperlink ref="F643" r:id="rId451" xr:uid="{00000000-0004-0000-0500-0000C2010000}"/>
    <hyperlink ref="F644" r:id="rId452" xr:uid="{00000000-0004-0000-0500-0000C3010000}"/>
    <hyperlink ref="F645" r:id="rId453" xr:uid="{00000000-0004-0000-0500-0000C4010000}"/>
    <hyperlink ref="F646" r:id="rId454" xr:uid="{00000000-0004-0000-0500-0000C5010000}"/>
    <hyperlink ref="F647" r:id="rId455" xr:uid="{00000000-0004-0000-0500-0000C6010000}"/>
    <hyperlink ref="F648" r:id="rId456" xr:uid="{00000000-0004-0000-0500-0000C7010000}"/>
    <hyperlink ref="F649" r:id="rId457" xr:uid="{00000000-0004-0000-0500-0000C8010000}"/>
    <hyperlink ref="F650" r:id="rId458" xr:uid="{00000000-0004-0000-0500-0000C9010000}"/>
    <hyperlink ref="F651" r:id="rId459" xr:uid="{00000000-0004-0000-0500-0000CA010000}"/>
    <hyperlink ref="F652" r:id="rId460" xr:uid="{00000000-0004-0000-0500-0000CB010000}"/>
    <hyperlink ref="F653" r:id="rId461" xr:uid="{00000000-0004-0000-0500-0000CC010000}"/>
    <hyperlink ref="F654" r:id="rId462" xr:uid="{00000000-0004-0000-0500-0000CD010000}"/>
    <hyperlink ref="F655" r:id="rId463" xr:uid="{00000000-0004-0000-0500-0000CE010000}"/>
    <hyperlink ref="F656" r:id="rId464" xr:uid="{00000000-0004-0000-0500-0000CF010000}"/>
    <hyperlink ref="F657" r:id="rId465" xr:uid="{00000000-0004-0000-0500-0000D0010000}"/>
    <hyperlink ref="F658" r:id="rId466" xr:uid="{00000000-0004-0000-0500-0000D1010000}"/>
    <hyperlink ref="F659" r:id="rId467" xr:uid="{00000000-0004-0000-0500-0000D2010000}"/>
    <hyperlink ref="F660" r:id="rId468" xr:uid="{00000000-0004-0000-0500-0000D3010000}"/>
    <hyperlink ref="F661" r:id="rId469" xr:uid="{00000000-0004-0000-0500-0000D4010000}"/>
    <hyperlink ref="F662" r:id="rId470" xr:uid="{00000000-0004-0000-0500-0000D5010000}"/>
    <hyperlink ref="F663" r:id="rId471" xr:uid="{00000000-0004-0000-0500-0000D6010000}"/>
    <hyperlink ref="F664" r:id="rId472" xr:uid="{00000000-0004-0000-0500-0000D7010000}"/>
    <hyperlink ref="F665" r:id="rId473" xr:uid="{00000000-0004-0000-0500-0000D8010000}"/>
    <hyperlink ref="F666" r:id="rId474" xr:uid="{00000000-0004-0000-0500-0000D9010000}"/>
    <hyperlink ref="F667" r:id="rId475" xr:uid="{00000000-0004-0000-0500-0000DA010000}"/>
    <hyperlink ref="F668" r:id="rId476" xr:uid="{00000000-0004-0000-0500-0000DB010000}"/>
    <hyperlink ref="F669" r:id="rId477" xr:uid="{00000000-0004-0000-0500-0000DC010000}"/>
    <hyperlink ref="F670" r:id="rId478" xr:uid="{00000000-0004-0000-0500-0000DD010000}"/>
    <hyperlink ref="F671" r:id="rId479" xr:uid="{00000000-0004-0000-0500-0000DE010000}"/>
    <hyperlink ref="F672" r:id="rId480" xr:uid="{00000000-0004-0000-0500-0000DF010000}"/>
    <hyperlink ref="F673" r:id="rId481" xr:uid="{00000000-0004-0000-0500-0000E0010000}"/>
    <hyperlink ref="F674" r:id="rId482" xr:uid="{00000000-0004-0000-0500-0000E1010000}"/>
    <hyperlink ref="F675" r:id="rId483" xr:uid="{00000000-0004-0000-0500-0000E2010000}"/>
    <hyperlink ref="F676" r:id="rId484" xr:uid="{00000000-0004-0000-0500-0000E3010000}"/>
    <hyperlink ref="F677" r:id="rId485" xr:uid="{00000000-0004-0000-0500-0000E4010000}"/>
    <hyperlink ref="F678" r:id="rId486" xr:uid="{00000000-0004-0000-0500-0000E5010000}"/>
    <hyperlink ref="F679" r:id="rId487" xr:uid="{00000000-0004-0000-0500-0000E6010000}"/>
    <hyperlink ref="F680" r:id="rId488" xr:uid="{00000000-0004-0000-0500-0000E7010000}"/>
    <hyperlink ref="F681" r:id="rId489" xr:uid="{00000000-0004-0000-0500-0000E8010000}"/>
    <hyperlink ref="F682" r:id="rId490" xr:uid="{00000000-0004-0000-0500-0000E9010000}"/>
    <hyperlink ref="F683" r:id="rId491" xr:uid="{00000000-0004-0000-0500-0000EA010000}"/>
    <hyperlink ref="F684" r:id="rId492" xr:uid="{00000000-0004-0000-0500-0000EB010000}"/>
    <hyperlink ref="F685" r:id="rId493" xr:uid="{00000000-0004-0000-0500-0000EC010000}"/>
    <hyperlink ref="F686" r:id="rId494" xr:uid="{00000000-0004-0000-0500-0000ED010000}"/>
    <hyperlink ref="F687" r:id="rId495" xr:uid="{00000000-0004-0000-0500-0000EE010000}"/>
    <hyperlink ref="F688" r:id="rId496" xr:uid="{00000000-0004-0000-0500-0000EF010000}"/>
    <hyperlink ref="F689" r:id="rId497" xr:uid="{00000000-0004-0000-0500-0000F0010000}"/>
    <hyperlink ref="F690" r:id="rId498" xr:uid="{00000000-0004-0000-0500-0000F1010000}"/>
    <hyperlink ref="F691" r:id="rId499" xr:uid="{00000000-0004-0000-0500-0000F2010000}"/>
    <hyperlink ref="F692" r:id="rId500" xr:uid="{00000000-0004-0000-0500-0000F3010000}"/>
    <hyperlink ref="F693" r:id="rId501" xr:uid="{00000000-0004-0000-0500-0000F4010000}"/>
    <hyperlink ref="F694" r:id="rId502" xr:uid="{00000000-0004-0000-0500-0000F5010000}"/>
    <hyperlink ref="F695" r:id="rId503" xr:uid="{00000000-0004-0000-0500-0000F6010000}"/>
    <hyperlink ref="F696" r:id="rId504" xr:uid="{00000000-0004-0000-0500-0000F7010000}"/>
    <hyperlink ref="F697" r:id="rId505" xr:uid="{00000000-0004-0000-0500-0000F8010000}"/>
    <hyperlink ref="F698" r:id="rId506" xr:uid="{00000000-0004-0000-0500-0000F9010000}"/>
    <hyperlink ref="F699" r:id="rId507" xr:uid="{00000000-0004-0000-0500-0000FA010000}"/>
    <hyperlink ref="F700" r:id="rId508" xr:uid="{00000000-0004-0000-0500-0000FB010000}"/>
    <hyperlink ref="F701" r:id="rId509" xr:uid="{00000000-0004-0000-0500-0000FC010000}"/>
    <hyperlink ref="F702" r:id="rId510" xr:uid="{00000000-0004-0000-0500-0000FD010000}"/>
    <hyperlink ref="F703" r:id="rId511" xr:uid="{00000000-0004-0000-0500-0000FE010000}"/>
    <hyperlink ref="F704" r:id="rId512" xr:uid="{00000000-0004-0000-0500-0000FF010000}"/>
    <hyperlink ref="F705" r:id="rId513" xr:uid="{00000000-0004-0000-0500-000000020000}"/>
    <hyperlink ref="F706" r:id="rId514" xr:uid="{00000000-0004-0000-0500-000001020000}"/>
    <hyperlink ref="F707" r:id="rId515" xr:uid="{00000000-0004-0000-0500-000002020000}"/>
    <hyperlink ref="F708" r:id="rId516" xr:uid="{00000000-0004-0000-0500-000003020000}"/>
    <hyperlink ref="F709" r:id="rId517" xr:uid="{00000000-0004-0000-0500-000004020000}"/>
    <hyperlink ref="F710" r:id="rId518" xr:uid="{00000000-0004-0000-0500-000005020000}"/>
    <hyperlink ref="F711" r:id="rId519" xr:uid="{00000000-0004-0000-0500-000006020000}"/>
    <hyperlink ref="F712" r:id="rId520" xr:uid="{00000000-0004-0000-0500-000007020000}"/>
    <hyperlink ref="F713" r:id="rId521" xr:uid="{00000000-0004-0000-0500-000008020000}"/>
    <hyperlink ref="F714" r:id="rId522" xr:uid="{00000000-0004-0000-0500-000009020000}"/>
    <hyperlink ref="F715" r:id="rId523" xr:uid="{00000000-0004-0000-0500-00000A020000}"/>
    <hyperlink ref="F716" r:id="rId524" xr:uid="{00000000-0004-0000-0500-00000B020000}"/>
    <hyperlink ref="F717" r:id="rId525" xr:uid="{00000000-0004-0000-0500-00000C020000}"/>
    <hyperlink ref="F718" r:id="rId526" xr:uid="{00000000-0004-0000-0500-00000D020000}"/>
    <hyperlink ref="F719" r:id="rId527" xr:uid="{00000000-0004-0000-0500-00000E020000}"/>
    <hyperlink ref="F720" r:id="rId528" xr:uid="{00000000-0004-0000-0500-00000F020000}"/>
    <hyperlink ref="F721" r:id="rId529" xr:uid="{00000000-0004-0000-0500-000010020000}"/>
    <hyperlink ref="F722" r:id="rId530" xr:uid="{00000000-0004-0000-0500-000011020000}"/>
    <hyperlink ref="F723" r:id="rId531" xr:uid="{00000000-0004-0000-0500-000012020000}"/>
    <hyperlink ref="F724" r:id="rId532" xr:uid="{00000000-0004-0000-0500-000013020000}"/>
    <hyperlink ref="F725" r:id="rId533" xr:uid="{00000000-0004-0000-0500-000014020000}"/>
    <hyperlink ref="F726" r:id="rId534" xr:uid="{00000000-0004-0000-0500-000015020000}"/>
    <hyperlink ref="F727" r:id="rId535" xr:uid="{00000000-0004-0000-0500-000016020000}"/>
    <hyperlink ref="F728" r:id="rId536" xr:uid="{00000000-0004-0000-0500-000017020000}"/>
    <hyperlink ref="F729" r:id="rId537" xr:uid="{00000000-0004-0000-0500-000018020000}"/>
    <hyperlink ref="F730" r:id="rId538" xr:uid="{00000000-0004-0000-0500-000019020000}"/>
    <hyperlink ref="F731" r:id="rId539" xr:uid="{00000000-0004-0000-0500-00001A020000}"/>
    <hyperlink ref="F732" r:id="rId540" xr:uid="{00000000-0004-0000-0500-00001B020000}"/>
    <hyperlink ref="F733" r:id="rId541" xr:uid="{00000000-0004-0000-0500-00001C020000}"/>
    <hyperlink ref="F734" r:id="rId542" xr:uid="{00000000-0004-0000-0500-00001D020000}"/>
    <hyperlink ref="F735" r:id="rId543" xr:uid="{00000000-0004-0000-0500-00001E020000}"/>
    <hyperlink ref="F736" r:id="rId544" xr:uid="{00000000-0004-0000-0500-00001F020000}"/>
    <hyperlink ref="F737" r:id="rId545" xr:uid="{00000000-0004-0000-0500-000020020000}"/>
    <hyperlink ref="F738" r:id="rId546" xr:uid="{00000000-0004-0000-0500-000021020000}"/>
    <hyperlink ref="F739" r:id="rId547" xr:uid="{00000000-0004-0000-0500-000022020000}"/>
    <hyperlink ref="F740" r:id="rId548" xr:uid="{00000000-0004-0000-0500-000023020000}"/>
    <hyperlink ref="F741" r:id="rId549" xr:uid="{00000000-0004-0000-0500-000024020000}"/>
    <hyperlink ref="F742" r:id="rId550" xr:uid="{00000000-0004-0000-0500-000025020000}"/>
    <hyperlink ref="F743" r:id="rId551" xr:uid="{00000000-0004-0000-0500-000026020000}"/>
    <hyperlink ref="F744" r:id="rId552" xr:uid="{00000000-0004-0000-0500-000027020000}"/>
    <hyperlink ref="F745" r:id="rId553" xr:uid="{00000000-0004-0000-0500-000028020000}"/>
    <hyperlink ref="F746" r:id="rId554" xr:uid="{00000000-0004-0000-0500-000029020000}"/>
    <hyperlink ref="F747" r:id="rId555" xr:uid="{00000000-0004-0000-0500-00002A020000}"/>
    <hyperlink ref="F748" r:id="rId556" xr:uid="{00000000-0004-0000-0500-00002B020000}"/>
    <hyperlink ref="F749" r:id="rId557" xr:uid="{00000000-0004-0000-0500-00002C020000}"/>
    <hyperlink ref="F750" r:id="rId558" xr:uid="{00000000-0004-0000-0500-00002D020000}"/>
    <hyperlink ref="F751" r:id="rId559" xr:uid="{00000000-0004-0000-0500-00002E020000}"/>
    <hyperlink ref="F752" r:id="rId560" xr:uid="{00000000-0004-0000-0500-00002F020000}"/>
    <hyperlink ref="F753" r:id="rId561" xr:uid="{00000000-0004-0000-0500-000030020000}"/>
    <hyperlink ref="F754" r:id="rId562" xr:uid="{00000000-0004-0000-0500-000031020000}"/>
    <hyperlink ref="F755" r:id="rId563" xr:uid="{00000000-0004-0000-0500-000032020000}"/>
    <hyperlink ref="F756" r:id="rId564" xr:uid="{00000000-0004-0000-0500-000033020000}"/>
    <hyperlink ref="F757" r:id="rId565" xr:uid="{00000000-0004-0000-0500-000034020000}"/>
    <hyperlink ref="F758" r:id="rId566" xr:uid="{00000000-0004-0000-0500-000035020000}"/>
    <hyperlink ref="F759" r:id="rId567" xr:uid="{00000000-0004-0000-0500-000036020000}"/>
    <hyperlink ref="F760" r:id="rId568" xr:uid="{00000000-0004-0000-0500-000037020000}"/>
    <hyperlink ref="F761" r:id="rId569" xr:uid="{00000000-0004-0000-0500-000038020000}"/>
    <hyperlink ref="F762" r:id="rId570" xr:uid="{00000000-0004-0000-0500-000039020000}"/>
    <hyperlink ref="F763" r:id="rId571" xr:uid="{00000000-0004-0000-0500-00003A020000}"/>
    <hyperlink ref="F764" r:id="rId572" xr:uid="{00000000-0004-0000-0500-00003B020000}"/>
    <hyperlink ref="F765" r:id="rId573" xr:uid="{00000000-0004-0000-0500-00003C020000}"/>
    <hyperlink ref="F766" r:id="rId574" xr:uid="{00000000-0004-0000-0500-00003D020000}"/>
    <hyperlink ref="F767" r:id="rId575" xr:uid="{00000000-0004-0000-0500-00003E020000}"/>
    <hyperlink ref="F768" r:id="rId576" xr:uid="{00000000-0004-0000-0500-00003F020000}"/>
    <hyperlink ref="F769" r:id="rId577" xr:uid="{00000000-0004-0000-0500-000040020000}"/>
    <hyperlink ref="F770" r:id="rId578" xr:uid="{00000000-0004-0000-0500-000041020000}"/>
    <hyperlink ref="F771" r:id="rId579" xr:uid="{00000000-0004-0000-0500-000042020000}"/>
    <hyperlink ref="F772" r:id="rId580" xr:uid="{00000000-0004-0000-0500-000043020000}"/>
    <hyperlink ref="F773" r:id="rId581" xr:uid="{00000000-0004-0000-0500-000044020000}"/>
    <hyperlink ref="F774" r:id="rId582" xr:uid="{00000000-0004-0000-0500-000045020000}"/>
    <hyperlink ref="F775" r:id="rId583" xr:uid="{00000000-0004-0000-0500-000046020000}"/>
    <hyperlink ref="F776" r:id="rId584" xr:uid="{00000000-0004-0000-0500-000047020000}"/>
    <hyperlink ref="F777" r:id="rId585" xr:uid="{00000000-0004-0000-0500-000048020000}"/>
    <hyperlink ref="F778" r:id="rId586" xr:uid="{00000000-0004-0000-0500-000049020000}"/>
    <hyperlink ref="F779" r:id="rId587" xr:uid="{00000000-0004-0000-0500-00004A020000}"/>
    <hyperlink ref="F780" r:id="rId588" xr:uid="{00000000-0004-0000-0500-00004B020000}"/>
    <hyperlink ref="F781" r:id="rId589" xr:uid="{00000000-0004-0000-0500-00004C020000}"/>
    <hyperlink ref="F782" r:id="rId590" xr:uid="{00000000-0004-0000-0500-00004D020000}"/>
    <hyperlink ref="F783" r:id="rId591" xr:uid="{00000000-0004-0000-0500-00004E020000}"/>
    <hyperlink ref="F784" r:id="rId592" xr:uid="{00000000-0004-0000-0500-00004F020000}"/>
    <hyperlink ref="F785" r:id="rId593" xr:uid="{00000000-0004-0000-0500-000050020000}"/>
    <hyperlink ref="F786" r:id="rId594" xr:uid="{00000000-0004-0000-0500-000051020000}"/>
    <hyperlink ref="F787" r:id="rId595" xr:uid="{00000000-0004-0000-0500-000052020000}"/>
    <hyperlink ref="F788" r:id="rId596" xr:uid="{00000000-0004-0000-0500-000053020000}"/>
    <hyperlink ref="F789" r:id="rId597" xr:uid="{00000000-0004-0000-0500-000054020000}"/>
    <hyperlink ref="F790" r:id="rId598" xr:uid="{00000000-0004-0000-0500-000055020000}"/>
    <hyperlink ref="F791" r:id="rId599" xr:uid="{00000000-0004-0000-0500-000056020000}"/>
    <hyperlink ref="F792" r:id="rId600" xr:uid="{00000000-0004-0000-0500-000057020000}"/>
    <hyperlink ref="F793" r:id="rId601" xr:uid="{00000000-0004-0000-0500-000058020000}"/>
    <hyperlink ref="F794" r:id="rId602" xr:uid="{00000000-0004-0000-0500-000059020000}"/>
    <hyperlink ref="F795" r:id="rId603" xr:uid="{00000000-0004-0000-0500-00005A020000}"/>
    <hyperlink ref="F796" r:id="rId604" xr:uid="{00000000-0004-0000-0500-00005B020000}"/>
    <hyperlink ref="F797" r:id="rId605" xr:uid="{00000000-0004-0000-0500-00005C020000}"/>
    <hyperlink ref="F798" r:id="rId606" xr:uid="{00000000-0004-0000-0500-00005D020000}"/>
    <hyperlink ref="F799" r:id="rId607" xr:uid="{00000000-0004-0000-0500-00005E020000}"/>
    <hyperlink ref="F800" r:id="rId608" xr:uid="{00000000-0004-0000-0500-00005F020000}"/>
    <hyperlink ref="F801" r:id="rId609" xr:uid="{00000000-0004-0000-0500-000060020000}"/>
    <hyperlink ref="F802" r:id="rId610" xr:uid="{00000000-0004-0000-0500-000061020000}"/>
    <hyperlink ref="F803" r:id="rId611" xr:uid="{00000000-0004-0000-0500-000062020000}"/>
    <hyperlink ref="F804" r:id="rId612" xr:uid="{00000000-0004-0000-0500-000063020000}"/>
    <hyperlink ref="F805" r:id="rId613" xr:uid="{00000000-0004-0000-0500-000064020000}"/>
    <hyperlink ref="F806" r:id="rId614" xr:uid="{00000000-0004-0000-0500-000065020000}"/>
    <hyperlink ref="F807" r:id="rId615" xr:uid="{00000000-0004-0000-0500-000066020000}"/>
    <hyperlink ref="F808" r:id="rId616" xr:uid="{00000000-0004-0000-0500-000067020000}"/>
    <hyperlink ref="C945" r:id="rId617" xr:uid="{00000000-0004-0000-0500-000068020000}"/>
    <hyperlink ref="C946" r:id="rId618" xr:uid="{00000000-0004-0000-0500-000069020000}"/>
  </hyperlinks>
  <pageMargins left="0.7" right="0.7" top="0.75" bottom="0.75" header="0.511811023622047" footer="0.511811023622047"/>
  <pageSetup paperSize="9" orientation="portrait" horizontalDpi="300" verticalDpi="300"/>
  <legacyDrawing r:id="rId619"/>
  <tableParts count="1">
    <tablePart r:id="rId62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D99"/>
  </sheetPr>
  <dimension ref="A1:E700"/>
  <sheetViews>
    <sheetView zoomScaleNormal="100" workbookViewId="0">
      <selection activeCell="B237" sqref="B237"/>
    </sheetView>
  </sheetViews>
  <sheetFormatPr baseColWidth="10" defaultColWidth="10.44140625" defaultRowHeight="14.4" x14ac:dyDescent="0.3"/>
  <cols>
    <col min="1" max="1" width="19.5546875" customWidth="1"/>
    <col min="2" max="2" width="41.33203125" customWidth="1"/>
    <col min="3" max="3" width="11" customWidth="1"/>
    <col min="4" max="4" width="10.109375" customWidth="1"/>
    <col min="5" max="5" width="11.77734375" customWidth="1"/>
  </cols>
  <sheetData>
    <row r="1" spans="1:2" ht="21" x14ac:dyDescent="0.4">
      <c r="A1" s="82" t="s">
        <v>240</v>
      </c>
    </row>
    <row r="3" spans="1:2" x14ac:dyDescent="0.3">
      <c r="A3" s="83" t="s">
        <v>241</v>
      </c>
      <c r="B3" t="s">
        <v>242</v>
      </c>
    </row>
    <row r="4" spans="1:2" x14ac:dyDescent="0.3">
      <c r="A4" s="84" t="s">
        <v>1982</v>
      </c>
      <c r="B4">
        <v>246</v>
      </c>
    </row>
    <row r="5" spans="1:2" x14ac:dyDescent="0.3">
      <c r="A5" s="84" t="s">
        <v>1053</v>
      </c>
      <c r="B5">
        <v>1</v>
      </c>
    </row>
    <row r="6" spans="1:2" x14ac:dyDescent="0.3">
      <c r="A6" s="84" t="s">
        <v>1081</v>
      </c>
      <c r="B6">
        <v>1</v>
      </c>
    </row>
    <row r="7" spans="1:2" x14ac:dyDescent="0.3">
      <c r="A7" s="84" t="s">
        <v>1243</v>
      </c>
      <c r="B7">
        <v>32</v>
      </c>
    </row>
    <row r="8" spans="1:2" x14ac:dyDescent="0.3">
      <c r="A8" s="84" t="s">
        <v>1211</v>
      </c>
      <c r="B8">
        <v>10</v>
      </c>
    </row>
    <row r="9" spans="1:2" x14ac:dyDescent="0.3">
      <c r="A9" s="84" t="s">
        <v>1319</v>
      </c>
      <c r="B9">
        <v>206</v>
      </c>
    </row>
    <row r="10" spans="1:2" x14ac:dyDescent="0.3">
      <c r="A10" s="84" t="s">
        <v>2551</v>
      </c>
      <c r="B10">
        <v>108</v>
      </c>
    </row>
    <row r="11" spans="1:2" x14ac:dyDescent="0.3">
      <c r="A11" s="84" t="s">
        <v>957</v>
      </c>
      <c r="B11">
        <v>13</v>
      </c>
    </row>
    <row r="12" spans="1:2" x14ac:dyDescent="0.3">
      <c r="A12" s="84" t="s">
        <v>1088</v>
      </c>
      <c r="B12">
        <v>13</v>
      </c>
    </row>
    <row r="13" spans="1:2" x14ac:dyDescent="0.3">
      <c r="A13" s="84" t="s">
        <v>1890</v>
      </c>
      <c r="B13">
        <v>32</v>
      </c>
    </row>
    <row r="14" spans="1:2" x14ac:dyDescent="0.3">
      <c r="A14" s="84" t="s">
        <v>243</v>
      </c>
      <c r="B14">
        <v>662</v>
      </c>
    </row>
    <row r="16" spans="1:2" ht="21" x14ac:dyDescent="0.4">
      <c r="A16" s="82" t="s">
        <v>244</v>
      </c>
    </row>
    <row r="18" spans="1:4" x14ac:dyDescent="0.3">
      <c r="A18" s="83" t="s">
        <v>242</v>
      </c>
      <c r="B18" s="83" t="s">
        <v>246</v>
      </c>
    </row>
    <row r="19" spans="1:4" x14ac:dyDescent="0.3">
      <c r="A19" s="83" t="s">
        <v>241</v>
      </c>
      <c r="B19" t="s">
        <v>116</v>
      </c>
      <c r="C19" t="s">
        <v>89</v>
      </c>
      <c r="D19" t="s">
        <v>243</v>
      </c>
    </row>
    <row r="20" spans="1:4" x14ac:dyDescent="0.3">
      <c r="A20" s="84" t="s">
        <v>1982</v>
      </c>
      <c r="B20">
        <v>240</v>
      </c>
      <c r="C20">
        <v>6</v>
      </c>
      <c r="D20">
        <v>246</v>
      </c>
    </row>
    <row r="21" spans="1:4" x14ac:dyDescent="0.3">
      <c r="A21" s="84" t="s">
        <v>1053</v>
      </c>
      <c r="B21">
        <v>1</v>
      </c>
      <c r="D21">
        <v>1</v>
      </c>
    </row>
    <row r="22" spans="1:4" x14ac:dyDescent="0.3">
      <c r="A22" s="84" t="s">
        <v>1081</v>
      </c>
      <c r="B22">
        <v>1</v>
      </c>
      <c r="D22">
        <v>1</v>
      </c>
    </row>
    <row r="23" spans="1:4" x14ac:dyDescent="0.3">
      <c r="A23" s="84" t="s">
        <v>1243</v>
      </c>
      <c r="B23">
        <v>32</v>
      </c>
      <c r="D23">
        <v>32</v>
      </c>
    </row>
    <row r="24" spans="1:4" x14ac:dyDescent="0.3">
      <c r="A24" s="84" t="s">
        <v>1211</v>
      </c>
      <c r="B24">
        <v>10</v>
      </c>
      <c r="D24">
        <v>10</v>
      </c>
    </row>
    <row r="25" spans="1:4" x14ac:dyDescent="0.3">
      <c r="A25" s="84" t="s">
        <v>1319</v>
      </c>
      <c r="B25">
        <v>206</v>
      </c>
      <c r="D25">
        <v>206</v>
      </c>
    </row>
    <row r="26" spans="1:4" x14ac:dyDescent="0.3">
      <c r="A26" s="84" t="s">
        <v>2551</v>
      </c>
      <c r="B26">
        <v>108</v>
      </c>
      <c r="D26">
        <v>108</v>
      </c>
    </row>
    <row r="27" spans="1:4" x14ac:dyDescent="0.3">
      <c r="A27" s="84" t="s">
        <v>957</v>
      </c>
      <c r="B27">
        <v>13</v>
      </c>
      <c r="D27">
        <v>13</v>
      </c>
    </row>
    <row r="28" spans="1:4" x14ac:dyDescent="0.3">
      <c r="A28" s="84" t="s">
        <v>1088</v>
      </c>
      <c r="B28">
        <v>13</v>
      </c>
      <c r="D28">
        <v>13</v>
      </c>
    </row>
    <row r="29" spans="1:4" x14ac:dyDescent="0.3">
      <c r="A29" s="84" t="s">
        <v>1890</v>
      </c>
      <c r="B29">
        <v>32</v>
      </c>
      <c r="D29">
        <v>32</v>
      </c>
    </row>
    <row r="30" spans="1:4" x14ac:dyDescent="0.3">
      <c r="A30" s="84" t="s">
        <v>243</v>
      </c>
      <c r="B30">
        <v>656</v>
      </c>
      <c r="C30">
        <v>6</v>
      </c>
      <c r="D30">
        <v>662</v>
      </c>
    </row>
    <row r="32" spans="1:4" ht="21" x14ac:dyDescent="0.4">
      <c r="A32" s="82" t="s">
        <v>247</v>
      </c>
    </row>
    <row r="34" spans="1:4" x14ac:dyDescent="0.3">
      <c r="A34" s="83" t="s">
        <v>242</v>
      </c>
      <c r="B34" s="83" t="s">
        <v>246</v>
      </c>
    </row>
    <row r="35" spans="1:4" x14ac:dyDescent="0.3">
      <c r="A35" s="83" t="s">
        <v>241</v>
      </c>
      <c r="B35" s="71" t="s">
        <v>105</v>
      </c>
      <c r="C35" s="71" t="s">
        <v>84</v>
      </c>
      <c r="D35" s="71" t="s">
        <v>243</v>
      </c>
    </row>
    <row r="36" spans="1:4" x14ac:dyDescent="0.3">
      <c r="A36" s="84" t="s">
        <v>1982</v>
      </c>
      <c r="B36" s="71">
        <v>237</v>
      </c>
      <c r="C36" s="71">
        <v>9</v>
      </c>
      <c r="D36" s="71">
        <v>246</v>
      </c>
    </row>
    <row r="37" spans="1:4" x14ac:dyDescent="0.3">
      <c r="A37" s="84" t="s">
        <v>1053</v>
      </c>
      <c r="B37" s="71"/>
      <c r="C37" s="71">
        <v>1</v>
      </c>
      <c r="D37" s="71">
        <v>1</v>
      </c>
    </row>
    <row r="38" spans="1:4" x14ac:dyDescent="0.3">
      <c r="A38" s="84" t="s">
        <v>1081</v>
      </c>
      <c r="B38" s="71"/>
      <c r="C38" s="71">
        <v>1</v>
      </c>
      <c r="D38" s="71">
        <v>1</v>
      </c>
    </row>
    <row r="39" spans="1:4" x14ac:dyDescent="0.3">
      <c r="A39" s="84" t="s">
        <v>1243</v>
      </c>
      <c r="B39" s="71">
        <v>31</v>
      </c>
      <c r="C39" s="71">
        <v>1</v>
      </c>
      <c r="D39" s="71">
        <v>32</v>
      </c>
    </row>
    <row r="40" spans="1:4" x14ac:dyDescent="0.3">
      <c r="A40" s="84" t="s">
        <v>1211</v>
      </c>
      <c r="B40" s="71">
        <v>9</v>
      </c>
      <c r="C40" s="71">
        <v>1</v>
      </c>
      <c r="D40" s="71">
        <v>10</v>
      </c>
    </row>
    <row r="41" spans="1:4" x14ac:dyDescent="0.3">
      <c r="A41" s="84" t="s">
        <v>1319</v>
      </c>
      <c r="B41" s="71">
        <v>185</v>
      </c>
      <c r="C41" s="71">
        <v>21</v>
      </c>
      <c r="D41" s="71">
        <v>206</v>
      </c>
    </row>
    <row r="42" spans="1:4" x14ac:dyDescent="0.3">
      <c r="A42" s="84" t="s">
        <v>2551</v>
      </c>
      <c r="B42" s="71">
        <v>104</v>
      </c>
      <c r="C42" s="71">
        <v>4</v>
      </c>
      <c r="D42" s="71">
        <v>108</v>
      </c>
    </row>
    <row r="43" spans="1:4" x14ac:dyDescent="0.3">
      <c r="A43" s="84" t="s">
        <v>957</v>
      </c>
      <c r="B43" s="71">
        <v>2</v>
      </c>
      <c r="C43" s="71">
        <v>11</v>
      </c>
      <c r="D43" s="71">
        <v>13</v>
      </c>
    </row>
    <row r="44" spans="1:4" x14ac:dyDescent="0.3">
      <c r="A44" s="84" t="s">
        <v>1088</v>
      </c>
      <c r="B44" s="71">
        <v>5</v>
      </c>
      <c r="C44" s="71">
        <v>8</v>
      </c>
      <c r="D44" s="71">
        <v>13</v>
      </c>
    </row>
    <row r="45" spans="1:4" x14ac:dyDescent="0.3">
      <c r="A45" s="84" t="s">
        <v>1890</v>
      </c>
      <c r="B45" s="71">
        <v>28</v>
      </c>
      <c r="C45" s="71">
        <v>4</v>
      </c>
      <c r="D45" s="71">
        <v>32</v>
      </c>
    </row>
    <row r="46" spans="1:4" x14ac:dyDescent="0.3">
      <c r="A46" s="84" t="s">
        <v>243</v>
      </c>
      <c r="B46" s="71">
        <v>601</v>
      </c>
      <c r="C46" s="71">
        <v>61</v>
      </c>
      <c r="D46" s="71">
        <v>662</v>
      </c>
    </row>
    <row r="48" spans="1:4" ht="21" x14ac:dyDescent="0.4">
      <c r="A48" s="82" t="s">
        <v>248</v>
      </c>
    </row>
    <row r="50" spans="1:3" x14ac:dyDescent="0.3">
      <c r="A50" s="83" t="s">
        <v>242</v>
      </c>
      <c r="B50" s="83" t="s">
        <v>246</v>
      </c>
    </row>
    <row r="51" spans="1:3" x14ac:dyDescent="0.3">
      <c r="A51" s="83" t="s">
        <v>241</v>
      </c>
      <c r="B51" t="s">
        <v>116</v>
      </c>
      <c r="C51" s="71" t="s">
        <v>243</v>
      </c>
    </row>
    <row r="52" spans="1:3" x14ac:dyDescent="0.3">
      <c r="A52" s="84" t="s">
        <v>1982</v>
      </c>
      <c r="B52" s="71">
        <v>9</v>
      </c>
      <c r="C52" s="71">
        <v>9</v>
      </c>
    </row>
    <row r="53" spans="1:3" x14ac:dyDescent="0.3">
      <c r="A53" s="84" t="s">
        <v>1053</v>
      </c>
      <c r="B53" s="71">
        <v>1</v>
      </c>
      <c r="C53" s="71">
        <v>1</v>
      </c>
    </row>
    <row r="54" spans="1:3" x14ac:dyDescent="0.3">
      <c r="A54" s="84" t="s">
        <v>1081</v>
      </c>
      <c r="B54" s="71">
        <v>1</v>
      </c>
      <c r="C54" s="71">
        <v>1</v>
      </c>
    </row>
    <row r="55" spans="1:3" x14ac:dyDescent="0.3">
      <c r="A55" s="84" t="s">
        <v>1243</v>
      </c>
      <c r="B55" s="71">
        <v>1</v>
      </c>
      <c r="C55" s="71">
        <v>1</v>
      </c>
    </row>
    <row r="56" spans="1:3" x14ac:dyDescent="0.3">
      <c r="A56" s="84" t="s">
        <v>1211</v>
      </c>
      <c r="B56" s="71">
        <v>1</v>
      </c>
      <c r="C56" s="71">
        <v>1</v>
      </c>
    </row>
    <row r="57" spans="1:3" x14ac:dyDescent="0.3">
      <c r="A57" s="84" t="s">
        <v>1319</v>
      </c>
      <c r="B57" s="71">
        <v>21</v>
      </c>
      <c r="C57" s="71">
        <v>21</v>
      </c>
    </row>
    <row r="58" spans="1:3" x14ac:dyDescent="0.3">
      <c r="A58" s="84" t="s">
        <v>2551</v>
      </c>
      <c r="B58" s="71">
        <v>4</v>
      </c>
      <c r="C58" s="71">
        <v>4</v>
      </c>
    </row>
    <row r="59" spans="1:3" x14ac:dyDescent="0.3">
      <c r="A59" s="84" t="s">
        <v>957</v>
      </c>
      <c r="B59" s="71">
        <v>11</v>
      </c>
      <c r="C59" s="71">
        <v>11</v>
      </c>
    </row>
    <row r="60" spans="1:3" x14ac:dyDescent="0.3">
      <c r="A60" s="84" t="s">
        <v>1088</v>
      </c>
      <c r="B60" s="71">
        <v>8</v>
      </c>
      <c r="C60" s="71">
        <v>8</v>
      </c>
    </row>
    <row r="61" spans="1:3" x14ac:dyDescent="0.3">
      <c r="A61" s="84" t="s">
        <v>1890</v>
      </c>
      <c r="B61" s="71">
        <v>4</v>
      </c>
      <c r="C61" s="71">
        <v>4</v>
      </c>
    </row>
    <row r="62" spans="1:3" x14ac:dyDescent="0.3">
      <c r="A62" s="84" t="s">
        <v>243</v>
      </c>
      <c r="B62" s="71">
        <v>61</v>
      </c>
      <c r="C62" s="71">
        <v>61</v>
      </c>
    </row>
    <row r="65" spans="1:4" ht="21" x14ac:dyDescent="0.4">
      <c r="A65" s="82" t="s">
        <v>249</v>
      </c>
    </row>
    <row r="67" spans="1:4" x14ac:dyDescent="0.3">
      <c r="A67" s="83" t="s">
        <v>242</v>
      </c>
      <c r="B67" s="83" t="s">
        <v>246</v>
      </c>
    </row>
    <row r="68" spans="1:4" x14ac:dyDescent="0.3">
      <c r="A68" s="83" t="s">
        <v>241</v>
      </c>
      <c r="B68" t="s">
        <v>105</v>
      </c>
      <c r="C68" t="s">
        <v>84</v>
      </c>
      <c r="D68" s="71" t="s">
        <v>243</v>
      </c>
    </row>
    <row r="69" spans="1:4" x14ac:dyDescent="0.3">
      <c r="A69" s="84" t="s">
        <v>1982</v>
      </c>
      <c r="B69" s="71">
        <v>4</v>
      </c>
      <c r="C69" s="71">
        <v>5</v>
      </c>
      <c r="D69" s="71">
        <v>9</v>
      </c>
    </row>
    <row r="70" spans="1:4" x14ac:dyDescent="0.3">
      <c r="A70" s="84" t="s">
        <v>1053</v>
      </c>
      <c r="B70" s="71"/>
      <c r="C70" s="71">
        <v>1</v>
      </c>
      <c r="D70" s="71">
        <v>1</v>
      </c>
    </row>
    <row r="71" spans="1:4" x14ac:dyDescent="0.3">
      <c r="A71" s="84" t="s">
        <v>1081</v>
      </c>
      <c r="B71" s="71"/>
      <c r="C71" s="71">
        <v>1</v>
      </c>
      <c r="D71" s="71">
        <v>1</v>
      </c>
    </row>
    <row r="72" spans="1:4" x14ac:dyDescent="0.3">
      <c r="A72" s="84" t="s">
        <v>1243</v>
      </c>
      <c r="B72" s="71">
        <v>1</v>
      </c>
      <c r="C72" s="71"/>
      <c r="D72" s="71">
        <v>1</v>
      </c>
    </row>
    <row r="73" spans="1:4" x14ac:dyDescent="0.3">
      <c r="A73" s="84" t="s">
        <v>1211</v>
      </c>
      <c r="B73" s="71">
        <v>1</v>
      </c>
      <c r="C73" s="71"/>
      <c r="D73" s="71">
        <v>1</v>
      </c>
    </row>
    <row r="74" spans="1:4" x14ac:dyDescent="0.3">
      <c r="A74" s="84" t="s">
        <v>1319</v>
      </c>
      <c r="B74" s="71">
        <v>11</v>
      </c>
      <c r="C74" s="71">
        <v>10</v>
      </c>
      <c r="D74" s="71">
        <v>21</v>
      </c>
    </row>
    <row r="75" spans="1:4" x14ac:dyDescent="0.3">
      <c r="A75" s="84" t="s">
        <v>2551</v>
      </c>
      <c r="B75" s="71">
        <v>2</v>
      </c>
      <c r="C75" s="71">
        <v>2</v>
      </c>
      <c r="D75" s="71">
        <v>4</v>
      </c>
    </row>
    <row r="76" spans="1:4" x14ac:dyDescent="0.3">
      <c r="A76" s="84" t="s">
        <v>957</v>
      </c>
      <c r="B76" s="71"/>
      <c r="C76" s="71">
        <v>11</v>
      </c>
      <c r="D76" s="71">
        <v>11</v>
      </c>
    </row>
    <row r="77" spans="1:4" x14ac:dyDescent="0.3">
      <c r="A77" s="84" t="s">
        <v>1088</v>
      </c>
      <c r="B77" s="71">
        <v>2</v>
      </c>
      <c r="C77" s="71">
        <v>6</v>
      </c>
      <c r="D77" s="71">
        <v>8</v>
      </c>
    </row>
    <row r="78" spans="1:4" x14ac:dyDescent="0.3">
      <c r="A78" s="84" t="s">
        <v>1890</v>
      </c>
      <c r="B78" s="71">
        <v>2</v>
      </c>
      <c r="C78" s="71">
        <v>2</v>
      </c>
      <c r="D78" s="71">
        <v>4</v>
      </c>
    </row>
    <row r="79" spans="1:4" x14ac:dyDescent="0.3">
      <c r="A79" s="84" t="s">
        <v>243</v>
      </c>
      <c r="B79" s="71">
        <v>23</v>
      </c>
      <c r="C79" s="71">
        <v>38</v>
      </c>
      <c r="D79" s="71">
        <v>61</v>
      </c>
    </row>
    <row r="81" spans="1:2" ht="21" x14ac:dyDescent="0.4">
      <c r="A81" s="82" t="s">
        <v>250</v>
      </c>
    </row>
    <row r="83" spans="1:2" x14ac:dyDescent="0.3">
      <c r="A83" s="83" t="s">
        <v>241</v>
      </c>
      <c r="B83" t="s">
        <v>251</v>
      </c>
    </row>
    <row r="84" spans="1:2" x14ac:dyDescent="0.3">
      <c r="A84" s="84" t="s">
        <v>1982</v>
      </c>
      <c r="B84">
        <v>25</v>
      </c>
    </row>
    <row r="85" spans="1:2" x14ac:dyDescent="0.3">
      <c r="A85" s="84" t="s">
        <v>1053</v>
      </c>
      <c r="B85">
        <v>8</v>
      </c>
    </row>
    <row r="86" spans="1:2" x14ac:dyDescent="0.3">
      <c r="A86" s="84" t="s">
        <v>1081</v>
      </c>
      <c r="B86">
        <v>3</v>
      </c>
    </row>
    <row r="87" spans="1:2" x14ac:dyDescent="0.3">
      <c r="A87" s="84" t="s">
        <v>1243</v>
      </c>
      <c r="B87">
        <v>2</v>
      </c>
    </row>
    <row r="88" spans="1:2" x14ac:dyDescent="0.3">
      <c r="A88" s="84" t="s">
        <v>1211</v>
      </c>
      <c r="B88">
        <v>1</v>
      </c>
    </row>
    <row r="89" spans="1:2" x14ac:dyDescent="0.3">
      <c r="A89" s="84" t="s">
        <v>1319</v>
      </c>
      <c r="B89">
        <v>76</v>
      </c>
    </row>
    <row r="90" spans="1:2" x14ac:dyDescent="0.3">
      <c r="A90" s="84" t="s">
        <v>2551</v>
      </c>
      <c r="B90">
        <v>10</v>
      </c>
    </row>
    <row r="91" spans="1:2" x14ac:dyDescent="0.3">
      <c r="A91" s="84" t="s">
        <v>957</v>
      </c>
      <c r="B91">
        <v>33</v>
      </c>
    </row>
    <row r="92" spans="1:2" x14ac:dyDescent="0.3">
      <c r="A92" s="84" t="s">
        <v>1088</v>
      </c>
      <c r="B92">
        <v>34</v>
      </c>
    </row>
    <row r="93" spans="1:2" x14ac:dyDescent="0.3">
      <c r="A93" s="84" t="s">
        <v>1890</v>
      </c>
      <c r="B93">
        <v>14</v>
      </c>
    </row>
    <row r="94" spans="1:2" x14ac:dyDescent="0.3">
      <c r="A94" s="84" t="s">
        <v>243</v>
      </c>
      <c r="B94">
        <v>206</v>
      </c>
    </row>
    <row r="96" spans="1:2" ht="21" x14ac:dyDescent="0.4">
      <c r="A96" s="82" t="s">
        <v>252</v>
      </c>
    </row>
    <row r="98" spans="1:4" x14ac:dyDescent="0.3">
      <c r="A98" s="83" t="s">
        <v>251</v>
      </c>
      <c r="B98" s="83" t="s">
        <v>246</v>
      </c>
    </row>
    <row r="99" spans="1:4" x14ac:dyDescent="0.3">
      <c r="A99" s="83" t="s">
        <v>241</v>
      </c>
      <c r="B99" s="71" t="s">
        <v>116</v>
      </c>
      <c r="C99" s="71" t="s">
        <v>89</v>
      </c>
      <c r="D99" s="71" t="s">
        <v>243</v>
      </c>
    </row>
    <row r="100" spans="1:4" x14ac:dyDescent="0.3">
      <c r="A100" s="84" t="s">
        <v>1982</v>
      </c>
      <c r="B100" s="71">
        <v>25</v>
      </c>
      <c r="C100" s="71">
        <v>0</v>
      </c>
      <c r="D100" s="71">
        <v>25</v>
      </c>
    </row>
    <row r="101" spans="1:4" x14ac:dyDescent="0.3">
      <c r="A101" s="84" t="s">
        <v>1053</v>
      </c>
      <c r="B101" s="71">
        <v>8</v>
      </c>
      <c r="C101" s="71"/>
      <c r="D101" s="71">
        <v>8</v>
      </c>
    </row>
    <row r="102" spans="1:4" x14ac:dyDescent="0.3">
      <c r="A102" s="84" t="s">
        <v>1081</v>
      </c>
      <c r="B102" s="71">
        <v>3</v>
      </c>
      <c r="C102" s="71"/>
      <c r="D102" s="71">
        <v>3</v>
      </c>
    </row>
    <row r="103" spans="1:4" x14ac:dyDescent="0.3">
      <c r="A103" s="84" t="s">
        <v>1243</v>
      </c>
      <c r="B103" s="71">
        <v>2</v>
      </c>
      <c r="C103" s="71"/>
      <c r="D103" s="71">
        <v>2</v>
      </c>
    </row>
    <row r="104" spans="1:4" x14ac:dyDescent="0.3">
      <c r="A104" s="84" t="s">
        <v>1211</v>
      </c>
      <c r="B104" s="71">
        <v>1</v>
      </c>
      <c r="C104" s="71"/>
      <c r="D104" s="71">
        <v>1</v>
      </c>
    </row>
    <row r="105" spans="1:4" x14ac:dyDescent="0.3">
      <c r="A105" s="84" t="s">
        <v>1319</v>
      </c>
      <c r="B105" s="71">
        <v>76</v>
      </c>
      <c r="C105" s="71"/>
      <c r="D105" s="71">
        <v>76</v>
      </c>
    </row>
    <row r="106" spans="1:4" x14ac:dyDescent="0.3">
      <c r="A106" s="84" t="s">
        <v>2551</v>
      </c>
      <c r="B106" s="71">
        <v>10</v>
      </c>
      <c r="C106" s="71"/>
      <c r="D106" s="71">
        <v>10</v>
      </c>
    </row>
    <row r="107" spans="1:4" x14ac:dyDescent="0.3">
      <c r="A107" s="84" t="s">
        <v>957</v>
      </c>
      <c r="B107" s="71">
        <v>33</v>
      </c>
      <c r="C107" s="71"/>
      <c r="D107" s="71">
        <v>33</v>
      </c>
    </row>
    <row r="108" spans="1:4" x14ac:dyDescent="0.3">
      <c r="A108" s="84" t="s">
        <v>1088</v>
      </c>
      <c r="B108" s="71">
        <v>34</v>
      </c>
      <c r="C108" s="71"/>
      <c r="D108" s="71">
        <v>34</v>
      </c>
    </row>
    <row r="109" spans="1:4" x14ac:dyDescent="0.3">
      <c r="A109" s="84" t="s">
        <v>1890</v>
      </c>
      <c r="B109" s="71">
        <v>14</v>
      </c>
      <c r="C109" s="71"/>
      <c r="D109" s="71">
        <v>14</v>
      </c>
    </row>
    <row r="110" spans="1:4" x14ac:dyDescent="0.3">
      <c r="A110" s="84" t="s">
        <v>243</v>
      </c>
      <c r="B110" s="71">
        <v>206</v>
      </c>
      <c r="C110" s="71">
        <v>0</v>
      </c>
      <c r="D110" s="71">
        <v>206</v>
      </c>
    </row>
    <row r="112" spans="1:4" ht="21" x14ac:dyDescent="0.4">
      <c r="A112" s="82" t="s">
        <v>253</v>
      </c>
    </row>
    <row r="114" spans="1:4" x14ac:dyDescent="0.3">
      <c r="A114" s="83" t="s">
        <v>241</v>
      </c>
      <c r="B114" s="71" t="s">
        <v>255</v>
      </c>
      <c r="C114" s="71" t="s">
        <v>2801</v>
      </c>
      <c r="D114" s="71" t="s">
        <v>256</v>
      </c>
    </row>
    <row r="115" spans="1:4" x14ac:dyDescent="0.3">
      <c r="A115" s="84" t="s">
        <v>1982</v>
      </c>
      <c r="B115" s="171">
        <v>0.101626016260163</v>
      </c>
      <c r="C115" s="71">
        <v>6</v>
      </c>
      <c r="D115" s="71">
        <v>0</v>
      </c>
    </row>
    <row r="116" spans="1:4" x14ac:dyDescent="0.3">
      <c r="A116" s="84" t="s">
        <v>1053</v>
      </c>
      <c r="B116" s="171">
        <v>8</v>
      </c>
      <c r="C116" s="71">
        <v>8</v>
      </c>
      <c r="D116" s="71">
        <v>8</v>
      </c>
    </row>
    <row r="117" spans="1:4" x14ac:dyDescent="0.3">
      <c r="A117" s="84" t="s">
        <v>1081</v>
      </c>
      <c r="B117" s="171">
        <v>3</v>
      </c>
      <c r="C117" s="71">
        <v>3</v>
      </c>
      <c r="D117" s="71">
        <v>3</v>
      </c>
    </row>
    <row r="118" spans="1:4" x14ac:dyDescent="0.3">
      <c r="A118" s="84" t="s">
        <v>1243</v>
      </c>
      <c r="B118" s="171">
        <v>6.25E-2</v>
      </c>
      <c r="C118" s="71">
        <v>2</v>
      </c>
      <c r="D118" s="71">
        <v>0</v>
      </c>
    </row>
    <row r="119" spans="1:4" x14ac:dyDescent="0.3">
      <c r="A119" s="84" t="s">
        <v>1211</v>
      </c>
      <c r="B119" s="171">
        <v>0.1</v>
      </c>
      <c r="C119" s="71">
        <v>1</v>
      </c>
      <c r="D119" s="71">
        <v>0</v>
      </c>
    </row>
    <row r="120" spans="1:4" x14ac:dyDescent="0.3">
      <c r="A120" s="84" t="s">
        <v>1319</v>
      </c>
      <c r="B120" s="171">
        <v>0.36893203883495101</v>
      </c>
      <c r="C120" s="71">
        <v>11</v>
      </c>
      <c r="D120" s="71">
        <v>0</v>
      </c>
    </row>
    <row r="121" spans="1:4" x14ac:dyDescent="0.3">
      <c r="A121" s="84" t="s">
        <v>2551</v>
      </c>
      <c r="B121" s="171">
        <v>9.2592592592592601E-2</v>
      </c>
      <c r="C121" s="71">
        <v>5</v>
      </c>
      <c r="D121" s="71">
        <v>0</v>
      </c>
    </row>
    <row r="122" spans="1:4" x14ac:dyDescent="0.3">
      <c r="A122" s="84" t="s">
        <v>957</v>
      </c>
      <c r="B122" s="171">
        <v>2.5384615384615401</v>
      </c>
      <c r="C122" s="71">
        <v>5</v>
      </c>
      <c r="D122" s="71">
        <v>0</v>
      </c>
    </row>
    <row r="123" spans="1:4" x14ac:dyDescent="0.3">
      <c r="A123" s="84" t="s">
        <v>1088</v>
      </c>
      <c r="B123" s="171">
        <v>2.6153846153846199</v>
      </c>
      <c r="C123" s="71">
        <v>10</v>
      </c>
      <c r="D123" s="71">
        <v>0</v>
      </c>
    </row>
    <row r="124" spans="1:4" x14ac:dyDescent="0.3">
      <c r="A124" s="84" t="s">
        <v>1890</v>
      </c>
      <c r="B124" s="171">
        <v>0.4375</v>
      </c>
      <c r="C124" s="71">
        <v>5</v>
      </c>
      <c r="D124" s="71">
        <v>0</v>
      </c>
    </row>
    <row r="125" spans="1:4" x14ac:dyDescent="0.3">
      <c r="A125" s="84" t="s">
        <v>243</v>
      </c>
      <c r="B125" s="171">
        <v>0.31117824773413899</v>
      </c>
      <c r="C125" s="71">
        <v>11</v>
      </c>
      <c r="D125" s="71">
        <v>0</v>
      </c>
    </row>
    <row r="127" spans="1:4" ht="21" x14ac:dyDescent="0.4">
      <c r="A127" s="82" t="s">
        <v>258</v>
      </c>
    </row>
    <row r="129" spans="1:5" x14ac:dyDescent="0.3">
      <c r="A129" s="83" t="s">
        <v>251</v>
      </c>
      <c r="B129" s="83" t="s">
        <v>246</v>
      </c>
    </row>
    <row r="130" spans="1:5" x14ac:dyDescent="0.3">
      <c r="A130" s="83" t="s">
        <v>241</v>
      </c>
      <c r="B130" s="71" t="s">
        <v>112</v>
      </c>
      <c r="C130" s="71" t="s">
        <v>86</v>
      </c>
      <c r="D130" s="71" t="s">
        <v>87</v>
      </c>
      <c r="E130" s="71" t="s">
        <v>243</v>
      </c>
    </row>
    <row r="131" spans="1:5" x14ac:dyDescent="0.3">
      <c r="A131" s="84" t="s">
        <v>1982</v>
      </c>
      <c r="B131" s="71">
        <v>0</v>
      </c>
      <c r="C131" s="71"/>
      <c r="D131" s="71">
        <v>25</v>
      </c>
      <c r="E131" s="71">
        <v>25</v>
      </c>
    </row>
    <row r="132" spans="1:5" x14ac:dyDescent="0.3">
      <c r="A132" s="84" t="s">
        <v>1053</v>
      </c>
      <c r="B132" s="71"/>
      <c r="C132" s="71"/>
      <c r="D132" s="71">
        <v>8</v>
      </c>
      <c r="E132" s="71">
        <v>8</v>
      </c>
    </row>
    <row r="133" spans="1:5" x14ac:dyDescent="0.3">
      <c r="A133" s="84" t="s">
        <v>1081</v>
      </c>
      <c r="B133" s="71"/>
      <c r="C133" s="71"/>
      <c r="D133" s="71">
        <v>3</v>
      </c>
      <c r="E133" s="71">
        <v>3</v>
      </c>
    </row>
    <row r="134" spans="1:5" x14ac:dyDescent="0.3">
      <c r="A134" s="84" t="s">
        <v>1243</v>
      </c>
      <c r="B134" s="71">
        <v>0</v>
      </c>
      <c r="C134" s="71"/>
      <c r="D134" s="71">
        <v>2</v>
      </c>
      <c r="E134" s="71">
        <v>2</v>
      </c>
    </row>
    <row r="135" spans="1:5" x14ac:dyDescent="0.3">
      <c r="A135" s="84" t="s">
        <v>1211</v>
      </c>
      <c r="B135" s="71">
        <v>0</v>
      </c>
      <c r="C135" s="71"/>
      <c r="D135" s="71">
        <v>1</v>
      </c>
      <c r="E135" s="71">
        <v>1</v>
      </c>
    </row>
    <row r="136" spans="1:5" x14ac:dyDescent="0.3">
      <c r="A136" s="84" t="s">
        <v>1319</v>
      </c>
      <c r="B136" s="71">
        <v>0</v>
      </c>
      <c r="C136" s="71">
        <v>1</v>
      </c>
      <c r="D136" s="71">
        <v>75</v>
      </c>
      <c r="E136" s="71">
        <v>76</v>
      </c>
    </row>
    <row r="137" spans="1:5" x14ac:dyDescent="0.3">
      <c r="A137" s="84" t="s">
        <v>2551</v>
      </c>
      <c r="B137" s="71">
        <v>0</v>
      </c>
      <c r="C137" s="71">
        <v>1</v>
      </c>
      <c r="D137" s="71">
        <v>9</v>
      </c>
      <c r="E137" s="71">
        <v>10</v>
      </c>
    </row>
    <row r="138" spans="1:5" x14ac:dyDescent="0.3">
      <c r="A138" s="84" t="s">
        <v>957</v>
      </c>
      <c r="B138" s="71">
        <v>0</v>
      </c>
      <c r="C138" s="71"/>
      <c r="D138" s="71">
        <v>33</v>
      </c>
      <c r="E138" s="71">
        <v>33</v>
      </c>
    </row>
    <row r="139" spans="1:5" x14ac:dyDescent="0.3">
      <c r="A139" s="84" t="s">
        <v>1088</v>
      </c>
      <c r="B139" s="71">
        <v>0</v>
      </c>
      <c r="C139" s="71"/>
      <c r="D139" s="71">
        <v>34</v>
      </c>
      <c r="E139" s="71">
        <v>34</v>
      </c>
    </row>
    <row r="140" spans="1:5" x14ac:dyDescent="0.3">
      <c r="A140" s="84" t="s">
        <v>1890</v>
      </c>
      <c r="B140" s="71">
        <v>0</v>
      </c>
      <c r="C140" s="71"/>
      <c r="D140" s="71">
        <v>14</v>
      </c>
      <c r="E140" s="71">
        <v>14</v>
      </c>
    </row>
    <row r="141" spans="1:5" x14ac:dyDescent="0.3">
      <c r="A141" s="84" t="s">
        <v>243</v>
      </c>
      <c r="B141" s="71">
        <v>0</v>
      </c>
      <c r="C141" s="71">
        <v>2</v>
      </c>
      <c r="D141" s="71">
        <v>204</v>
      </c>
      <c r="E141" s="71">
        <v>206</v>
      </c>
    </row>
    <row r="143" spans="1:5" ht="21" x14ac:dyDescent="0.4">
      <c r="A143" s="82" t="s">
        <v>259</v>
      </c>
    </row>
    <row r="145" spans="1:2" x14ac:dyDescent="0.3">
      <c r="A145" s="83" t="s">
        <v>241</v>
      </c>
      <c r="B145" t="s">
        <v>251</v>
      </c>
    </row>
    <row r="146" spans="1:2" x14ac:dyDescent="0.3">
      <c r="A146" s="84" t="s">
        <v>1982</v>
      </c>
      <c r="B146">
        <v>4</v>
      </c>
    </row>
    <row r="147" spans="1:2" x14ac:dyDescent="0.3">
      <c r="A147" s="84" t="s">
        <v>1053</v>
      </c>
      <c r="B147">
        <v>8</v>
      </c>
    </row>
    <row r="148" spans="1:2" x14ac:dyDescent="0.3">
      <c r="A148" s="84" t="s">
        <v>1081</v>
      </c>
      <c r="B148">
        <v>3</v>
      </c>
    </row>
    <row r="149" spans="1:2" x14ac:dyDescent="0.3">
      <c r="A149" s="84" t="s">
        <v>1243</v>
      </c>
      <c r="B149">
        <v>2</v>
      </c>
    </row>
    <row r="150" spans="1:2" x14ac:dyDescent="0.3">
      <c r="A150" s="84" t="s">
        <v>1211</v>
      </c>
      <c r="B150">
        <v>0</v>
      </c>
    </row>
    <row r="151" spans="1:2" x14ac:dyDescent="0.3">
      <c r="A151" s="84" t="s">
        <v>1319</v>
      </c>
      <c r="B151">
        <v>5</v>
      </c>
    </row>
    <row r="152" spans="1:2" x14ac:dyDescent="0.3">
      <c r="A152" s="84" t="s">
        <v>2551</v>
      </c>
      <c r="B152">
        <v>0</v>
      </c>
    </row>
    <row r="153" spans="1:2" x14ac:dyDescent="0.3">
      <c r="A153" s="84" t="s">
        <v>957</v>
      </c>
      <c r="B153">
        <v>33</v>
      </c>
    </row>
    <row r="154" spans="1:2" x14ac:dyDescent="0.3">
      <c r="A154" s="84" t="s">
        <v>1088</v>
      </c>
      <c r="B154">
        <v>19</v>
      </c>
    </row>
    <row r="155" spans="1:2" x14ac:dyDescent="0.3">
      <c r="A155" s="84" t="s">
        <v>243</v>
      </c>
      <c r="B155">
        <v>74</v>
      </c>
    </row>
    <row r="173" spans="1:2" ht="21" x14ac:dyDescent="0.4">
      <c r="A173" s="82" t="s">
        <v>260</v>
      </c>
    </row>
    <row r="175" spans="1:2" x14ac:dyDescent="0.3">
      <c r="A175" s="83" t="s">
        <v>241</v>
      </c>
      <c r="B175" t="s">
        <v>251</v>
      </c>
    </row>
    <row r="176" spans="1:2" x14ac:dyDescent="0.3">
      <c r="A176" s="84" t="s">
        <v>1982</v>
      </c>
      <c r="B176">
        <v>10</v>
      </c>
    </row>
    <row r="177" spans="1:2" x14ac:dyDescent="0.3">
      <c r="A177" s="84" t="s">
        <v>1243</v>
      </c>
      <c r="B177">
        <v>0</v>
      </c>
    </row>
    <row r="178" spans="1:2" x14ac:dyDescent="0.3">
      <c r="A178" s="84" t="s">
        <v>1211</v>
      </c>
      <c r="B178">
        <v>1</v>
      </c>
    </row>
    <row r="179" spans="1:2" x14ac:dyDescent="0.3">
      <c r="A179" s="84" t="s">
        <v>1319</v>
      </c>
      <c r="B179">
        <v>60</v>
      </c>
    </row>
    <row r="180" spans="1:2" x14ac:dyDescent="0.3">
      <c r="A180" s="84" t="s">
        <v>2551</v>
      </c>
      <c r="B180">
        <v>1</v>
      </c>
    </row>
    <row r="181" spans="1:2" x14ac:dyDescent="0.3">
      <c r="A181" s="84" t="s">
        <v>1088</v>
      </c>
      <c r="B181">
        <v>15</v>
      </c>
    </row>
    <row r="182" spans="1:2" x14ac:dyDescent="0.3">
      <c r="A182" s="84" t="s">
        <v>243</v>
      </c>
      <c r="B182">
        <v>87</v>
      </c>
    </row>
    <row r="203" spans="1:2" ht="21" x14ac:dyDescent="0.4">
      <c r="A203" s="82" t="s">
        <v>2802</v>
      </c>
    </row>
    <row r="205" spans="1:2" x14ac:dyDescent="0.3">
      <c r="A205" s="83" t="s">
        <v>241</v>
      </c>
      <c r="B205" t="s">
        <v>242</v>
      </c>
    </row>
    <row r="206" spans="1:2" x14ac:dyDescent="0.3">
      <c r="A206" s="84" t="s">
        <v>1982</v>
      </c>
      <c r="B206">
        <v>1</v>
      </c>
    </row>
    <row r="207" spans="1:2" x14ac:dyDescent="0.3">
      <c r="A207" s="84" t="s">
        <v>1053</v>
      </c>
      <c r="B207">
        <v>1</v>
      </c>
    </row>
    <row r="208" spans="1:2" x14ac:dyDescent="0.3">
      <c r="A208" s="84" t="s">
        <v>1081</v>
      </c>
      <c r="B208">
        <v>1</v>
      </c>
    </row>
    <row r="209" spans="1:2" x14ac:dyDescent="0.3">
      <c r="A209" s="84" t="s">
        <v>1319</v>
      </c>
      <c r="B209">
        <v>1</v>
      </c>
    </row>
    <row r="210" spans="1:2" x14ac:dyDescent="0.3">
      <c r="A210" s="84" t="s">
        <v>957</v>
      </c>
      <c r="B210">
        <v>11</v>
      </c>
    </row>
    <row r="211" spans="1:2" x14ac:dyDescent="0.3">
      <c r="A211" s="84" t="s">
        <v>1088</v>
      </c>
      <c r="B211">
        <v>4</v>
      </c>
    </row>
    <row r="212" spans="1:2" x14ac:dyDescent="0.3">
      <c r="A212" s="84" t="s">
        <v>243</v>
      </c>
      <c r="B212">
        <v>19</v>
      </c>
    </row>
    <row r="233" spans="1:2" ht="21" x14ac:dyDescent="0.4">
      <c r="A233" s="82" t="s">
        <v>2803</v>
      </c>
    </row>
    <row r="235" spans="1:2" x14ac:dyDescent="0.3">
      <c r="A235" s="83" t="s">
        <v>241</v>
      </c>
      <c r="B235" t="s">
        <v>242</v>
      </c>
    </row>
    <row r="236" spans="1:2" x14ac:dyDescent="0.3">
      <c r="A236" s="84" t="s">
        <v>1982</v>
      </c>
      <c r="B236">
        <v>2</v>
      </c>
    </row>
    <row r="237" spans="1:2" x14ac:dyDescent="0.3">
      <c r="A237" s="84" t="s">
        <v>1319</v>
      </c>
      <c r="B237">
        <v>8</v>
      </c>
    </row>
    <row r="238" spans="1:2" x14ac:dyDescent="0.3">
      <c r="A238" s="84" t="s">
        <v>1088</v>
      </c>
      <c r="B238">
        <v>3</v>
      </c>
    </row>
    <row r="239" spans="1:2" x14ac:dyDescent="0.3">
      <c r="A239" s="84" t="s">
        <v>243</v>
      </c>
      <c r="B239">
        <v>13</v>
      </c>
    </row>
    <row r="264" spans="1:2" ht="21" x14ac:dyDescent="0.4">
      <c r="A264" s="82" t="s">
        <v>2804</v>
      </c>
    </row>
    <row r="266" spans="1:2" x14ac:dyDescent="0.3">
      <c r="A266" s="83" t="s">
        <v>241</v>
      </c>
      <c r="B266" t="s">
        <v>2805</v>
      </c>
    </row>
    <row r="267" spans="1:2" x14ac:dyDescent="0.3">
      <c r="A267" s="84" t="s">
        <v>2806</v>
      </c>
      <c r="B267">
        <v>1</v>
      </c>
    </row>
    <row r="268" spans="1:2" x14ac:dyDescent="0.3">
      <c r="A268" s="84" t="s">
        <v>2807</v>
      </c>
      <c r="B268">
        <v>1</v>
      </c>
    </row>
    <row r="269" spans="1:2" x14ac:dyDescent="0.3">
      <c r="A269" s="84" t="s">
        <v>2808</v>
      </c>
      <c r="B269">
        <v>1</v>
      </c>
    </row>
    <row r="270" spans="1:2" x14ac:dyDescent="0.3">
      <c r="A270" s="84" t="s">
        <v>2809</v>
      </c>
      <c r="B270">
        <v>1</v>
      </c>
    </row>
    <row r="271" spans="1:2" x14ac:dyDescent="0.3">
      <c r="A271" s="84" t="s">
        <v>2810</v>
      </c>
      <c r="B271">
        <v>1</v>
      </c>
    </row>
    <row r="272" spans="1:2" x14ac:dyDescent="0.3">
      <c r="A272" s="84" t="s">
        <v>2811</v>
      </c>
      <c r="B272">
        <v>1</v>
      </c>
    </row>
    <row r="273" spans="1:2" x14ac:dyDescent="0.3">
      <c r="A273" s="84" t="s">
        <v>2812</v>
      </c>
      <c r="B273">
        <v>1</v>
      </c>
    </row>
    <row r="274" spans="1:2" x14ac:dyDescent="0.3">
      <c r="A274" s="84" t="s">
        <v>2813</v>
      </c>
      <c r="B274">
        <v>1</v>
      </c>
    </row>
    <row r="275" spans="1:2" x14ac:dyDescent="0.3">
      <c r="A275" s="84" t="s">
        <v>2814</v>
      </c>
      <c r="B275">
        <v>1</v>
      </c>
    </row>
    <row r="276" spans="1:2" x14ac:dyDescent="0.3">
      <c r="A276" s="84" t="s">
        <v>2815</v>
      </c>
      <c r="B276">
        <v>1</v>
      </c>
    </row>
    <row r="277" spans="1:2" x14ac:dyDescent="0.3">
      <c r="A277" s="84" t="s">
        <v>2816</v>
      </c>
      <c r="B277">
        <v>1</v>
      </c>
    </row>
    <row r="278" spans="1:2" x14ac:dyDescent="0.3">
      <c r="A278" s="84" t="s">
        <v>2817</v>
      </c>
      <c r="B278">
        <v>1</v>
      </c>
    </row>
    <row r="279" spans="1:2" x14ac:dyDescent="0.3">
      <c r="A279" s="84" t="s">
        <v>2818</v>
      </c>
      <c r="B279">
        <v>1</v>
      </c>
    </row>
    <row r="280" spans="1:2" x14ac:dyDescent="0.3">
      <c r="A280" s="84" t="s">
        <v>2819</v>
      </c>
      <c r="B280">
        <v>1</v>
      </c>
    </row>
    <row r="281" spans="1:2" x14ac:dyDescent="0.3">
      <c r="A281" s="84" t="s">
        <v>2820</v>
      </c>
      <c r="B281">
        <v>1</v>
      </c>
    </row>
    <row r="282" spans="1:2" x14ac:dyDescent="0.3">
      <c r="A282" s="84" t="s">
        <v>2821</v>
      </c>
      <c r="B282">
        <v>1</v>
      </c>
    </row>
    <row r="283" spans="1:2" x14ac:dyDescent="0.3">
      <c r="A283" s="84" t="s">
        <v>2822</v>
      </c>
      <c r="B283">
        <v>1</v>
      </c>
    </row>
    <row r="284" spans="1:2" x14ac:dyDescent="0.3">
      <c r="A284" s="84" t="s">
        <v>2823</v>
      </c>
      <c r="B284">
        <v>1</v>
      </c>
    </row>
    <row r="285" spans="1:2" x14ac:dyDescent="0.3">
      <c r="A285" s="84" t="s">
        <v>2824</v>
      </c>
      <c r="B285">
        <v>1</v>
      </c>
    </row>
    <row r="286" spans="1:2" x14ac:dyDescent="0.3">
      <c r="A286" s="84" t="s">
        <v>2825</v>
      </c>
      <c r="B286">
        <v>1</v>
      </c>
    </row>
    <row r="287" spans="1:2" x14ac:dyDescent="0.3">
      <c r="A287" s="84" t="s">
        <v>2826</v>
      </c>
      <c r="B287">
        <v>1</v>
      </c>
    </row>
    <row r="288" spans="1:2" x14ac:dyDescent="0.3">
      <c r="A288" s="84" t="s">
        <v>2827</v>
      </c>
      <c r="B288">
        <v>1</v>
      </c>
    </row>
    <row r="289" spans="1:2" x14ac:dyDescent="0.3">
      <c r="A289" s="84" t="s">
        <v>2828</v>
      </c>
      <c r="B289">
        <v>1</v>
      </c>
    </row>
    <row r="290" spans="1:2" x14ac:dyDescent="0.3">
      <c r="A290" s="84" t="s">
        <v>2829</v>
      </c>
      <c r="B290">
        <v>1</v>
      </c>
    </row>
    <row r="291" spans="1:2" x14ac:dyDescent="0.3">
      <c r="A291" s="84" t="s">
        <v>2830</v>
      </c>
      <c r="B291">
        <v>1</v>
      </c>
    </row>
    <row r="292" spans="1:2" x14ac:dyDescent="0.3">
      <c r="A292" s="84" t="s">
        <v>2831</v>
      </c>
      <c r="B292">
        <v>1</v>
      </c>
    </row>
    <row r="293" spans="1:2" x14ac:dyDescent="0.3">
      <c r="A293" s="84" t="s">
        <v>2832</v>
      </c>
      <c r="B293">
        <v>1</v>
      </c>
    </row>
    <row r="294" spans="1:2" x14ac:dyDescent="0.3">
      <c r="A294" s="84" t="s">
        <v>2833</v>
      </c>
      <c r="B294">
        <v>1</v>
      </c>
    </row>
    <row r="295" spans="1:2" x14ac:dyDescent="0.3">
      <c r="A295" s="84" t="s">
        <v>2834</v>
      </c>
      <c r="B295">
        <v>1</v>
      </c>
    </row>
    <row r="296" spans="1:2" x14ac:dyDescent="0.3">
      <c r="A296" s="84" t="s">
        <v>2835</v>
      </c>
      <c r="B296">
        <v>1</v>
      </c>
    </row>
    <row r="297" spans="1:2" x14ac:dyDescent="0.3">
      <c r="A297" s="84" t="s">
        <v>2836</v>
      </c>
      <c r="B297">
        <v>1</v>
      </c>
    </row>
    <row r="298" spans="1:2" x14ac:dyDescent="0.3">
      <c r="A298" s="84" t="s">
        <v>2837</v>
      </c>
      <c r="B298">
        <v>1</v>
      </c>
    </row>
    <row r="299" spans="1:2" x14ac:dyDescent="0.3">
      <c r="A299" s="84" t="s">
        <v>2838</v>
      </c>
      <c r="B299">
        <v>1</v>
      </c>
    </row>
    <row r="300" spans="1:2" x14ac:dyDescent="0.3">
      <c r="A300" s="84" t="s">
        <v>2839</v>
      </c>
      <c r="B300">
        <v>1</v>
      </c>
    </row>
    <row r="301" spans="1:2" x14ac:dyDescent="0.3">
      <c r="A301" s="84" t="s">
        <v>2840</v>
      </c>
      <c r="B301">
        <v>1</v>
      </c>
    </row>
    <row r="302" spans="1:2" x14ac:dyDescent="0.3">
      <c r="A302" s="84" t="s">
        <v>2841</v>
      </c>
      <c r="B302">
        <v>1</v>
      </c>
    </row>
    <row r="303" spans="1:2" x14ac:dyDescent="0.3">
      <c r="A303" s="84" t="s">
        <v>2842</v>
      </c>
      <c r="B303">
        <v>1</v>
      </c>
    </row>
    <row r="304" spans="1:2" x14ac:dyDescent="0.3">
      <c r="A304" s="84" t="s">
        <v>2843</v>
      </c>
      <c r="B304">
        <v>1</v>
      </c>
    </row>
    <row r="305" spans="1:2" x14ac:dyDescent="0.3">
      <c r="A305" s="84" t="s">
        <v>2844</v>
      </c>
      <c r="B305">
        <v>1</v>
      </c>
    </row>
    <row r="306" spans="1:2" x14ac:dyDescent="0.3">
      <c r="A306" s="84" t="s">
        <v>2845</v>
      </c>
      <c r="B306">
        <v>1</v>
      </c>
    </row>
    <row r="307" spans="1:2" x14ac:dyDescent="0.3">
      <c r="A307" s="84" t="s">
        <v>2846</v>
      </c>
      <c r="B307">
        <v>1</v>
      </c>
    </row>
    <row r="308" spans="1:2" x14ac:dyDescent="0.3">
      <c r="A308" s="84" t="s">
        <v>2847</v>
      </c>
      <c r="B308">
        <v>1</v>
      </c>
    </row>
    <row r="309" spans="1:2" x14ac:dyDescent="0.3">
      <c r="A309" s="84" t="s">
        <v>2848</v>
      </c>
      <c r="B309">
        <v>1</v>
      </c>
    </row>
    <row r="310" spans="1:2" x14ac:dyDescent="0.3">
      <c r="A310" s="84" t="s">
        <v>2849</v>
      </c>
      <c r="B310">
        <v>1</v>
      </c>
    </row>
    <row r="311" spans="1:2" x14ac:dyDescent="0.3">
      <c r="A311" s="84" t="s">
        <v>2850</v>
      </c>
      <c r="B311">
        <v>1</v>
      </c>
    </row>
    <row r="312" spans="1:2" x14ac:dyDescent="0.3">
      <c r="A312" s="84" t="s">
        <v>2851</v>
      </c>
      <c r="B312">
        <v>1</v>
      </c>
    </row>
    <row r="313" spans="1:2" x14ac:dyDescent="0.3">
      <c r="A313" s="84" t="s">
        <v>2852</v>
      </c>
      <c r="B313">
        <v>1</v>
      </c>
    </row>
    <row r="314" spans="1:2" x14ac:dyDescent="0.3">
      <c r="A314" s="84" t="s">
        <v>2853</v>
      </c>
      <c r="B314">
        <v>1</v>
      </c>
    </row>
    <row r="315" spans="1:2" x14ac:dyDescent="0.3">
      <c r="A315" s="84" t="s">
        <v>2854</v>
      </c>
      <c r="B315">
        <v>1</v>
      </c>
    </row>
    <row r="316" spans="1:2" x14ac:dyDescent="0.3">
      <c r="A316" s="84" t="s">
        <v>2855</v>
      </c>
      <c r="B316">
        <v>1</v>
      </c>
    </row>
    <row r="317" spans="1:2" x14ac:dyDescent="0.3">
      <c r="A317" s="84" t="s">
        <v>2856</v>
      </c>
      <c r="B317">
        <v>1</v>
      </c>
    </row>
    <row r="318" spans="1:2" x14ac:dyDescent="0.3">
      <c r="A318" s="84" t="s">
        <v>2857</v>
      </c>
      <c r="B318">
        <v>1</v>
      </c>
    </row>
    <row r="319" spans="1:2" x14ac:dyDescent="0.3">
      <c r="A319" s="84" t="s">
        <v>2858</v>
      </c>
      <c r="B319">
        <v>1</v>
      </c>
    </row>
    <row r="320" spans="1:2" x14ac:dyDescent="0.3">
      <c r="A320" s="84" t="s">
        <v>2859</v>
      </c>
      <c r="B320">
        <v>1</v>
      </c>
    </row>
    <row r="321" spans="1:2" x14ac:dyDescent="0.3">
      <c r="A321" s="84" t="s">
        <v>2860</v>
      </c>
      <c r="B321">
        <v>1</v>
      </c>
    </row>
    <row r="322" spans="1:2" x14ac:dyDescent="0.3">
      <c r="A322" s="84" t="s">
        <v>2861</v>
      </c>
      <c r="B322">
        <v>4</v>
      </c>
    </row>
    <row r="323" spans="1:2" x14ac:dyDescent="0.3">
      <c r="A323" s="84" t="s">
        <v>2862</v>
      </c>
      <c r="B323">
        <v>1</v>
      </c>
    </row>
    <row r="324" spans="1:2" x14ac:dyDescent="0.3">
      <c r="A324" s="84" t="s">
        <v>2863</v>
      </c>
      <c r="B324">
        <v>1</v>
      </c>
    </row>
    <row r="325" spans="1:2" x14ac:dyDescent="0.3">
      <c r="A325" s="84" t="s">
        <v>2864</v>
      </c>
      <c r="B325">
        <v>1</v>
      </c>
    </row>
    <row r="326" spans="1:2" x14ac:dyDescent="0.3">
      <c r="A326" s="84" t="s">
        <v>2865</v>
      </c>
      <c r="B326">
        <v>1</v>
      </c>
    </row>
    <row r="327" spans="1:2" x14ac:dyDescent="0.3">
      <c r="A327" s="84" t="s">
        <v>2866</v>
      </c>
      <c r="B327">
        <v>1</v>
      </c>
    </row>
    <row r="328" spans="1:2" x14ac:dyDescent="0.3">
      <c r="A328" s="84" t="s">
        <v>2867</v>
      </c>
      <c r="B328">
        <v>1</v>
      </c>
    </row>
    <row r="329" spans="1:2" x14ac:dyDescent="0.3">
      <c r="A329" s="84" t="s">
        <v>2868</v>
      </c>
      <c r="B329">
        <v>1</v>
      </c>
    </row>
    <row r="330" spans="1:2" x14ac:dyDescent="0.3">
      <c r="A330" s="84" t="s">
        <v>2869</v>
      </c>
      <c r="B330">
        <v>5</v>
      </c>
    </row>
    <row r="331" spans="1:2" x14ac:dyDescent="0.3">
      <c r="A331" s="84" t="s">
        <v>2870</v>
      </c>
      <c r="B331">
        <v>1</v>
      </c>
    </row>
    <row r="332" spans="1:2" x14ac:dyDescent="0.3">
      <c r="A332" s="84" t="s">
        <v>2871</v>
      </c>
      <c r="B332">
        <v>1</v>
      </c>
    </row>
    <row r="333" spans="1:2" x14ac:dyDescent="0.3">
      <c r="A333" s="84" t="s">
        <v>2872</v>
      </c>
      <c r="B333">
        <v>1</v>
      </c>
    </row>
    <row r="334" spans="1:2" x14ac:dyDescent="0.3">
      <c r="A334" s="84" t="s">
        <v>2873</v>
      </c>
      <c r="B334">
        <v>1</v>
      </c>
    </row>
    <row r="335" spans="1:2" x14ac:dyDescent="0.3">
      <c r="A335" s="84" t="s">
        <v>2874</v>
      </c>
      <c r="B335">
        <v>4</v>
      </c>
    </row>
    <row r="336" spans="1:2" x14ac:dyDescent="0.3">
      <c r="A336" s="84" t="s">
        <v>2875</v>
      </c>
      <c r="B336">
        <v>1</v>
      </c>
    </row>
    <row r="337" spans="1:2" x14ac:dyDescent="0.3">
      <c r="A337" s="84" t="s">
        <v>2876</v>
      </c>
      <c r="B337">
        <v>1</v>
      </c>
    </row>
    <row r="338" spans="1:2" x14ac:dyDescent="0.3">
      <c r="A338" s="84" t="s">
        <v>2877</v>
      </c>
      <c r="B338">
        <v>1</v>
      </c>
    </row>
    <row r="339" spans="1:2" x14ac:dyDescent="0.3">
      <c r="A339" s="84" t="s">
        <v>2878</v>
      </c>
      <c r="B339">
        <v>1</v>
      </c>
    </row>
    <row r="340" spans="1:2" x14ac:dyDescent="0.3">
      <c r="A340" s="84" t="s">
        <v>2879</v>
      </c>
      <c r="B340">
        <v>1</v>
      </c>
    </row>
    <row r="341" spans="1:2" x14ac:dyDescent="0.3">
      <c r="A341" s="84" t="s">
        <v>2880</v>
      </c>
      <c r="B341">
        <v>1</v>
      </c>
    </row>
    <row r="342" spans="1:2" x14ac:dyDescent="0.3">
      <c r="A342" s="84" t="s">
        <v>2881</v>
      </c>
      <c r="B342">
        <v>1</v>
      </c>
    </row>
    <row r="343" spans="1:2" x14ac:dyDescent="0.3">
      <c r="A343" s="84" t="s">
        <v>2882</v>
      </c>
      <c r="B343">
        <v>1</v>
      </c>
    </row>
    <row r="344" spans="1:2" x14ac:dyDescent="0.3">
      <c r="A344" s="84" t="s">
        <v>2883</v>
      </c>
      <c r="B344">
        <v>1</v>
      </c>
    </row>
    <row r="345" spans="1:2" x14ac:dyDescent="0.3">
      <c r="A345" s="84" t="s">
        <v>2884</v>
      </c>
      <c r="B345">
        <v>1</v>
      </c>
    </row>
    <row r="346" spans="1:2" x14ac:dyDescent="0.3">
      <c r="A346" s="84" t="s">
        <v>2885</v>
      </c>
      <c r="B346">
        <v>1</v>
      </c>
    </row>
    <row r="347" spans="1:2" x14ac:dyDescent="0.3">
      <c r="A347" s="84" t="s">
        <v>2886</v>
      </c>
      <c r="B347">
        <v>1</v>
      </c>
    </row>
    <row r="348" spans="1:2" x14ac:dyDescent="0.3">
      <c r="A348" s="84" t="s">
        <v>2887</v>
      </c>
      <c r="B348">
        <v>1</v>
      </c>
    </row>
    <row r="349" spans="1:2" x14ac:dyDescent="0.3">
      <c r="A349" s="84" t="s">
        <v>2888</v>
      </c>
      <c r="B349">
        <v>1</v>
      </c>
    </row>
    <row r="350" spans="1:2" x14ac:dyDescent="0.3">
      <c r="A350" s="84" t="s">
        <v>2889</v>
      </c>
      <c r="B350">
        <v>1</v>
      </c>
    </row>
    <row r="351" spans="1:2" x14ac:dyDescent="0.3">
      <c r="A351" s="84" t="s">
        <v>2890</v>
      </c>
      <c r="B351">
        <v>1</v>
      </c>
    </row>
    <row r="352" spans="1:2" x14ac:dyDescent="0.3">
      <c r="A352" s="84" t="s">
        <v>2891</v>
      </c>
      <c r="B352">
        <v>1</v>
      </c>
    </row>
    <row r="353" spans="1:2" x14ac:dyDescent="0.3">
      <c r="A353" s="84" t="s">
        <v>2892</v>
      </c>
      <c r="B353">
        <v>1</v>
      </c>
    </row>
    <row r="354" spans="1:2" x14ac:dyDescent="0.3">
      <c r="A354" s="84" t="s">
        <v>2893</v>
      </c>
      <c r="B354">
        <v>1</v>
      </c>
    </row>
    <row r="355" spans="1:2" x14ac:dyDescent="0.3">
      <c r="A355" s="84" t="s">
        <v>2894</v>
      </c>
      <c r="B355">
        <v>1</v>
      </c>
    </row>
    <row r="356" spans="1:2" x14ac:dyDescent="0.3">
      <c r="A356" s="84" t="s">
        <v>2895</v>
      </c>
      <c r="B356">
        <v>2</v>
      </c>
    </row>
    <row r="357" spans="1:2" x14ac:dyDescent="0.3">
      <c r="A357" s="84" t="s">
        <v>2896</v>
      </c>
      <c r="B357">
        <v>1</v>
      </c>
    </row>
    <row r="358" spans="1:2" x14ac:dyDescent="0.3">
      <c r="A358" s="84" t="s">
        <v>2897</v>
      </c>
      <c r="B358">
        <v>1</v>
      </c>
    </row>
    <row r="359" spans="1:2" x14ac:dyDescent="0.3">
      <c r="A359" s="84" t="s">
        <v>2898</v>
      </c>
      <c r="B359">
        <v>1</v>
      </c>
    </row>
    <row r="360" spans="1:2" x14ac:dyDescent="0.3">
      <c r="A360" s="84" t="s">
        <v>2899</v>
      </c>
      <c r="B360">
        <v>1</v>
      </c>
    </row>
    <row r="361" spans="1:2" x14ac:dyDescent="0.3">
      <c r="A361" s="84" t="s">
        <v>2900</v>
      </c>
      <c r="B361">
        <v>1</v>
      </c>
    </row>
    <row r="362" spans="1:2" x14ac:dyDescent="0.3">
      <c r="A362" s="84" t="s">
        <v>2901</v>
      </c>
      <c r="B362">
        <v>1</v>
      </c>
    </row>
    <row r="363" spans="1:2" x14ac:dyDescent="0.3">
      <c r="A363" s="84" t="s">
        <v>2902</v>
      </c>
      <c r="B363">
        <v>1</v>
      </c>
    </row>
    <row r="364" spans="1:2" x14ac:dyDescent="0.3">
      <c r="A364" s="84" t="s">
        <v>2903</v>
      </c>
      <c r="B364">
        <v>1</v>
      </c>
    </row>
    <row r="365" spans="1:2" x14ac:dyDescent="0.3">
      <c r="A365" s="84" t="s">
        <v>2904</v>
      </c>
      <c r="B365">
        <v>1</v>
      </c>
    </row>
    <row r="366" spans="1:2" x14ac:dyDescent="0.3">
      <c r="A366" s="84" t="s">
        <v>2905</v>
      </c>
      <c r="B366">
        <v>1</v>
      </c>
    </row>
    <row r="367" spans="1:2" x14ac:dyDescent="0.3">
      <c r="A367" s="84" t="s">
        <v>2906</v>
      </c>
      <c r="B367">
        <v>1</v>
      </c>
    </row>
    <row r="368" spans="1:2" x14ac:dyDescent="0.3">
      <c r="A368" s="84" t="s">
        <v>2907</v>
      </c>
      <c r="B368">
        <v>1</v>
      </c>
    </row>
    <row r="369" spans="1:2" x14ac:dyDescent="0.3">
      <c r="A369" s="84" t="s">
        <v>2908</v>
      </c>
      <c r="B369">
        <v>1</v>
      </c>
    </row>
    <row r="370" spans="1:2" x14ac:dyDescent="0.3">
      <c r="A370" s="84" t="s">
        <v>2909</v>
      </c>
      <c r="B370">
        <v>1</v>
      </c>
    </row>
    <row r="371" spans="1:2" x14ac:dyDescent="0.3">
      <c r="A371" s="84" t="s">
        <v>2910</v>
      </c>
      <c r="B371">
        <v>1</v>
      </c>
    </row>
    <row r="372" spans="1:2" x14ac:dyDescent="0.3">
      <c r="A372" s="84" t="s">
        <v>2911</v>
      </c>
      <c r="B372">
        <v>1</v>
      </c>
    </row>
    <row r="373" spans="1:2" x14ac:dyDescent="0.3">
      <c r="A373" s="84" t="s">
        <v>2912</v>
      </c>
      <c r="B373">
        <v>1</v>
      </c>
    </row>
    <row r="374" spans="1:2" x14ac:dyDescent="0.3">
      <c r="A374" s="84" t="s">
        <v>2913</v>
      </c>
      <c r="B374">
        <v>1</v>
      </c>
    </row>
    <row r="375" spans="1:2" x14ac:dyDescent="0.3">
      <c r="A375" s="84" t="s">
        <v>2914</v>
      </c>
      <c r="B375">
        <v>1</v>
      </c>
    </row>
    <row r="376" spans="1:2" x14ac:dyDescent="0.3">
      <c r="A376" s="84" t="s">
        <v>2915</v>
      </c>
      <c r="B376">
        <v>1</v>
      </c>
    </row>
    <row r="377" spans="1:2" x14ac:dyDescent="0.3">
      <c r="A377" s="84" t="s">
        <v>2916</v>
      </c>
      <c r="B377">
        <v>1</v>
      </c>
    </row>
    <row r="378" spans="1:2" x14ac:dyDescent="0.3">
      <c r="A378" s="84" t="s">
        <v>2917</v>
      </c>
      <c r="B378">
        <v>1</v>
      </c>
    </row>
    <row r="379" spans="1:2" x14ac:dyDescent="0.3">
      <c r="A379" s="84" t="s">
        <v>2918</v>
      </c>
      <c r="B379">
        <v>1</v>
      </c>
    </row>
    <row r="380" spans="1:2" x14ac:dyDescent="0.3">
      <c r="A380" s="84" t="s">
        <v>2919</v>
      </c>
      <c r="B380">
        <v>1</v>
      </c>
    </row>
    <row r="381" spans="1:2" x14ac:dyDescent="0.3">
      <c r="A381" s="84" t="s">
        <v>2920</v>
      </c>
      <c r="B381">
        <v>1</v>
      </c>
    </row>
    <row r="382" spans="1:2" x14ac:dyDescent="0.3">
      <c r="A382" s="84" t="s">
        <v>2921</v>
      </c>
      <c r="B382">
        <v>1</v>
      </c>
    </row>
    <row r="383" spans="1:2" x14ac:dyDescent="0.3">
      <c r="A383" s="84" t="s">
        <v>2922</v>
      </c>
      <c r="B383">
        <v>5</v>
      </c>
    </row>
    <row r="384" spans="1:2" x14ac:dyDescent="0.3">
      <c r="A384" s="84" t="s">
        <v>2923</v>
      </c>
      <c r="B384">
        <v>1</v>
      </c>
    </row>
    <row r="385" spans="1:2" x14ac:dyDescent="0.3">
      <c r="A385" s="84" t="s">
        <v>2924</v>
      </c>
      <c r="B385">
        <v>2</v>
      </c>
    </row>
    <row r="386" spans="1:2" x14ac:dyDescent="0.3">
      <c r="A386" s="84" t="s">
        <v>2925</v>
      </c>
      <c r="B386">
        <v>1</v>
      </c>
    </row>
    <row r="387" spans="1:2" x14ac:dyDescent="0.3">
      <c r="A387" s="84" t="s">
        <v>2926</v>
      </c>
      <c r="B387">
        <v>1</v>
      </c>
    </row>
    <row r="388" spans="1:2" x14ac:dyDescent="0.3">
      <c r="A388" s="84" t="s">
        <v>2927</v>
      </c>
      <c r="B388">
        <v>1</v>
      </c>
    </row>
    <row r="389" spans="1:2" x14ac:dyDescent="0.3">
      <c r="A389" s="84" t="s">
        <v>2928</v>
      </c>
      <c r="B389">
        <v>1</v>
      </c>
    </row>
    <row r="390" spans="1:2" x14ac:dyDescent="0.3">
      <c r="A390" s="84" t="s">
        <v>2929</v>
      </c>
      <c r="B390">
        <v>1</v>
      </c>
    </row>
    <row r="391" spans="1:2" x14ac:dyDescent="0.3">
      <c r="A391" s="84" t="s">
        <v>2930</v>
      </c>
      <c r="B391">
        <v>1</v>
      </c>
    </row>
    <row r="392" spans="1:2" x14ac:dyDescent="0.3">
      <c r="A392" s="84" t="s">
        <v>2931</v>
      </c>
      <c r="B392">
        <v>1</v>
      </c>
    </row>
    <row r="393" spans="1:2" x14ac:dyDescent="0.3">
      <c r="A393" s="84" t="s">
        <v>2932</v>
      </c>
      <c r="B393">
        <v>1</v>
      </c>
    </row>
    <row r="394" spans="1:2" x14ac:dyDescent="0.3">
      <c r="A394" s="84" t="s">
        <v>2933</v>
      </c>
      <c r="B394">
        <v>1</v>
      </c>
    </row>
    <row r="395" spans="1:2" x14ac:dyDescent="0.3">
      <c r="A395" s="84" t="s">
        <v>2934</v>
      </c>
      <c r="B395">
        <v>1</v>
      </c>
    </row>
    <row r="396" spans="1:2" x14ac:dyDescent="0.3">
      <c r="A396" s="84" t="s">
        <v>2935</v>
      </c>
      <c r="B396">
        <v>1</v>
      </c>
    </row>
    <row r="397" spans="1:2" x14ac:dyDescent="0.3">
      <c r="A397" s="84" t="s">
        <v>2936</v>
      </c>
      <c r="B397">
        <v>1</v>
      </c>
    </row>
    <row r="398" spans="1:2" x14ac:dyDescent="0.3">
      <c r="A398" s="84" t="s">
        <v>2937</v>
      </c>
      <c r="B398">
        <v>1</v>
      </c>
    </row>
    <row r="399" spans="1:2" x14ac:dyDescent="0.3">
      <c r="A399" s="84" t="s">
        <v>2938</v>
      </c>
      <c r="B399">
        <v>1</v>
      </c>
    </row>
    <row r="400" spans="1:2" x14ac:dyDescent="0.3">
      <c r="A400" s="84" t="s">
        <v>2939</v>
      </c>
      <c r="B400">
        <v>1</v>
      </c>
    </row>
    <row r="401" spans="1:2" x14ac:dyDescent="0.3">
      <c r="A401" s="84" t="s">
        <v>2940</v>
      </c>
      <c r="B401">
        <v>1</v>
      </c>
    </row>
    <row r="402" spans="1:2" x14ac:dyDescent="0.3">
      <c r="A402" s="84" t="s">
        <v>2941</v>
      </c>
      <c r="B402">
        <v>2</v>
      </c>
    </row>
    <row r="403" spans="1:2" x14ac:dyDescent="0.3">
      <c r="A403" s="84" t="s">
        <v>2942</v>
      </c>
      <c r="B403">
        <v>1</v>
      </c>
    </row>
    <row r="404" spans="1:2" x14ac:dyDescent="0.3">
      <c r="A404" s="84" t="s">
        <v>2943</v>
      </c>
      <c r="B404">
        <v>1</v>
      </c>
    </row>
    <row r="405" spans="1:2" x14ac:dyDescent="0.3">
      <c r="A405" s="84" t="s">
        <v>2944</v>
      </c>
      <c r="B405">
        <v>5</v>
      </c>
    </row>
    <row r="406" spans="1:2" x14ac:dyDescent="0.3">
      <c r="A406" s="84" t="s">
        <v>2945</v>
      </c>
      <c r="B406">
        <v>4</v>
      </c>
    </row>
    <row r="407" spans="1:2" x14ac:dyDescent="0.3">
      <c r="A407" s="84" t="s">
        <v>2946</v>
      </c>
      <c r="B407">
        <v>3</v>
      </c>
    </row>
    <row r="408" spans="1:2" x14ac:dyDescent="0.3">
      <c r="A408" s="84" t="s">
        <v>2947</v>
      </c>
      <c r="B408">
        <v>5</v>
      </c>
    </row>
    <row r="409" spans="1:2" x14ac:dyDescent="0.3">
      <c r="A409" s="84" t="s">
        <v>2948</v>
      </c>
      <c r="B409">
        <v>3</v>
      </c>
    </row>
    <row r="410" spans="1:2" x14ac:dyDescent="0.3">
      <c r="A410" s="84" t="s">
        <v>2949</v>
      </c>
      <c r="B410">
        <v>7</v>
      </c>
    </row>
    <row r="411" spans="1:2" x14ac:dyDescent="0.3">
      <c r="A411" s="84" t="s">
        <v>2950</v>
      </c>
      <c r="B411">
        <v>8</v>
      </c>
    </row>
    <row r="412" spans="1:2" x14ac:dyDescent="0.3">
      <c r="A412" s="84" t="s">
        <v>2951</v>
      </c>
      <c r="B412">
        <v>1</v>
      </c>
    </row>
    <row r="413" spans="1:2" x14ac:dyDescent="0.3">
      <c r="A413" s="84" t="s">
        <v>2952</v>
      </c>
      <c r="B413">
        <v>1</v>
      </c>
    </row>
    <row r="414" spans="1:2" x14ac:dyDescent="0.3">
      <c r="A414" s="84" t="s">
        <v>2953</v>
      </c>
      <c r="B414">
        <v>1</v>
      </c>
    </row>
    <row r="415" spans="1:2" x14ac:dyDescent="0.3">
      <c r="A415" s="84" t="s">
        <v>2954</v>
      </c>
      <c r="B415">
        <v>5</v>
      </c>
    </row>
    <row r="416" spans="1:2" x14ac:dyDescent="0.3">
      <c r="A416" s="84" t="s">
        <v>2955</v>
      </c>
      <c r="B416">
        <v>1</v>
      </c>
    </row>
    <row r="417" spans="1:2" x14ac:dyDescent="0.3">
      <c r="A417" s="84" t="s">
        <v>2956</v>
      </c>
      <c r="B417">
        <v>1</v>
      </c>
    </row>
    <row r="418" spans="1:2" x14ac:dyDescent="0.3">
      <c r="A418" s="84" t="s">
        <v>2957</v>
      </c>
      <c r="B418">
        <v>1</v>
      </c>
    </row>
    <row r="419" spans="1:2" x14ac:dyDescent="0.3">
      <c r="A419" s="84" t="s">
        <v>2958</v>
      </c>
      <c r="B419">
        <v>1</v>
      </c>
    </row>
    <row r="420" spans="1:2" x14ac:dyDescent="0.3">
      <c r="A420" s="84" t="s">
        <v>2959</v>
      </c>
      <c r="B420">
        <v>1</v>
      </c>
    </row>
    <row r="421" spans="1:2" x14ac:dyDescent="0.3">
      <c r="A421" s="84" t="s">
        <v>2960</v>
      </c>
      <c r="B421">
        <v>1</v>
      </c>
    </row>
    <row r="422" spans="1:2" x14ac:dyDescent="0.3">
      <c r="A422" s="84" t="s">
        <v>2961</v>
      </c>
      <c r="B422">
        <v>1</v>
      </c>
    </row>
    <row r="423" spans="1:2" x14ac:dyDescent="0.3">
      <c r="A423" s="84" t="s">
        <v>2962</v>
      </c>
      <c r="B423">
        <v>1</v>
      </c>
    </row>
    <row r="424" spans="1:2" x14ac:dyDescent="0.3">
      <c r="A424" s="84" t="s">
        <v>2963</v>
      </c>
      <c r="B424">
        <v>1</v>
      </c>
    </row>
    <row r="425" spans="1:2" x14ac:dyDescent="0.3">
      <c r="A425" s="84" t="s">
        <v>2964</v>
      </c>
      <c r="B425">
        <v>1</v>
      </c>
    </row>
    <row r="426" spans="1:2" x14ac:dyDescent="0.3">
      <c r="A426" s="84" t="s">
        <v>2965</v>
      </c>
      <c r="B426">
        <v>1</v>
      </c>
    </row>
    <row r="427" spans="1:2" x14ac:dyDescent="0.3">
      <c r="A427" s="84" t="s">
        <v>2966</v>
      </c>
      <c r="B427">
        <v>1</v>
      </c>
    </row>
    <row r="428" spans="1:2" x14ac:dyDescent="0.3">
      <c r="A428" s="84" t="s">
        <v>2967</v>
      </c>
      <c r="B428">
        <v>1</v>
      </c>
    </row>
    <row r="429" spans="1:2" x14ac:dyDescent="0.3">
      <c r="A429" s="84" t="s">
        <v>2968</v>
      </c>
      <c r="B429">
        <v>1</v>
      </c>
    </row>
    <row r="430" spans="1:2" x14ac:dyDescent="0.3">
      <c r="A430" s="84" t="s">
        <v>2969</v>
      </c>
      <c r="B430">
        <v>1</v>
      </c>
    </row>
    <row r="431" spans="1:2" x14ac:dyDescent="0.3">
      <c r="A431" s="84" t="s">
        <v>2970</v>
      </c>
      <c r="B431">
        <v>1</v>
      </c>
    </row>
    <row r="432" spans="1:2" x14ac:dyDescent="0.3">
      <c r="A432" s="84" t="s">
        <v>2971</v>
      </c>
      <c r="B432">
        <v>1</v>
      </c>
    </row>
    <row r="433" spans="1:2" x14ac:dyDescent="0.3">
      <c r="A433" s="84" t="s">
        <v>2972</v>
      </c>
      <c r="B433">
        <v>1</v>
      </c>
    </row>
    <row r="434" spans="1:2" x14ac:dyDescent="0.3">
      <c r="A434" s="84" t="s">
        <v>2973</v>
      </c>
      <c r="B434">
        <v>1</v>
      </c>
    </row>
    <row r="435" spans="1:2" x14ac:dyDescent="0.3">
      <c r="A435" s="84" t="s">
        <v>2974</v>
      </c>
      <c r="B435">
        <v>1</v>
      </c>
    </row>
    <row r="436" spans="1:2" x14ac:dyDescent="0.3">
      <c r="A436" s="84" t="s">
        <v>2975</v>
      </c>
      <c r="B436">
        <v>1</v>
      </c>
    </row>
    <row r="437" spans="1:2" x14ac:dyDescent="0.3">
      <c r="A437" s="84" t="s">
        <v>2976</v>
      </c>
      <c r="B437">
        <v>1</v>
      </c>
    </row>
    <row r="438" spans="1:2" x14ac:dyDescent="0.3">
      <c r="A438" s="84" t="s">
        <v>2977</v>
      </c>
      <c r="B438">
        <v>1</v>
      </c>
    </row>
    <row r="439" spans="1:2" x14ac:dyDescent="0.3">
      <c r="A439" s="84" t="s">
        <v>2978</v>
      </c>
      <c r="B439">
        <v>1</v>
      </c>
    </row>
    <row r="440" spans="1:2" x14ac:dyDescent="0.3">
      <c r="A440" s="84" t="s">
        <v>2979</v>
      </c>
      <c r="B440">
        <v>1</v>
      </c>
    </row>
    <row r="441" spans="1:2" x14ac:dyDescent="0.3">
      <c r="A441" s="84" t="s">
        <v>2980</v>
      </c>
      <c r="B441">
        <v>1</v>
      </c>
    </row>
    <row r="442" spans="1:2" x14ac:dyDescent="0.3">
      <c r="A442" s="84" t="s">
        <v>2981</v>
      </c>
      <c r="B442">
        <v>1</v>
      </c>
    </row>
    <row r="443" spans="1:2" x14ac:dyDescent="0.3">
      <c r="A443" s="84" t="s">
        <v>2982</v>
      </c>
      <c r="B443">
        <v>1</v>
      </c>
    </row>
    <row r="444" spans="1:2" x14ac:dyDescent="0.3">
      <c r="A444" s="84" t="s">
        <v>2983</v>
      </c>
      <c r="B444">
        <v>1</v>
      </c>
    </row>
    <row r="445" spans="1:2" x14ac:dyDescent="0.3">
      <c r="A445" s="84" t="s">
        <v>2984</v>
      </c>
      <c r="B445">
        <v>1</v>
      </c>
    </row>
    <row r="446" spans="1:2" x14ac:dyDescent="0.3">
      <c r="A446" s="84" t="s">
        <v>2985</v>
      </c>
      <c r="B446">
        <v>1</v>
      </c>
    </row>
    <row r="447" spans="1:2" x14ac:dyDescent="0.3">
      <c r="A447" s="84" t="s">
        <v>2986</v>
      </c>
      <c r="B447">
        <v>1</v>
      </c>
    </row>
    <row r="448" spans="1:2" x14ac:dyDescent="0.3">
      <c r="A448" s="84" t="s">
        <v>2987</v>
      </c>
      <c r="B448">
        <v>1</v>
      </c>
    </row>
    <row r="449" spans="1:2" x14ac:dyDescent="0.3">
      <c r="A449" s="84" t="s">
        <v>2988</v>
      </c>
      <c r="B449">
        <v>1</v>
      </c>
    </row>
    <row r="450" spans="1:2" x14ac:dyDescent="0.3">
      <c r="A450" s="84" t="s">
        <v>2989</v>
      </c>
      <c r="B450">
        <v>1</v>
      </c>
    </row>
    <row r="451" spans="1:2" x14ac:dyDescent="0.3">
      <c r="A451" s="84" t="s">
        <v>2990</v>
      </c>
      <c r="B451">
        <v>6</v>
      </c>
    </row>
    <row r="452" spans="1:2" x14ac:dyDescent="0.3">
      <c r="A452" s="84" t="s">
        <v>2991</v>
      </c>
      <c r="B452">
        <v>1</v>
      </c>
    </row>
    <row r="453" spans="1:2" x14ac:dyDescent="0.3">
      <c r="A453" s="84" t="s">
        <v>2992</v>
      </c>
      <c r="B453">
        <v>1</v>
      </c>
    </row>
    <row r="454" spans="1:2" x14ac:dyDescent="0.3">
      <c r="A454" s="84" t="s">
        <v>2993</v>
      </c>
      <c r="B454">
        <v>1</v>
      </c>
    </row>
    <row r="455" spans="1:2" x14ac:dyDescent="0.3">
      <c r="A455" s="84" t="s">
        <v>2994</v>
      </c>
      <c r="B455">
        <v>1</v>
      </c>
    </row>
    <row r="456" spans="1:2" x14ac:dyDescent="0.3">
      <c r="A456" s="84" t="s">
        <v>2995</v>
      </c>
      <c r="B456">
        <v>1</v>
      </c>
    </row>
    <row r="457" spans="1:2" x14ac:dyDescent="0.3">
      <c r="A457" s="84" t="s">
        <v>2996</v>
      </c>
      <c r="B457">
        <v>1</v>
      </c>
    </row>
    <row r="458" spans="1:2" x14ac:dyDescent="0.3">
      <c r="A458" s="84" t="s">
        <v>2997</v>
      </c>
      <c r="B458">
        <v>1</v>
      </c>
    </row>
    <row r="459" spans="1:2" x14ac:dyDescent="0.3">
      <c r="A459" s="84" t="s">
        <v>2998</v>
      </c>
      <c r="B459">
        <v>1</v>
      </c>
    </row>
    <row r="460" spans="1:2" x14ac:dyDescent="0.3">
      <c r="A460" s="84" t="s">
        <v>2999</v>
      </c>
      <c r="B460">
        <v>1</v>
      </c>
    </row>
    <row r="461" spans="1:2" x14ac:dyDescent="0.3">
      <c r="A461" s="84" t="s">
        <v>3000</v>
      </c>
      <c r="B461">
        <v>1</v>
      </c>
    </row>
    <row r="462" spans="1:2" x14ac:dyDescent="0.3">
      <c r="A462" s="84" t="s">
        <v>3001</v>
      </c>
      <c r="B462">
        <v>1</v>
      </c>
    </row>
    <row r="463" spans="1:2" x14ac:dyDescent="0.3">
      <c r="A463" s="84" t="s">
        <v>3002</v>
      </c>
      <c r="B463">
        <v>1</v>
      </c>
    </row>
    <row r="464" spans="1:2" x14ac:dyDescent="0.3">
      <c r="A464" s="84" t="s">
        <v>3003</v>
      </c>
      <c r="B464">
        <v>1</v>
      </c>
    </row>
    <row r="465" spans="1:2" x14ac:dyDescent="0.3">
      <c r="A465" s="84" t="s">
        <v>3004</v>
      </c>
      <c r="B465">
        <v>1</v>
      </c>
    </row>
    <row r="466" spans="1:2" x14ac:dyDescent="0.3">
      <c r="A466" s="84" t="s">
        <v>3005</v>
      </c>
      <c r="B466">
        <v>1</v>
      </c>
    </row>
    <row r="467" spans="1:2" x14ac:dyDescent="0.3">
      <c r="A467" s="84" t="s">
        <v>3006</v>
      </c>
      <c r="B467">
        <v>1</v>
      </c>
    </row>
    <row r="468" spans="1:2" x14ac:dyDescent="0.3">
      <c r="A468" s="84" t="s">
        <v>3007</v>
      </c>
      <c r="B468">
        <v>1</v>
      </c>
    </row>
    <row r="469" spans="1:2" x14ac:dyDescent="0.3">
      <c r="A469" s="84" t="s">
        <v>3008</v>
      </c>
      <c r="B469">
        <v>1</v>
      </c>
    </row>
    <row r="470" spans="1:2" x14ac:dyDescent="0.3">
      <c r="A470" s="84" t="s">
        <v>3009</v>
      </c>
      <c r="B470">
        <v>1</v>
      </c>
    </row>
    <row r="471" spans="1:2" x14ac:dyDescent="0.3">
      <c r="A471" s="84" t="s">
        <v>3010</v>
      </c>
      <c r="B471">
        <v>1</v>
      </c>
    </row>
    <row r="472" spans="1:2" x14ac:dyDescent="0.3">
      <c r="A472" s="84" t="s">
        <v>3011</v>
      </c>
      <c r="B472">
        <v>1</v>
      </c>
    </row>
    <row r="473" spans="1:2" x14ac:dyDescent="0.3">
      <c r="A473" s="84" t="s">
        <v>3012</v>
      </c>
      <c r="B473">
        <v>1</v>
      </c>
    </row>
    <row r="474" spans="1:2" x14ac:dyDescent="0.3">
      <c r="A474" s="84" t="s">
        <v>3013</v>
      </c>
      <c r="B474">
        <v>1</v>
      </c>
    </row>
    <row r="475" spans="1:2" x14ac:dyDescent="0.3">
      <c r="A475" s="84" t="s">
        <v>3014</v>
      </c>
      <c r="B475">
        <v>1</v>
      </c>
    </row>
    <row r="476" spans="1:2" x14ac:dyDescent="0.3">
      <c r="A476" s="84" t="s">
        <v>3015</v>
      </c>
      <c r="B476">
        <v>1</v>
      </c>
    </row>
    <row r="477" spans="1:2" x14ac:dyDescent="0.3">
      <c r="A477" s="84" t="s">
        <v>3016</v>
      </c>
      <c r="B477">
        <v>1</v>
      </c>
    </row>
    <row r="478" spans="1:2" x14ac:dyDescent="0.3">
      <c r="A478" s="84" t="s">
        <v>3017</v>
      </c>
      <c r="B478">
        <v>1</v>
      </c>
    </row>
    <row r="479" spans="1:2" x14ac:dyDescent="0.3">
      <c r="A479" s="84" t="s">
        <v>3018</v>
      </c>
      <c r="B479">
        <v>1</v>
      </c>
    </row>
    <row r="480" spans="1:2" x14ac:dyDescent="0.3">
      <c r="A480" s="84" t="s">
        <v>3019</v>
      </c>
      <c r="B480">
        <v>1</v>
      </c>
    </row>
    <row r="481" spans="1:2" x14ac:dyDescent="0.3">
      <c r="A481" s="84" t="s">
        <v>3020</v>
      </c>
      <c r="B481">
        <v>11</v>
      </c>
    </row>
    <row r="482" spans="1:2" x14ac:dyDescent="0.3">
      <c r="A482" s="84" t="s">
        <v>3021</v>
      </c>
      <c r="B482">
        <v>1</v>
      </c>
    </row>
    <row r="483" spans="1:2" x14ac:dyDescent="0.3">
      <c r="A483" s="84" t="s">
        <v>3022</v>
      </c>
      <c r="B483">
        <v>1</v>
      </c>
    </row>
    <row r="484" spans="1:2" x14ac:dyDescent="0.3">
      <c r="A484" s="84" t="s">
        <v>3023</v>
      </c>
      <c r="B484">
        <v>1</v>
      </c>
    </row>
    <row r="485" spans="1:2" x14ac:dyDescent="0.3">
      <c r="A485" s="84" t="s">
        <v>3024</v>
      </c>
      <c r="B485">
        <v>1</v>
      </c>
    </row>
    <row r="486" spans="1:2" x14ac:dyDescent="0.3">
      <c r="A486" s="84" t="s">
        <v>3025</v>
      </c>
      <c r="B486">
        <v>1</v>
      </c>
    </row>
    <row r="487" spans="1:2" x14ac:dyDescent="0.3">
      <c r="A487" s="84" t="s">
        <v>3026</v>
      </c>
      <c r="B487">
        <v>1</v>
      </c>
    </row>
    <row r="488" spans="1:2" x14ac:dyDescent="0.3">
      <c r="A488" s="84" t="s">
        <v>3027</v>
      </c>
      <c r="B488">
        <v>3</v>
      </c>
    </row>
    <row r="489" spans="1:2" x14ac:dyDescent="0.3">
      <c r="A489" s="84" t="s">
        <v>3028</v>
      </c>
      <c r="B489">
        <v>5</v>
      </c>
    </row>
    <row r="490" spans="1:2" x14ac:dyDescent="0.3">
      <c r="A490" s="84" t="s">
        <v>3029</v>
      </c>
      <c r="B490">
        <v>1</v>
      </c>
    </row>
    <row r="491" spans="1:2" x14ac:dyDescent="0.3">
      <c r="A491" s="84" t="s">
        <v>3030</v>
      </c>
      <c r="B491">
        <v>1</v>
      </c>
    </row>
    <row r="492" spans="1:2" x14ac:dyDescent="0.3">
      <c r="A492" s="84" t="s">
        <v>3031</v>
      </c>
      <c r="B492">
        <v>2</v>
      </c>
    </row>
    <row r="493" spans="1:2" x14ac:dyDescent="0.3">
      <c r="A493" s="84" t="s">
        <v>3032</v>
      </c>
      <c r="B493">
        <v>1</v>
      </c>
    </row>
    <row r="494" spans="1:2" x14ac:dyDescent="0.3">
      <c r="A494" s="84" t="s">
        <v>3033</v>
      </c>
      <c r="B494">
        <v>1</v>
      </c>
    </row>
    <row r="495" spans="1:2" x14ac:dyDescent="0.3">
      <c r="A495" s="84" t="s">
        <v>3034</v>
      </c>
      <c r="B495">
        <v>1</v>
      </c>
    </row>
    <row r="496" spans="1:2" x14ac:dyDescent="0.3">
      <c r="A496" s="84" t="s">
        <v>3035</v>
      </c>
      <c r="B496">
        <v>1</v>
      </c>
    </row>
    <row r="497" spans="1:2" x14ac:dyDescent="0.3">
      <c r="A497" s="84" t="s">
        <v>3036</v>
      </c>
      <c r="B497">
        <v>1</v>
      </c>
    </row>
    <row r="498" spans="1:2" x14ac:dyDescent="0.3">
      <c r="A498" s="84" t="s">
        <v>3037</v>
      </c>
      <c r="B498">
        <v>1</v>
      </c>
    </row>
    <row r="499" spans="1:2" x14ac:dyDescent="0.3">
      <c r="A499" s="84" t="s">
        <v>3038</v>
      </c>
      <c r="B499">
        <v>1</v>
      </c>
    </row>
    <row r="500" spans="1:2" x14ac:dyDescent="0.3">
      <c r="A500" s="84" t="s">
        <v>3039</v>
      </c>
      <c r="B500">
        <v>1</v>
      </c>
    </row>
    <row r="501" spans="1:2" x14ac:dyDescent="0.3">
      <c r="A501" s="84" t="s">
        <v>3040</v>
      </c>
      <c r="B501">
        <v>1</v>
      </c>
    </row>
    <row r="502" spans="1:2" x14ac:dyDescent="0.3">
      <c r="A502" s="84" t="s">
        <v>3041</v>
      </c>
      <c r="B502">
        <v>1</v>
      </c>
    </row>
    <row r="503" spans="1:2" x14ac:dyDescent="0.3">
      <c r="A503" s="84" t="s">
        <v>3042</v>
      </c>
      <c r="B503">
        <v>1</v>
      </c>
    </row>
    <row r="504" spans="1:2" x14ac:dyDescent="0.3">
      <c r="A504" s="84" t="s">
        <v>3043</v>
      </c>
      <c r="B504">
        <v>3</v>
      </c>
    </row>
    <row r="505" spans="1:2" x14ac:dyDescent="0.3">
      <c r="A505" s="84" t="s">
        <v>3044</v>
      </c>
      <c r="B505">
        <v>1</v>
      </c>
    </row>
    <row r="506" spans="1:2" x14ac:dyDescent="0.3">
      <c r="A506" s="84" t="s">
        <v>3045</v>
      </c>
      <c r="B506">
        <v>1</v>
      </c>
    </row>
    <row r="507" spans="1:2" x14ac:dyDescent="0.3">
      <c r="A507" s="84" t="s">
        <v>3046</v>
      </c>
      <c r="B507">
        <v>1</v>
      </c>
    </row>
    <row r="508" spans="1:2" x14ac:dyDescent="0.3">
      <c r="A508" s="84" t="s">
        <v>3047</v>
      </c>
      <c r="B508">
        <v>1</v>
      </c>
    </row>
    <row r="509" spans="1:2" x14ac:dyDescent="0.3">
      <c r="A509" s="84" t="s">
        <v>3048</v>
      </c>
      <c r="B509">
        <v>1</v>
      </c>
    </row>
    <row r="510" spans="1:2" x14ac:dyDescent="0.3">
      <c r="A510" s="84" t="s">
        <v>3049</v>
      </c>
      <c r="B510">
        <v>1</v>
      </c>
    </row>
    <row r="511" spans="1:2" x14ac:dyDescent="0.3">
      <c r="A511" s="84" t="s">
        <v>3050</v>
      </c>
      <c r="B511">
        <v>1</v>
      </c>
    </row>
    <row r="512" spans="1:2" x14ac:dyDescent="0.3">
      <c r="A512" s="84" t="s">
        <v>3051</v>
      </c>
      <c r="B512">
        <v>1</v>
      </c>
    </row>
    <row r="513" spans="1:2" x14ac:dyDescent="0.3">
      <c r="A513" s="84" t="s">
        <v>3052</v>
      </c>
      <c r="B513">
        <v>1</v>
      </c>
    </row>
    <row r="514" spans="1:2" x14ac:dyDescent="0.3">
      <c r="A514" s="84" t="s">
        <v>3053</v>
      </c>
      <c r="B514">
        <v>1</v>
      </c>
    </row>
    <row r="515" spans="1:2" x14ac:dyDescent="0.3">
      <c r="A515" s="84" t="s">
        <v>3054</v>
      </c>
      <c r="B515">
        <v>1</v>
      </c>
    </row>
    <row r="516" spans="1:2" x14ac:dyDescent="0.3">
      <c r="A516" s="84" t="s">
        <v>3055</v>
      </c>
      <c r="B516">
        <v>1</v>
      </c>
    </row>
    <row r="517" spans="1:2" x14ac:dyDescent="0.3">
      <c r="A517" s="84" t="s">
        <v>3056</v>
      </c>
      <c r="B517">
        <v>1</v>
      </c>
    </row>
    <row r="518" spans="1:2" x14ac:dyDescent="0.3">
      <c r="A518" s="84" t="s">
        <v>3057</v>
      </c>
      <c r="B518">
        <v>1</v>
      </c>
    </row>
    <row r="519" spans="1:2" x14ac:dyDescent="0.3">
      <c r="A519" s="84" t="s">
        <v>3058</v>
      </c>
      <c r="B519">
        <v>1</v>
      </c>
    </row>
    <row r="520" spans="1:2" x14ac:dyDescent="0.3">
      <c r="A520" s="84" t="s">
        <v>3059</v>
      </c>
      <c r="B520">
        <v>1</v>
      </c>
    </row>
    <row r="521" spans="1:2" x14ac:dyDescent="0.3">
      <c r="A521" s="84" t="s">
        <v>3060</v>
      </c>
      <c r="B521">
        <v>1</v>
      </c>
    </row>
    <row r="522" spans="1:2" x14ac:dyDescent="0.3">
      <c r="A522" s="84" t="s">
        <v>3061</v>
      </c>
      <c r="B522">
        <v>1</v>
      </c>
    </row>
    <row r="523" spans="1:2" x14ac:dyDescent="0.3">
      <c r="A523" s="84" t="s">
        <v>3062</v>
      </c>
      <c r="B523">
        <v>1</v>
      </c>
    </row>
    <row r="524" spans="1:2" x14ac:dyDescent="0.3">
      <c r="A524" s="84" t="s">
        <v>3063</v>
      </c>
      <c r="B524">
        <v>1</v>
      </c>
    </row>
    <row r="525" spans="1:2" x14ac:dyDescent="0.3">
      <c r="A525" s="84" t="s">
        <v>3064</v>
      </c>
      <c r="B525">
        <v>1</v>
      </c>
    </row>
    <row r="526" spans="1:2" x14ac:dyDescent="0.3">
      <c r="A526" s="84" t="s">
        <v>3065</v>
      </c>
      <c r="B526">
        <v>1</v>
      </c>
    </row>
    <row r="527" spans="1:2" x14ac:dyDescent="0.3">
      <c r="A527" s="84" t="s">
        <v>3066</v>
      </c>
      <c r="B527">
        <v>1</v>
      </c>
    </row>
    <row r="528" spans="1:2" x14ac:dyDescent="0.3">
      <c r="A528" s="84" t="s">
        <v>3067</v>
      </c>
      <c r="B528">
        <v>1</v>
      </c>
    </row>
    <row r="529" spans="1:2" x14ac:dyDescent="0.3">
      <c r="A529" s="84" t="s">
        <v>3068</v>
      </c>
      <c r="B529">
        <v>1</v>
      </c>
    </row>
    <row r="530" spans="1:2" x14ac:dyDescent="0.3">
      <c r="A530" s="84" t="s">
        <v>3069</v>
      </c>
      <c r="B530">
        <v>1</v>
      </c>
    </row>
    <row r="531" spans="1:2" x14ac:dyDescent="0.3">
      <c r="A531" s="84" t="s">
        <v>3070</v>
      </c>
      <c r="B531">
        <v>1</v>
      </c>
    </row>
    <row r="532" spans="1:2" x14ac:dyDescent="0.3">
      <c r="A532" s="84" t="s">
        <v>3071</v>
      </c>
      <c r="B532">
        <v>1</v>
      </c>
    </row>
    <row r="533" spans="1:2" x14ac:dyDescent="0.3">
      <c r="A533" s="84" t="s">
        <v>3072</v>
      </c>
      <c r="B533">
        <v>1</v>
      </c>
    </row>
    <row r="534" spans="1:2" x14ac:dyDescent="0.3">
      <c r="A534" s="84" t="s">
        <v>3073</v>
      </c>
      <c r="B534">
        <v>1</v>
      </c>
    </row>
    <row r="535" spans="1:2" x14ac:dyDescent="0.3">
      <c r="A535" s="84" t="s">
        <v>3074</v>
      </c>
      <c r="B535">
        <v>1</v>
      </c>
    </row>
    <row r="536" spans="1:2" x14ac:dyDescent="0.3">
      <c r="A536" s="84" t="s">
        <v>3075</v>
      </c>
      <c r="B536">
        <v>1</v>
      </c>
    </row>
    <row r="537" spans="1:2" x14ac:dyDescent="0.3">
      <c r="A537" s="84" t="s">
        <v>3076</v>
      </c>
      <c r="B537">
        <v>1</v>
      </c>
    </row>
    <row r="538" spans="1:2" x14ac:dyDescent="0.3">
      <c r="A538" s="84" t="s">
        <v>3077</v>
      </c>
      <c r="B538">
        <v>1</v>
      </c>
    </row>
    <row r="539" spans="1:2" x14ac:dyDescent="0.3">
      <c r="A539" s="84" t="s">
        <v>3078</v>
      </c>
      <c r="B539">
        <v>1</v>
      </c>
    </row>
    <row r="540" spans="1:2" x14ac:dyDescent="0.3">
      <c r="A540" s="84" t="s">
        <v>3079</v>
      </c>
      <c r="B540">
        <v>1</v>
      </c>
    </row>
    <row r="541" spans="1:2" x14ac:dyDescent="0.3">
      <c r="A541" s="84" t="s">
        <v>3080</v>
      </c>
      <c r="B541">
        <v>1</v>
      </c>
    </row>
    <row r="542" spans="1:2" x14ac:dyDescent="0.3">
      <c r="A542" s="84" t="s">
        <v>3081</v>
      </c>
      <c r="B542">
        <v>1</v>
      </c>
    </row>
    <row r="543" spans="1:2" x14ac:dyDescent="0.3">
      <c r="A543" s="84" t="s">
        <v>3082</v>
      </c>
      <c r="B543">
        <v>1</v>
      </c>
    </row>
    <row r="544" spans="1:2" x14ac:dyDescent="0.3">
      <c r="A544" s="84" t="s">
        <v>3083</v>
      </c>
      <c r="B544">
        <v>3</v>
      </c>
    </row>
    <row r="545" spans="1:2" x14ac:dyDescent="0.3">
      <c r="A545" s="84" t="s">
        <v>3084</v>
      </c>
      <c r="B545">
        <v>1</v>
      </c>
    </row>
    <row r="546" spans="1:2" x14ac:dyDescent="0.3">
      <c r="A546" s="84" t="s">
        <v>3085</v>
      </c>
      <c r="B546">
        <v>1</v>
      </c>
    </row>
    <row r="547" spans="1:2" x14ac:dyDescent="0.3">
      <c r="A547" s="84" t="s">
        <v>3086</v>
      </c>
      <c r="B547">
        <v>1</v>
      </c>
    </row>
    <row r="548" spans="1:2" x14ac:dyDescent="0.3">
      <c r="A548" s="84" t="s">
        <v>3087</v>
      </c>
      <c r="B548">
        <v>1</v>
      </c>
    </row>
    <row r="549" spans="1:2" x14ac:dyDescent="0.3">
      <c r="A549" s="84" t="s">
        <v>3088</v>
      </c>
      <c r="B549">
        <v>1</v>
      </c>
    </row>
    <row r="550" spans="1:2" x14ac:dyDescent="0.3">
      <c r="A550" s="84" t="s">
        <v>3089</v>
      </c>
      <c r="B550">
        <v>1</v>
      </c>
    </row>
    <row r="551" spans="1:2" x14ac:dyDescent="0.3">
      <c r="A551" s="84" t="s">
        <v>3090</v>
      </c>
      <c r="B551">
        <v>1</v>
      </c>
    </row>
    <row r="552" spans="1:2" x14ac:dyDescent="0.3">
      <c r="A552" s="84" t="s">
        <v>3091</v>
      </c>
      <c r="B552">
        <v>1</v>
      </c>
    </row>
    <row r="553" spans="1:2" x14ac:dyDescent="0.3">
      <c r="A553" s="84" t="s">
        <v>3092</v>
      </c>
      <c r="B553">
        <v>1</v>
      </c>
    </row>
    <row r="554" spans="1:2" x14ac:dyDescent="0.3">
      <c r="A554" s="84" t="s">
        <v>3093</v>
      </c>
      <c r="B554">
        <v>1</v>
      </c>
    </row>
    <row r="555" spans="1:2" x14ac:dyDescent="0.3">
      <c r="A555" s="84" t="s">
        <v>3094</v>
      </c>
      <c r="B555">
        <v>1</v>
      </c>
    </row>
    <row r="556" spans="1:2" x14ac:dyDescent="0.3">
      <c r="A556" s="84" t="s">
        <v>3095</v>
      </c>
      <c r="B556">
        <v>1</v>
      </c>
    </row>
    <row r="557" spans="1:2" x14ac:dyDescent="0.3">
      <c r="A557" s="84" t="s">
        <v>3096</v>
      </c>
      <c r="B557">
        <v>1</v>
      </c>
    </row>
    <row r="558" spans="1:2" x14ac:dyDescent="0.3">
      <c r="A558" s="84" t="s">
        <v>3097</v>
      </c>
      <c r="B558">
        <v>1</v>
      </c>
    </row>
    <row r="559" spans="1:2" x14ac:dyDescent="0.3">
      <c r="A559" s="84" t="s">
        <v>3098</v>
      </c>
      <c r="B559">
        <v>1</v>
      </c>
    </row>
    <row r="560" spans="1:2" x14ac:dyDescent="0.3">
      <c r="A560" s="84" t="s">
        <v>3099</v>
      </c>
      <c r="B560">
        <v>3</v>
      </c>
    </row>
    <row r="561" spans="1:2" x14ac:dyDescent="0.3">
      <c r="A561" s="84" t="s">
        <v>3100</v>
      </c>
      <c r="B561">
        <v>1</v>
      </c>
    </row>
    <row r="562" spans="1:2" x14ac:dyDescent="0.3">
      <c r="A562" s="84" t="s">
        <v>3101</v>
      </c>
      <c r="B562">
        <v>1</v>
      </c>
    </row>
    <row r="563" spans="1:2" x14ac:dyDescent="0.3">
      <c r="A563" s="84" t="s">
        <v>3102</v>
      </c>
      <c r="B563">
        <v>1</v>
      </c>
    </row>
    <row r="564" spans="1:2" x14ac:dyDescent="0.3">
      <c r="A564" s="84" t="s">
        <v>3103</v>
      </c>
      <c r="B564">
        <v>1</v>
      </c>
    </row>
    <row r="565" spans="1:2" x14ac:dyDescent="0.3">
      <c r="A565" s="84" t="s">
        <v>3104</v>
      </c>
      <c r="B565">
        <v>1</v>
      </c>
    </row>
    <row r="566" spans="1:2" x14ac:dyDescent="0.3">
      <c r="A566" s="84" t="s">
        <v>3105</v>
      </c>
      <c r="B566">
        <v>1</v>
      </c>
    </row>
    <row r="567" spans="1:2" x14ac:dyDescent="0.3">
      <c r="A567" s="84" t="s">
        <v>3106</v>
      </c>
      <c r="B567">
        <v>1</v>
      </c>
    </row>
    <row r="568" spans="1:2" x14ac:dyDescent="0.3">
      <c r="A568" s="84" t="s">
        <v>3107</v>
      </c>
      <c r="B568">
        <v>1</v>
      </c>
    </row>
    <row r="569" spans="1:2" x14ac:dyDescent="0.3">
      <c r="A569" s="84" t="s">
        <v>3108</v>
      </c>
      <c r="B569">
        <v>1</v>
      </c>
    </row>
    <row r="570" spans="1:2" x14ac:dyDescent="0.3">
      <c r="A570" s="84" t="s">
        <v>3109</v>
      </c>
      <c r="B570">
        <v>1</v>
      </c>
    </row>
    <row r="571" spans="1:2" x14ac:dyDescent="0.3">
      <c r="A571" s="84" t="s">
        <v>3110</v>
      </c>
      <c r="B571">
        <v>1</v>
      </c>
    </row>
    <row r="572" spans="1:2" x14ac:dyDescent="0.3">
      <c r="A572" s="84" t="s">
        <v>3111</v>
      </c>
      <c r="B572">
        <v>1</v>
      </c>
    </row>
    <row r="573" spans="1:2" x14ac:dyDescent="0.3">
      <c r="A573" s="84" t="s">
        <v>3112</v>
      </c>
      <c r="B573">
        <v>1</v>
      </c>
    </row>
    <row r="574" spans="1:2" x14ac:dyDescent="0.3">
      <c r="A574" s="84" t="s">
        <v>3113</v>
      </c>
      <c r="B574">
        <v>3</v>
      </c>
    </row>
    <row r="575" spans="1:2" x14ac:dyDescent="0.3">
      <c r="A575" s="84" t="s">
        <v>3114</v>
      </c>
      <c r="B575">
        <v>1</v>
      </c>
    </row>
    <row r="576" spans="1:2" x14ac:dyDescent="0.3">
      <c r="A576" s="84" t="s">
        <v>3115</v>
      </c>
      <c r="B576">
        <v>1</v>
      </c>
    </row>
    <row r="577" spans="1:2" x14ac:dyDescent="0.3">
      <c r="A577" s="84" t="s">
        <v>3116</v>
      </c>
      <c r="B577">
        <v>1</v>
      </c>
    </row>
    <row r="578" spans="1:2" x14ac:dyDescent="0.3">
      <c r="A578" s="84" t="s">
        <v>3117</v>
      </c>
      <c r="B578">
        <v>1</v>
      </c>
    </row>
    <row r="579" spans="1:2" x14ac:dyDescent="0.3">
      <c r="A579" s="84" t="s">
        <v>3118</v>
      </c>
      <c r="B579">
        <v>4</v>
      </c>
    </row>
    <row r="580" spans="1:2" x14ac:dyDescent="0.3">
      <c r="A580" s="84" t="s">
        <v>3119</v>
      </c>
      <c r="B580">
        <v>1</v>
      </c>
    </row>
    <row r="581" spans="1:2" x14ac:dyDescent="0.3">
      <c r="A581" s="84" t="s">
        <v>3120</v>
      </c>
      <c r="B581">
        <v>1</v>
      </c>
    </row>
    <row r="582" spans="1:2" x14ac:dyDescent="0.3">
      <c r="A582" s="84" t="s">
        <v>3121</v>
      </c>
      <c r="B582">
        <v>1</v>
      </c>
    </row>
    <row r="583" spans="1:2" x14ac:dyDescent="0.3">
      <c r="A583" s="84" t="s">
        <v>3122</v>
      </c>
      <c r="B583">
        <v>1</v>
      </c>
    </row>
    <row r="584" spans="1:2" x14ac:dyDescent="0.3">
      <c r="A584" s="84" t="s">
        <v>3123</v>
      </c>
      <c r="B584">
        <v>1</v>
      </c>
    </row>
    <row r="585" spans="1:2" x14ac:dyDescent="0.3">
      <c r="A585" s="84" t="s">
        <v>3124</v>
      </c>
      <c r="B585">
        <v>1</v>
      </c>
    </row>
    <row r="586" spans="1:2" x14ac:dyDescent="0.3">
      <c r="A586" s="84" t="s">
        <v>3125</v>
      </c>
      <c r="B586">
        <v>1</v>
      </c>
    </row>
    <row r="587" spans="1:2" x14ac:dyDescent="0.3">
      <c r="A587" s="84" t="s">
        <v>3126</v>
      </c>
      <c r="B587">
        <v>1</v>
      </c>
    </row>
    <row r="588" spans="1:2" x14ac:dyDescent="0.3">
      <c r="A588" s="84" t="s">
        <v>3127</v>
      </c>
      <c r="B588">
        <v>1</v>
      </c>
    </row>
    <row r="589" spans="1:2" x14ac:dyDescent="0.3">
      <c r="A589" s="84" t="s">
        <v>3128</v>
      </c>
      <c r="B589">
        <v>1</v>
      </c>
    </row>
    <row r="590" spans="1:2" x14ac:dyDescent="0.3">
      <c r="A590" s="84" t="s">
        <v>3129</v>
      </c>
      <c r="B590">
        <v>1</v>
      </c>
    </row>
    <row r="591" spans="1:2" x14ac:dyDescent="0.3">
      <c r="A591" s="84" t="s">
        <v>3130</v>
      </c>
      <c r="B591">
        <v>1</v>
      </c>
    </row>
    <row r="592" spans="1:2" x14ac:dyDescent="0.3">
      <c r="A592" s="84" t="s">
        <v>3131</v>
      </c>
      <c r="B592">
        <v>1</v>
      </c>
    </row>
    <row r="593" spans="1:2" x14ac:dyDescent="0.3">
      <c r="A593" s="84" t="s">
        <v>3132</v>
      </c>
      <c r="B593">
        <v>1</v>
      </c>
    </row>
    <row r="594" spans="1:2" x14ac:dyDescent="0.3">
      <c r="A594" s="84" t="s">
        <v>3133</v>
      </c>
      <c r="B594">
        <v>1</v>
      </c>
    </row>
    <row r="595" spans="1:2" x14ac:dyDescent="0.3">
      <c r="A595" s="84" t="s">
        <v>3134</v>
      </c>
      <c r="B595">
        <v>1</v>
      </c>
    </row>
    <row r="596" spans="1:2" x14ac:dyDescent="0.3">
      <c r="A596" s="84" t="s">
        <v>3135</v>
      </c>
      <c r="B596">
        <v>1</v>
      </c>
    </row>
    <row r="597" spans="1:2" x14ac:dyDescent="0.3">
      <c r="A597" s="84" t="s">
        <v>3136</v>
      </c>
      <c r="B597">
        <v>1</v>
      </c>
    </row>
    <row r="598" spans="1:2" x14ac:dyDescent="0.3">
      <c r="A598" s="84" t="s">
        <v>3137</v>
      </c>
      <c r="B598">
        <v>1</v>
      </c>
    </row>
    <row r="599" spans="1:2" x14ac:dyDescent="0.3">
      <c r="A599" s="84" t="s">
        <v>3138</v>
      </c>
      <c r="B599">
        <v>1</v>
      </c>
    </row>
    <row r="600" spans="1:2" x14ac:dyDescent="0.3">
      <c r="A600" s="84" t="s">
        <v>3139</v>
      </c>
      <c r="B600">
        <v>1</v>
      </c>
    </row>
    <row r="601" spans="1:2" x14ac:dyDescent="0.3">
      <c r="A601" s="84" t="s">
        <v>3140</v>
      </c>
      <c r="B601">
        <v>1</v>
      </c>
    </row>
    <row r="602" spans="1:2" x14ac:dyDescent="0.3">
      <c r="A602" s="84" t="s">
        <v>3141</v>
      </c>
      <c r="B602">
        <v>1</v>
      </c>
    </row>
    <row r="603" spans="1:2" x14ac:dyDescent="0.3">
      <c r="A603" s="84" t="s">
        <v>3142</v>
      </c>
      <c r="B603">
        <v>1</v>
      </c>
    </row>
    <row r="604" spans="1:2" x14ac:dyDescent="0.3">
      <c r="A604" s="84" t="s">
        <v>3143</v>
      </c>
      <c r="B604">
        <v>1</v>
      </c>
    </row>
    <row r="605" spans="1:2" x14ac:dyDescent="0.3">
      <c r="A605" s="84" t="s">
        <v>3144</v>
      </c>
      <c r="B605">
        <v>1</v>
      </c>
    </row>
    <row r="606" spans="1:2" x14ac:dyDescent="0.3">
      <c r="A606" s="84" t="s">
        <v>3145</v>
      </c>
      <c r="B606">
        <v>1</v>
      </c>
    </row>
    <row r="607" spans="1:2" x14ac:dyDescent="0.3">
      <c r="A607" s="84" t="s">
        <v>3146</v>
      </c>
      <c r="B607">
        <v>3</v>
      </c>
    </row>
    <row r="608" spans="1:2" x14ac:dyDescent="0.3">
      <c r="A608" s="84" t="s">
        <v>3147</v>
      </c>
      <c r="B608">
        <v>1</v>
      </c>
    </row>
    <row r="609" spans="1:2" x14ac:dyDescent="0.3">
      <c r="A609" s="84" t="s">
        <v>3148</v>
      </c>
      <c r="B609">
        <v>1</v>
      </c>
    </row>
    <row r="610" spans="1:2" x14ac:dyDescent="0.3">
      <c r="A610" s="84" t="s">
        <v>3149</v>
      </c>
      <c r="B610">
        <v>1</v>
      </c>
    </row>
    <row r="611" spans="1:2" x14ac:dyDescent="0.3">
      <c r="A611" s="84" t="s">
        <v>3150</v>
      </c>
      <c r="B611">
        <v>1</v>
      </c>
    </row>
    <row r="612" spans="1:2" x14ac:dyDescent="0.3">
      <c r="A612" s="84" t="s">
        <v>3151</v>
      </c>
      <c r="B612">
        <v>1</v>
      </c>
    </row>
    <row r="613" spans="1:2" x14ac:dyDescent="0.3">
      <c r="A613" s="84" t="s">
        <v>3152</v>
      </c>
      <c r="B613">
        <v>1</v>
      </c>
    </row>
    <row r="614" spans="1:2" x14ac:dyDescent="0.3">
      <c r="A614" s="84" t="s">
        <v>3153</v>
      </c>
      <c r="B614">
        <v>1</v>
      </c>
    </row>
    <row r="615" spans="1:2" x14ac:dyDescent="0.3">
      <c r="A615" s="84" t="s">
        <v>3154</v>
      </c>
      <c r="B615">
        <v>1</v>
      </c>
    </row>
    <row r="616" spans="1:2" x14ac:dyDescent="0.3">
      <c r="A616" s="84" t="s">
        <v>3155</v>
      </c>
      <c r="B616">
        <v>1</v>
      </c>
    </row>
    <row r="617" spans="1:2" x14ac:dyDescent="0.3">
      <c r="A617" s="84" t="s">
        <v>3156</v>
      </c>
      <c r="B617">
        <v>1</v>
      </c>
    </row>
    <row r="618" spans="1:2" x14ac:dyDescent="0.3">
      <c r="A618" s="84" t="s">
        <v>3157</v>
      </c>
      <c r="B618">
        <v>1</v>
      </c>
    </row>
    <row r="619" spans="1:2" x14ac:dyDescent="0.3">
      <c r="A619" s="84" t="s">
        <v>3158</v>
      </c>
      <c r="B619">
        <v>1</v>
      </c>
    </row>
    <row r="620" spans="1:2" x14ac:dyDescent="0.3">
      <c r="A620" s="84" t="s">
        <v>3159</v>
      </c>
      <c r="B620">
        <v>1</v>
      </c>
    </row>
    <row r="621" spans="1:2" x14ac:dyDescent="0.3">
      <c r="A621" s="84" t="s">
        <v>3160</v>
      </c>
      <c r="B621">
        <v>1</v>
      </c>
    </row>
    <row r="622" spans="1:2" x14ac:dyDescent="0.3">
      <c r="A622" s="84" t="s">
        <v>3161</v>
      </c>
      <c r="B622">
        <v>1</v>
      </c>
    </row>
    <row r="623" spans="1:2" x14ac:dyDescent="0.3">
      <c r="A623" s="84" t="s">
        <v>3162</v>
      </c>
      <c r="B623">
        <v>1</v>
      </c>
    </row>
    <row r="624" spans="1:2" x14ac:dyDescent="0.3">
      <c r="A624" s="84" t="s">
        <v>3163</v>
      </c>
      <c r="B624">
        <v>1</v>
      </c>
    </row>
    <row r="625" spans="1:2" x14ac:dyDescent="0.3">
      <c r="A625" s="84" t="s">
        <v>3164</v>
      </c>
      <c r="B625">
        <v>5</v>
      </c>
    </row>
    <row r="626" spans="1:2" x14ac:dyDescent="0.3">
      <c r="A626" s="84" t="s">
        <v>3165</v>
      </c>
      <c r="B626">
        <v>1</v>
      </c>
    </row>
    <row r="627" spans="1:2" x14ac:dyDescent="0.3">
      <c r="A627" s="84" t="s">
        <v>3166</v>
      </c>
      <c r="B627">
        <v>1</v>
      </c>
    </row>
    <row r="628" spans="1:2" x14ac:dyDescent="0.3">
      <c r="A628" s="84" t="s">
        <v>3167</v>
      </c>
      <c r="B628">
        <v>1</v>
      </c>
    </row>
    <row r="629" spans="1:2" x14ac:dyDescent="0.3">
      <c r="A629" s="84" t="s">
        <v>3168</v>
      </c>
      <c r="B629">
        <v>1</v>
      </c>
    </row>
    <row r="630" spans="1:2" x14ac:dyDescent="0.3">
      <c r="A630" s="84" t="s">
        <v>3169</v>
      </c>
      <c r="B630">
        <v>1</v>
      </c>
    </row>
    <row r="631" spans="1:2" x14ac:dyDescent="0.3">
      <c r="A631" s="84" t="s">
        <v>3170</v>
      </c>
      <c r="B631">
        <v>1</v>
      </c>
    </row>
    <row r="632" spans="1:2" x14ac:dyDescent="0.3">
      <c r="A632" s="84" t="s">
        <v>3171</v>
      </c>
      <c r="B632">
        <v>1</v>
      </c>
    </row>
    <row r="633" spans="1:2" x14ac:dyDescent="0.3">
      <c r="A633" s="84" t="s">
        <v>3172</v>
      </c>
      <c r="B633">
        <v>1</v>
      </c>
    </row>
    <row r="634" spans="1:2" x14ac:dyDescent="0.3">
      <c r="A634" s="84" t="s">
        <v>3173</v>
      </c>
      <c r="B634">
        <v>1</v>
      </c>
    </row>
    <row r="635" spans="1:2" x14ac:dyDescent="0.3">
      <c r="A635" s="84" t="s">
        <v>3174</v>
      </c>
      <c r="B635">
        <v>1</v>
      </c>
    </row>
    <row r="636" spans="1:2" x14ac:dyDescent="0.3">
      <c r="A636" s="84" t="s">
        <v>3175</v>
      </c>
      <c r="B636">
        <v>1</v>
      </c>
    </row>
    <row r="637" spans="1:2" x14ac:dyDescent="0.3">
      <c r="A637" s="84" t="s">
        <v>3176</v>
      </c>
      <c r="B637">
        <v>1</v>
      </c>
    </row>
    <row r="638" spans="1:2" x14ac:dyDescent="0.3">
      <c r="A638" s="84" t="s">
        <v>3177</v>
      </c>
      <c r="B638">
        <v>1</v>
      </c>
    </row>
    <row r="639" spans="1:2" x14ac:dyDescent="0.3">
      <c r="A639" s="84" t="s">
        <v>3178</v>
      </c>
      <c r="B639">
        <v>1</v>
      </c>
    </row>
    <row r="640" spans="1:2" x14ac:dyDescent="0.3">
      <c r="A640" s="84" t="s">
        <v>3179</v>
      </c>
      <c r="B640">
        <v>1</v>
      </c>
    </row>
    <row r="641" spans="1:2" x14ac:dyDescent="0.3">
      <c r="A641" s="84" t="s">
        <v>3180</v>
      </c>
      <c r="B641">
        <v>1</v>
      </c>
    </row>
    <row r="642" spans="1:2" x14ac:dyDescent="0.3">
      <c r="A642" s="84" t="s">
        <v>3181</v>
      </c>
      <c r="B642">
        <v>1</v>
      </c>
    </row>
    <row r="643" spans="1:2" x14ac:dyDescent="0.3">
      <c r="A643" s="84" t="s">
        <v>3182</v>
      </c>
      <c r="B643">
        <v>1</v>
      </c>
    </row>
    <row r="644" spans="1:2" x14ac:dyDescent="0.3">
      <c r="A644" s="84" t="s">
        <v>3183</v>
      </c>
      <c r="B644">
        <v>1</v>
      </c>
    </row>
    <row r="645" spans="1:2" x14ac:dyDescent="0.3">
      <c r="A645" s="84" t="s">
        <v>3184</v>
      </c>
      <c r="B645">
        <v>1</v>
      </c>
    </row>
    <row r="646" spans="1:2" x14ac:dyDescent="0.3">
      <c r="A646" s="84" t="s">
        <v>3185</v>
      </c>
      <c r="B646">
        <v>1</v>
      </c>
    </row>
    <row r="647" spans="1:2" x14ac:dyDescent="0.3">
      <c r="A647" s="84" t="s">
        <v>3186</v>
      </c>
      <c r="B647">
        <v>1</v>
      </c>
    </row>
    <row r="648" spans="1:2" x14ac:dyDescent="0.3">
      <c r="A648" s="84" t="s">
        <v>3187</v>
      </c>
      <c r="B648">
        <v>1</v>
      </c>
    </row>
    <row r="649" spans="1:2" x14ac:dyDescent="0.3">
      <c r="A649" s="84" t="s">
        <v>3188</v>
      </c>
      <c r="B649">
        <v>1</v>
      </c>
    </row>
    <row r="650" spans="1:2" x14ac:dyDescent="0.3">
      <c r="A650" s="84" t="s">
        <v>3189</v>
      </c>
      <c r="B650">
        <v>1</v>
      </c>
    </row>
    <row r="651" spans="1:2" x14ac:dyDescent="0.3">
      <c r="A651" s="84" t="s">
        <v>3190</v>
      </c>
      <c r="B651">
        <v>1</v>
      </c>
    </row>
    <row r="652" spans="1:2" x14ac:dyDescent="0.3">
      <c r="A652" s="84" t="s">
        <v>3191</v>
      </c>
      <c r="B652">
        <v>1</v>
      </c>
    </row>
    <row r="653" spans="1:2" x14ac:dyDescent="0.3">
      <c r="A653" s="84" t="s">
        <v>3192</v>
      </c>
      <c r="B653">
        <v>1</v>
      </c>
    </row>
    <row r="654" spans="1:2" x14ac:dyDescent="0.3">
      <c r="A654" s="84" t="s">
        <v>3193</v>
      </c>
      <c r="B654">
        <v>6</v>
      </c>
    </row>
    <row r="655" spans="1:2" x14ac:dyDescent="0.3">
      <c r="A655" s="84" t="s">
        <v>3194</v>
      </c>
      <c r="B655">
        <v>1</v>
      </c>
    </row>
    <row r="656" spans="1:2" x14ac:dyDescent="0.3">
      <c r="A656" s="84" t="s">
        <v>3195</v>
      </c>
      <c r="B656">
        <v>1</v>
      </c>
    </row>
    <row r="657" spans="1:2" x14ac:dyDescent="0.3">
      <c r="A657" s="84" t="s">
        <v>3196</v>
      </c>
      <c r="B657">
        <v>1</v>
      </c>
    </row>
    <row r="658" spans="1:2" x14ac:dyDescent="0.3">
      <c r="A658" s="84" t="s">
        <v>3197</v>
      </c>
      <c r="B658">
        <v>4</v>
      </c>
    </row>
    <row r="659" spans="1:2" x14ac:dyDescent="0.3">
      <c r="A659" s="84" t="s">
        <v>3198</v>
      </c>
      <c r="B659">
        <v>1</v>
      </c>
    </row>
    <row r="660" spans="1:2" x14ac:dyDescent="0.3">
      <c r="A660" s="84" t="s">
        <v>3199</v>
      </c>
      <c r="B660">
        <v>1</v>
      </c>
    </row>
    <row r="661" spans="1:2" x14ac:dyDescent="0.3">
      <c r="A661" s="84" t="s">
        <v>3200</v>
      </c>
      <c r="B661">
        <v>1</v>
      </c>
    </row>
    <row r="662" spans="1:2" x14ac:dyDescent="0.3">
      <c r="A662" s="84" t="s">
        <v>3201</v>
      </c>
      <c r="B662">
        <v>1</v>
      </c>
    </row>
    <row r="663" spans="1:2" x14ac:dyDescent="0.3">
      <c r="A663" s="84" t="s">
        <v>3202</v>
      </c>
      <c r="B663">
        <v>1</v>
      </c>
    </row>
    <row r="664" spans="1:2" x14ac:dyDescent="0.3">
      <c r="A664" s="84" t="s">
        <v>3203</v>
      </c>
      <c r="B664">
        <v>1</v>
      </c>
    </row>
    <row r="665" spans="1:2" x14ac:dyDescent="0.3">
      <c r="A665" s="84" t="s">
        <v>3204</v>
      </c>
      <c r="B665">
        <v>1</v>
      </c>
    </row>
    <row r="666" spans="1:2" x14ac:dyDescent="0.3">
      <c r="A666" s="84" t="s">
        <v>3205</v>
      </c>
      <c r="B666">
        <v>1</v>
      </c>
    </row>
    <row r="667" spans="1:2" x14ac:dyDescent="0.3">
      <c r="A667" s="84" t="s">
        <v>3206</v>
      </c>
      <c r="B667">
        <v>1</v>
      </c>
    </row>
    <row r="668" spans="1:2" x14ac:dyDescent="0.3">
      <c r="A668" s="84" t="s">
        <v>3207</v>
      </c>
      <c r="B668">
        <v>1</v>
      </c>
    </row>
    <row r="669" spans="1:2" x14ac:dyDescent="0.3">
      <c r="A669" s="84" t="s">
        <v>3208</v>
      </c>
      <c r="B669">
        <v>1</v>
      </c>
    </row>
    <row r="670" spans="1:2" x14ac:dyDescent="0.3">
      <c r="A670" s="84" t="s">
        <v>3209</v>
      </c>
      <c r="B670">
        <v>1</v>
      </c>
    </row>
    <row r="671" spans="1:2" x14ac:dyDescent="0.3">
      <c r="A671" s="84" t="s">
        <v>3210</v>
      </c>
      <c r="B671">
        <v>1</v>
      </c>
    </row>
    <row r="672" spans="1:2" x14ac:dyDescent="0.3">
      <c r="A672" s="84" t="s">
        <v>3211</v>
      </c>
      <c r="B672">
        <v>1</v>
      </c>
    </row>
    <row r="673" spans="1:2" x14ac:dyDescent="0.3">
      <c r="A673" s="84" t="s">
        <v>3212</v>
      </c>
      <c r="B673">
        <v>1</v>
      </c>
    </row>
    <row r="674" spans="1:2" x14ac:dyDescent="0.3">
      <c r="A674" s="84" t="s">
        <v>3213</v>
      </c>
      <c r="B674">
        <v>1</v>
      </c>
    </row>
    <row r="675" spans="1:2" x14ac:dyDescent="0.3">
      <c r="A675" s="84" t="s">
        <v>3214</v>
      </c>
      <c r="B675">
        <v>1</v>
      </c>
    </row>
    <row r="676" spans="1:2" x14ac:dyDescent="0.3">
      <c r="A676" s="84" t="s">
        <v>3215</v>
      </c>
      <c r="B676">
        <v>1</v>
      </c>
    </row>
    <row r="677" spans="1:2" x14ac:dyDescent="0.3">
      <c r="A677" s="84" t="s">
        <v>3216</v>
      </c>
      <c r="B677">
        <v>1</v>
      </c>
    </row>
    <row r="678" spans="1:2" x14ac:dyDescent="0.3">
      <c r="A678" s="84" t="s">
        <v>3217</v>
      </c>
      <c r="B678">
        <v>1</v>
      </c>
    </row>
    <row r="679" spans="1:2" x14ac:dyDescent="0.3">
      <c r="A679" s="84" t="s">
        <v>3218</v>
      </c>
      <c r="B679">
        <v>1</v>
      </c>
    </row>
    <row r="680" spans="1:2" x14ac:dyDescent="0.3">
      <c r="A680" s="84" t="s">
        <v>3219</v>
      </c>
      <c r="B680">
        <v>1</v>
      </c>
    </row>
    <row r="681" spans="1:2" x14ac:dyDescent="0.3">
      <c r="A681" s="84" t="s">
        <v>3220</v>
      </c>
      <c r="B681">
        <v>1</v>
      </c>
    </row>
    <row r="682" spans="1:2" x14ac:dyDescent="0.3">
      <c r="A682" s="84" t="s">
        <v>3221</v>
      </c>
      <c r="B682">
        <v>1</v>
      </c>
    </row>
    <row r="683" spans="1:2" x14ac:dyDescent="0.3">
      <c r="A683" s="84" t="s">
        <v>3222</v>
      </c>
      <c r="B683">
        <v>1</v>
      </c>
    </row>
    <row r="684" spans="1:2" x14ac:dyDescent="0.3">
      <c r="A684" s="84" t="s">
        <v>3223</v>
      </c>
      <c r="B684">
        <v>1</v>
      </c>
    </row>
    <row r="685" spans="1:2" x14ac:dyDescent="0.3">
      <c r="A685" s="84" t="s">
        <v>3224</v>
      </c>
      <c r="B685">
        <v>1</v>
      </c>
    </row>
    <row r="686" spans="1:2" x14ac:dyDescent="0.3">
      <c r="A686" s="84" t="s">
        <v>3225</v>
      </c>
      <c r="B686">
        <v>1</v>
      </c>
    </row>
    <row r="687" spans="1:2" x14ac:dyDescent="0.3">
      <c r="A687" s="84" t="s">
        <v>3226</v>
      </c>
      <c r="B687">
        <v>1</v>
      </c>
    </row>
    <row r="688" spans="1:2" x14ac:dyDescent="0.3">
      <c r="A688" s="84" t="s">
        <v>3227</v>
      </c>
      <c r="B688">
        <v>1</v>
      </c>
    </row>
    <row r="689" spans="1:2" x14ac:dyDescent="0.3">
      <c r="A689" s="84" t="s">
        <v>3228</v>
      </c>
      <c r="B689">
        <v>1</v>
      </c>
    </row>
    <row r="690" spans="1:2" x14ac:dyDescent="0.3">
      <c r="A690" s="84" t="s">
        <v>3229</v>
      </c>
      <c r="B690">
        <v>1</v>
      </c>
    </row>
    <row r="691" spans="1:2" x14ac:dyDescent="0.3">
      <c r="A691" s="84" t="s">
        <v>3230</v>
      </c>
      <c r="B691">
        <v>1</v>
      </c>
    </row>
    <row r="692" spans="1:2" x14ac:dyDescent="0.3">
      <c r="A692" s="84" t="s">
        <v>3231</v>
      </c>
      <c r="B692">
        <v>1</v>
      </c>
    </row>
    <row r="693" spans="1:2" x14ac:dyDescent="0.3">
      <c r="A693" s="84" t="s">
        <v>3232</v>
      </c>
      <c r="B693">
        <v>4</v>
      </c>
    </row>
    <row r="694" spans="1:2" x14ac:dyDescent="0.3">
      <c r="A694" s="84" t="s">
        <v>3233</v>
      </c>
      <c r="B694">
        <v>1</v>
      </c>
    </row>
    <row r="695" spans="1:2" x14ac:dyDescent="0.3">
      <c r="A695" s="84" t="s">
        <v>3234</v>
      </c>
      <c r="B695">
        <v>1</v>
      </c>
    </row>
    <row r="696" spans="1:2" x14ac:dyDescent="0.3">
      <c r="A696" s="84" t="s">
        <v>3235</v>
      </c>
      <c r="B696">
        <v>1</v>
      </c>
    </row>
    <row r="697" spans="1:2" x14ac:dyDescent="0.3">
      <c r="A697" s="84" t="s">
        <v>3236</v>
      </c>
      <c r="B697">
        <v>1</v>
      </c>
    </row>
    <row r="698" spans="1:2" x14ac:dyDescent="0.3">
      <c r="A698" s="84" t="s">
        <v>3237</v>
      </c>
      <c r="B698">
        <v>1</v>
      </c>
    </row>
    <row r="699" spans="1:2" x14ac:dyDescent="0.3">
      <c r="A699" s="84" t="s">
        <v>3238</v>
      </c>
      <c r="B699">
        <v>1</v>
      </c>
    </row>
    <row r="700" spans="1:2" x14ac:dyDescent="0.3">
      <c r="A700" s="84" t="s">
        <v>243</v>
      </c>
      <c r="B700">
        <v>532</v>
      </c>
    </row>
  </sheetData>
  <pageMargins left="0.7" right="0.7" top="0.75" bottom="0.75"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1A7"/>
  </sheetPr>
  <dimension ref="A1:X1225"/>
  <sheetViews>
    <sheetView topLeftCell="F1" zoomScaleNormal="100" workbookViewId="0">
      <selection activeCell="X1" sqref="X1"/>
    </sheetView>
  </sheetViews>
  <sheetFormatPr baseColWidth="10" defaultColWidth="10.44140625" defaultRowHeight="14.4" x14ac:dyDescent="0.3"/>
  <cols>
    <col min="24" max="24" width="15.5546875" customWidth="1"/>
  </cols>
  <sheetData>
    <row r="1" spans="1:24" ht="57.6" x14ac:dyDescent="0.3">
      <c r="A1" s="172" t="s">
        <v>56</v>
      </c>
      <c r="B1" s="173" t="s">
        <v>57</v>
      </c>
      <c r="C1" s="173" t="s">
        <v>58</v>
      </c>
      <c r="D1" s="173" t="s">
        <v>59</v>
      </c>
      <c r="E1" s="173" t="s">
        <v>60</v>
      </c>
      <c r="F1" s="173" t="s">
        <v>61</v>
      </c>
      <c r="G1" s="173" t="s">
        <v>62</v>
      </c>
      <c r="H1" s="173" t="s">
        <v>63</v>
      </c>
      <c r="I1" s="173" t="s">
        <v>64</v>
      </c>
      <c r="J1" s="173" t="s">
        <v>65</v>
      </c>
      <c r="K1" s="173" t="s">
        <v>66</v>
      </c>
      <c r="L1" s="173" t="s">
        <v>67</v>
      </c>
      <c r="M1" s="173" t="s">
        <v>68</v>
      </c>
      <c r="N1" s="173" t="s">
        <v>69</v>
      </c>
      <c r="O1" s="173" t="s">
        <v>70</v>
      </c>
      <c r="P1" s="173" t="s">
        <v>71</v>
      </c>
      <c r="Q1" s="173" t="s">
        <v>72</v>
      </c>
      <c r="R1" s="173" t="s">
        <v>73</v>
      </c>
      <c r="S1" s="173" t="s">
        <v>3239</v>
      </c>
      <c r="T1" s="173" t="s">
        <v>3240</v>
      </c>
      <c r="U1" s="173" t="s">
        <v>3241</v>
      </c>
      <c r="V1" s="173" t="s">
        <v>3242</v>
      </c>
      <c r="W1" s="174" t="s">
        <v>74</v>
      </c>
      <c r="X1" s="175" t="s">
        <v>75</v>
      </c>
    </row>
    <row r="2" spans="1:24" ht="409.6" x14ac:dyDescent="0.3">
      <c r="A2" s="176" t="s">
        <v>3243</v>
      </c>
      <c r="B2" s="33" t="s">
        <v>3244</v>
      </c>
      <c r="C2" s="33" t="s">
        <v>78</v>
      </c>
      <c r="D2" s="33" t="s">
        <v>3245</v>
      </c>
      <c r="E2" s="33" t="str">
        <f t="shared" ref="E2:E33" si="0">CONCATENATE(D2&amp; " ("&amp;B2&amp;")" &amp; " ("&amp;C2&amp;")")</f>
        <v>Master joint droit et finance (Master) (SciencesPo (Paris)) (Master)</v>
      </c>
      <c r="F2" s="68" t="s">
        <v>3246</v>
      </c>
      <c r="G2" s="33" t="s">
        <v>81</v>
      </c>
      <c r="H2" s="33" t="s">
        <v>82</v>
      </c>
      <c r="I2" s="33" t="s">
        <v>161</v>
      </c>
      <c r="J2" s="35">
        <v>180</v>
      </c>
      <c r="K2" s="35" t="s">
        <v>84</v>
      </c>
      <c r="L2" s="35">
        <v>1</v>
      </c>
      <c r="M2" s="36" t="s">
        <v>3247</v>
      </c>
      <c r="N2" s="58" t="s">
        <v>3248</v>
      </c>
      <c r="O2" s="37" t="s">
        <v>92</v>
      </c>
      <c r="P2" s="37" t="s">
        <v>137</v>
      </c>
      <c r="Q2" s="37" t="s">
        <v>164</v>
      </c>
      <c r="R2" s="35" t="s">
        <v>105</v>
      </c>
      <c r="S2" s="37"/>
      <c r="T2" s="37"/>
      <c r="U2" s="37"/>
      <c r="V2" s="37"/>
      <c r="W2" s="177" t="s">
        <v>89</v>
      </c>
      <c r="X2" s="178" t="s">
        <v>3249</v>
      </c>
    </row>
    <row r="3" spans="1:24" ht="409.6" x14ac:dyDescent="0.3">
      <c r="A3" s="176" t="s">
        <v>3243</v>
      </c>
      <c r="B3" s="33" t="s">
        <v>3244</v>
      </c>
      <c r="C3" s="33" t="s">
        <v>78</v>
      </c>
      <c r="D3" s="33" t="s">
        <v>3245</v>
      </c>
      <c r="E3" s="33" t="str">
        <f t="shared" si="0"/>
        <v>Master joint droit et finance (Master) (SciencesPo (Paris)) (Master)</v>
      </c>
      <c r="F3" s="68" t="s">
        <v>3246</v>
      </c>
      <c r="G3" s="33" t="s">
        <v>81</v>
      </c>
      <c r="H3" s="33" t="s">
        <v>82</v>
      </c>
      <c r="I3" s="33" t="s">
        <v>161</v>
      </c>
      <c r="J3" s="35">
        <v>180</v>
      </c>
      <c r="K3" s="35" t="s">
        <v>84</v>
      </c>
      <c r="L3" s="35">
        <v>1</v>
      </c>
      <c r="M3" s="36" t="s">
        <v>3250</v>
      </c>
      <c r="N3" s="58" t="s">
        <v>3251</v>
      </c>
      <c r="O3" s="37" t="s">
        <v>92</v>
      </c>
      <c r="P3" s="37" t="s">
        <v>137</v>
      </c>
      <c r="Q3" s="37" t="s">
        <v>164</v>
      </c>
      <c r="R3" s="35" t="s">
        <v>105</v>
      </c>
      <c r="S3" s="37"/>
      <c r="T3" s="37"/>
      <c r="U3" s="37"/>
      <c r="V3" s="37"/>
      <c r="W3" s="177" t="s">
        <v>89</v>
      </c>
      <c r="X3" s="137" t="s">
        <v>3252</v>
      </c>
    </row>
    <row r="4" spans="1:24" ht="409.6" x14ac:dyDescent="0.3">
      <c r="A4" s="176" t="s">
        <v>3243</v>
      </c>
      <c r="B4" s="33" t="s">
        <v>3244</v>
      </c>
      <c r="C4" s="33" t="s">
        <v>78</v>
      </c>
      <c r="D4" s="33" t="s">
        <v>3245</v>
      </c>
      <c r="E4" s="33" t="str">
        <f t="shared" si="0"/>
        <v>Master joint droit et finance (Master) (SciencesPo (Paris)) (Master)</v>
      </c>
      <c r="F4" s="68" t="s">
        <v>3246</v>
      </c>
      <c r="G4" s="33" t="s">
        <v>81</v>
      </c>
      <c r="H4" s="33" t="s">
        <v>82</v>
      </c>
      <c r="I4" s="33" t="s">
        <v>161</v>
      </c>
      <c r="J4" s="35">
        <v>180</v>
      </c>
      <c r="K4" s="35" t="s">
        <v>84</v>
      </c>
      <c r="L4" s="35">
        <v>1</v>
      </c>
      <c r="M4" s="36" t="s">
        <v>3253</v>
      </c>
      <c r="N4" s="36" t="s">
        <v>3254</v>
      </c>
      <c r="O4" s="37" t="s">
        <v>92</v>
      </c>
      <c r="P4" s="37" t="s">
        <v>3255</v>
      </c>
      <c r="Q4" s="37" t="s">
        <v>3256</v>
      </c>
      <c r="R4" s="35" t="s">
        <v>105</v>
      </c>
      <c r="S4" s="37"/>
      <c r="T4" s="37"/>
      <c r="U4" s="37"/>
      <c r="V4" s="37"/>
      <c r="W4" s="177" t="s">
        <v>89</v>
      </c>
      <c r="X4" s="137" t="s">
        <v>3257</v>
      </c>
    </row>
    <row r="5" spans="1:24" ht="187.2" x14ac:dyDescent="0.3">
      <c r="A5" s="176" t="s">
        <v>3243</v>
      </c>
      <c r="B5" s="33" t="s">
        <v>3244</v>
      </c>
      <c r="C5" s="33" t="s">
        <v>78</v>
      </c>
      <c r="D5" s="33" t="s">
        <v>3245</v>
      </c>
      <c r="E5" s="33" t="str">
        <f t="shared" si="0"/>
        <v>Master joint droit et finance (Master) (SciencesPo (Paris)) (Master)</v>
      </c>
      <c r="F5" s="68" t="s">
        <v>3246</v>
      </c>
      <c r="G5" s="33" t="s">
        <v>81</v>
      </c>
      <c r="H5" s="33" t="s">
        <v>82</v>
      </c>
      <c r="I5" s="33" t="s">
        <v>161</v>
      </c>
      <c r="J5" s="35">
        <v>180</v>
      </c>
      <c r="K5" s="35" t="s">
        <v>84</v>
      </c>
      <c r="L5" s="35">
        <v>1</v>
      </c>
      <c r="M5" s="36" t="s">
        <v>936</v>
      </c>
      <c r="N5" s="58" t="s">
        <v>3258</v>
      </c>
      <c r="O5" s="37" t="s">
        <v>92</v>
      </c>
      <c r="P5" s="37" t="s">
        <v>3255</v>
      </c>
      <c r="Q5" s="37" t="s">
        <v>3256</v>
      </c>
      <c r="R5" s="35" t="s">
        <v>105</v>
      </c>
      <c r="S5" s="37"/>
      <c r="T5" s="37"/>
      <c r="U5" s="37"/>
      <c r="V5" s="37"/>
      <c r="W5" s="177" t="s">
        <v>89</v>
      </c>
      <c r="X5" s="179" t="s">
        <v>3259</v>
      </c>
    </row>
    <row r="6" spans="1:24" ht="100.8" x14ac:dyDescent="0.3">
      <c r="A6" s="176" t="s">
        <v>3243</v>
      </c>
      <c r="B6" s="33" t="s">
        <v>3244</v>
      </c>
      <c r="C6" s="33" t="s">
        <v>78</v>
      </c>
      <c r="D6" s="33" t="s">
        <v>3245</v>
      </c>
      <c r="E6" s="33" t="str">
        <f t="shared" si="0"/>
        <v>Master joint droit et finance (Master) (SciencesPo (Paris)) (Master)</v>
      </c>
      <c r="F6" s="68" t="s">
        <v>3246</v>
      </c>
      <c r="G6" s="33" t="s">
        <v>81</v>
      </c>
      <c r="H6" s="33" t="s">
        <v>82</v>
      </c>
      <c r="I6" s="33" t="s">
        <v>161</v>
      </c>
      <c r="J6" s="35">
        <v>180</v>
      </c>
      <c r="K6" s="35" t="s">
        <v>84</v>
      </c>
      <c r="L6" s="35">
        <v>1</v>
      </c>
      <c r="M6" s="36" t="s">
        <v>3260</v>
      </c>
      <c r="N6" s="37" t="s">
        <v>86</v>
      </c>
      <c r="O6" s="37" t="s">
        <v>92</v>
      </c>
      <c r="P6" s="37" t="s">
        <v>3255</v>
      </c>
      <c r="Q6" s="37" t="s">
        <v>3256</v>
      </c>
      <c r="R6" s="35" t="s">
        <v>105</v>
      </c>
      <c r="S6" s="37"/>
      <c r="T6" s="37"/>
      <c r="U6" s="37"/>
      <c r="V6" s="37"/>
      <c r="W6" s="177" t="s">
        <v>89</v>
      </c>
      <c r="X6" s="180"/>
    </row>
    <row r="7" spans="1:24" ht="409.6" x14ac:dyDescent="0.3">
      <c r="A7" s="176" t="s">
        <v>3243</v>
      </c>
      <c r="B7" s="33" t="s">
        <v>3244</v>
      </c>
      <c r="C7" s="33" t="s">
        <v>78</v>
      </c>
      <c r="D7" s="33" t="s">
        <v>3245</v>
      </c>
      <c r="E7" s="33" t="str">
        <f t="shared" si="0"/>
        <v>Master joint droit et finance (Master) (SciencesPo (Paris)) (Master)</v>
      </c>
      <c r="F7" s="68" t="s">
        <v>3246</v>
      </c>
      <c r="G7" s="33" t="s">
        <v>81</v>
      </c>
      <c r="H7" s="33" t="s">
        <v>82</v>
      </c>
      <c r="I7" s="33" t="s">
        <v>161</v>
      </c>
      <c r="J7" s="35">
        <v>180</v>
      </c>
      <c r="K7" s="35" t="s">
        <v>84</v>
      </c>
      <c r="L7" s="35">
        <v>1</v>
      </c>
      <c r="M7" s="36" t="s">
        <v>3261</v>
      </c>
      <c r="N7" s="58" t="s">
        <v>3262</v>
      </c>
      <c r="O7" s="37" t="s">
        <v>92</v>
      </c>
      <c r="P7" s="37" t="s">
        <v>3255</v>
      </c>
      <c r="Q7" s="37" t="s">
        <v>3256</v>
      </c>
      <c r="R7" s="35" t="s">
        <v>105</v>
      </c>
      <c r="S7" s="37"/>
      <c r="T7" s="37"/>
      <c r="U7" s="37"/>
      <c r="V7" s="37"/>
      <c r="W7" s="177" t="s">
        <v>89</v>
      </c>
      <c r="X7" s="181" t="s">
        <v>3263</v>
      </c>
    </row>
    <row r="8" spans="1:24" ht="409.6" x14ac:dyDescent="0.3">
      <c r="A8" s="176" t="s">
        <v>3243</v>
      </c>
      <c r="B8" s="33" t="s">
        <v>3244</v>
      </c>
      <c r="C8" s="33" t="s">
        <v>78</v>
      </c>
      <c r="D8" s="33" t="s">
        <v>3245</v>
      </c>
      <c r="E8" s="33" t="str">
        <f t="shared" si="0"/>
        <v>Master joint droit et finance (Master) (SciencesPo (Paris)) (Master)</v>
      </c>
      <c r="F8" s="68" t="s">
        <v>3246</v>
      </c>
      <c r="G8" s="33" t="s">
        <v>81</v>
      </c>
      <c r="H8" s="33" t="s">
        <v>82</v>
      </c>
      <c r="I8" s="33" t="s">
        <v>161</v>
      </c>
      <c r="J8" s="35">
        <v>180</v>
      </c>
      <c r="K8" s="35" t="s">
        <v>84</v>
      </c>
      <c r="L8" s="35">
        <v>1</v>
      </c>
      <c r="M8" s="36" t="s">
        <v>3264</v>
      </c>
      <c r="N8" s="58" t="s">
        <v>3265</v>
      </c>
      <c r="O8" s="37" t="s">
        <v>92</v>
      </c>
      <c r="P8" s="37" t="s">
        <v>3255</v>
      </c>
      <c r="Q8" s="37" t="s">
        <v>3256</v>
      </c>
      <c r="R8" s="35" t="s">
        <v>105</v>
      </c>
      <c r="S8" s="37"/>
      <c r="T8" s="37"/>
      <c r="U8" s="37"/>
      <c r="V8" s="37"/>
      <c r="W8" s="177" t="s">
        <v>89</v>
      </c>
      <c r="X8" s="181" t="s">
        <v>3266</v>
      </c>
    </row>
    <row r="9" spans="1:24" ht="409.6" x14ac:dyDescent="0.3">
      <c r="A9" s="182" t="s">
        <v>3243</v>
      </c>
      <c r="B9" s="33" t="s">
        <v>3244</v>
      </c>
      <c r="C9" s="33" t="s">
        <v>78</v>
      </c>
      <c r="D9" s="33" t="s">
        <v>3267</v>
      </c>
      <c r="E9" s="33" t="str">
        <f t="shared" si="0"/>
        <v>Finance et stratégie (Master) (SciencesPo (Paris)) (Master)</v>
      </c>
      <c r="F9" s="68" t="s">
        <v>3268</v>
      </c>
      <c r="G9" s="35" t="s">
        <v>81</v>
      </c>
      <c r="H9" s="35" t="s">
        <v>82</v>
      </c>
      <c r="I9" s="35" t="s">
        <v>83</v>
      </c>
      <c r="J9" s="35">
        <v>120</v>
      </c>
      <c r="K9" s="35" t="s">
        <v>84</v>
      </c>
      <c r="L9" s="35">
        <v>1</v>
      </c>
      <c r="M9" s="36" t="s">
        <v>3261</v>
      </c>
      <c r="N9" s="58" t="s">
        <v>3262</v>
      </c>
      <c r="O9" s="37" t="s">
        <v>92</v>
      </c>
      <c r="P9" s="37" t="s">
        <v>3255</v>
      </c>
      <c r="Q9" s="37" t="s">
        <v>3269</v>
      </c>
      <c r="R9" s="183" t="s">
        <v>105</v>
      </c>
      <c r="S9" s="37"/>
      <c r="T9" s="37"/>
      <c r="U9" s="37"/>
      <c r="V9" s="37"/>
      <c r="W9" s="177" t="s">
        <v>89</v>
      </c>
      <c r="X9" s="181" t="s">
        <v>3263</v>
      </c>
    </row>
    <row r="10" spans="1:24" ht="409.6" x14ac:dyDescent="0.3">
      <c r="A10" s="182" t="s">
        <v>3243</v>
      </c>
      <c r="B10" s="33" t="s">
        <v>3244</v>
      </c>
      <c r="C10" s="33" t="s">
        <v>78</v>
      </c>
      <c r="D10" s="33" t="s">
        <v>3267</v>
      </c>
      <c r="E10" s="33" t="str">
        <f t="shared" si="0"/>
        <v>Finance et stratégie (Master) (SciencesPo (Paris)) (Master)</v>
      </c>
      <c r="F10" s="68" t="s">
        <v>3268</v>
      </c>
      <c r="G10" s="35" t="s">
        <v>81</v>
      </c>
      <c r="H10" s="35" t="s">
        <v>82</v>
      </c>
      <c r="I10" s="35" t="s">
        <v>83</v>
      </c>
      <c r="J10" s="35">
        <v>120</v>
      </c>
      <c r="K10" s="35" t="s">
        <v>84</v>
      </c>
      <c r="L10" s="35">
        <v>1</v>
      </c>
      <c r="M10" s="36" t="s">
        <v>3264</v>
      </c>
      <c r="N10" s="58" t="s">
        <v>3265</v>
      </c>
      <c r="O10" s="37" t="s">
        <v>92</v>
      </c>
      <c r="P10" s="37" t="s">
        <v>3255</v>
      </c>
      <c r="Q10" s="37" t="s">
        <v>3269</v>
      </c>
      <c r="R10" s="183" t="s">
        <v>105</v>
      </c>
      <c r="S10" s="37"/>
      <c r="T10" s="37"/>
      <c r="U10" s="37"/>
      <c r="V10" s="37"/>
      <c r="W10" s="177" t="s">
        <v>89</v>
      </c>
      <c r="X10" s="181" t="s">
        <v>3266</v>
      </c>
    </row>
    <row r="11" spans="1:24" ht="409.6" x14ac:dyDescent="0.3">
      <c r="A11" s="182" t="s">
        <v>3243</v>
      </c>
      <c r="B11" s="33" t="s">
        <v>3244</v>
      </c>
      <c r="C11" s="33" t="s">
        <v>78</v>
      </c>
      <c r="D11" s="33" t="s">
        <v>3267</v>
      </c>
      <c r="E11" s="33" t="str">
        <f t="shared" si="0"/>
        <v>Finance et stratégie (Master) (SciencesPo (Paris)) (Master)</v>
      </c>
      <c r="F11" s="68" t="s">
        <v>3268</v>
      </c>
      <c r="G11" s="35" t="s">
        <v>81</v>
      </c>
      <c r="H11" s="35" t="s">
        <v>82</v>
      </c>
      <c r="I11" s="35" t="s">
        <v>83</v>
      </c>
      <c r="J11" s="35">
        <v>120</v>
      </c>
      <c r="K11" s="35" t="s">
        <v>84</v>
      </c>
      <c r="L11" s="35">
        <v>1</v>
      </c>
      <c r="M11" s="36" t="s">
        <v>3270</v>
      </c>
      <c r="N11" s="58" t="s">
        <v>3271</v>
      </c>
      <c r="O11" s="37" t="s">
        <v>92</v>
      </c>
      <c r="P11" s="37" t="s">
        <v>3255</v>
      </c>
      <c r="Q11" s="37" t="s">
        <v>3269</v>
      </c>
      <c r="R11" s="183" t="s">
        <v>105</v>
      </c>
      <c r="S11" s="37"/>
      <c r="T11" s="37"/>
      <c r="U11" s="37"/>
      <c r="V11" s="37"/>
      <c r="W11" s="177" t="s">
        <v>89</v>
      </c>
      <c r="X11" s="181" t="s">
        <v>3272</v>
      </c>
    </row>
    <row r="12" spans="1:24" ht="409.6" x14ac:dyDescent="0.3">
      <c r="A12" s="182" t="s">
        <v>3243</v>
      </c>
      <c r="B12" s="33" t="s">
        <v>3244</v>
      </c>
      <c r="C12" s="33" t="s">
        <v>78</v>
      </c>
      <c r="D12" s="33" t="s">
        <v>3267</v>
      </c>
      <c r="E12" s="33" t="str">
        <f t="shared" si="0"/>
        <v>Finance et stratégie (Master) (SciencesPo (Paris)) (Master)</v>
      </c>
      <c r="F12" s="68" t="s">
        <v>3268</v>
      </c>
      <c r="G12" s="35" t="s">
        <v>81</v>
      </c>
      <c r="H12" s="35" t="s">
        <v>82</v>
      </c>
      <c r="I12" s="35" t="s">
        <v>83</v>
      </c>
      <c r="J12" s="35">
        <v>120</v>
      </c>
      <c r="K12" s="35" t="s">
        <v>84</v>
      </c>
      <c r="L12" s="35">
        <v>1</v>
      </c>
      <c r="M12" s="36" t="s">
        <v>3273</v>
      </c>
      <c r="N12" s="58" t="s">
        <v>3274</v>
      </c>
      <c r="O12" s="37" t="s">
        <v>92</v>
      </c>
      <c r="P12" s="37" t="s">
        <v>3255</v>
      </c>
      <c r="Q12" s="37" t="s">
        <v>3269</v>
      </c>
      <c r="R12" s="183" t="s">
        <v>105</v>
      </c>
      <c r="S12" s="37"/>
      <c r="T12" s="37"/>
      <c r="U12" s="37"/>
      <c r="V12" s="37"/>
      <c r="W12" s="177" t="s">
        <v>89</v>
      </c>
      <c r="X12" s="130" t="s">
        <v>3275</v>
      </c>
    </row>
    <row r="13" spans="1:24" ht="409.6" x14ac:dyDescent="0.3">
      <c r="A13" s="182" t="s">
        <v>3243</v>
      </c>
      <c r="B13" s="33" t="s">
        <v>3244</v>
      </c>
      <c r="C13" s="33" t="s">
        <v>78</v>
      </c>
      <c r="D13" s="33" t="s">
        <v>3267</v>
      </c>
      <c r="E13" s="33" t="str">
        <f t="shared" si="0"/>
        <v>Finance et stratégie (Master) (SciencesPo (Paris)) (Master)</v>
      </c>
      <c r="F13" s="68" t="s">
        <v>3268</v>
      </c>
      <c r="G13" s="35" t="s">
        <v>81</v>
      </c>
      <c r="H13" s="35" t="s">
        <v>82</v>
      </c>
      <c r="I13" s="35" t="s">
        <v>83</v>
      </c>
      <c r="J13" s="35">
        <v>120</v>
      </c>
      <c r="K13" s="35" t="s">
        <v>84</v>
      </c>
      <c r="L13" s="35">
        <v>1</v>
      </c>
      <c r="M13" s="36" t="s">
        <v>3276</v>
      </c>
      <c r="N13" s="36" t="s">
        <v>3277</v>
      </c>
      <c r="O13" s="37" t="s">
        <v>92</v>
      </c>
      <c r="P13" s="37" t="s">
        <v>3255</v>
      </c>
      <c r="Q13" s="37" t="s">
        <v>3269</v>
      </c>
      <c r="R13" s="183" t="s">
        <v>105</v>
      </c>
      <c r="S13" s="37"/>
      <c r="T13" s="37"/>
      <c r="U13" s="37"/>
      <c r="V13" s="37"/>
      <c r="W13" s="177" t="s">
        <v>89</v>
      </c>
      <c r="X13" s="181" t="s">
        <v>3278</v>
      </c>
    </row>
    <row r="14" spans="1:24" ht="409.6" x14ac:dyDescent="0.3">
      <c r="A14" s="182" t="s">
        <v>3243</v>
      </c>
      <c r="B14" s="33" t="s">
        <v>3244</v>
      </c>
      <c r="C14" s="33" t="s">
        <v>78</v>
      </c>
      <c r="D14" s="33" t="s">
        <v>3267</v>
      </c>
      <c r="E14" s="33" t="str">
        <f t="shared" si="0"/>
        <v>Finance et stratégie (Master) (SciencesPo (Paris)) (Master)</v>
      </c>
      <c r="F14" s="68" t="s">
        <v>3268</v>
      </c>
      <c r="G14" s="35" t="s">
        <v>81</v>
      </c>
      <c r="H14" s="35" t="s">
        <v>82</v>
      </c>
      <c r="I14" s="35" t="s">
        <v>83</v>
      </c>
      <c r="J14" s="35">
        <v>120</v>
      </c>
      <c r="K14" s="35" t="s">
        <v>84</v>
      </c>
      <c r="L14" s="35">
        <v>1</v>
      </c>
      <c r="M14" s="36" t="s">
        <v>3279</v>
      </c>
      <c r="N14" s="36" t="s">
        <v>3280</v>
      </c>
      <c r="O14" s="37" t="s">
        <v>92</v>
      </c>
      <c r="P14" s="37" t="s">
        <v>3255</v>
      </c>
      <c r="Q14" s="37" t="s">
        <v>3269</v>
      </c>
      <c r="R14" s="183" t="s">
        <v>105</v>
      </c>
      <c r="S14" s="37"/>
      <c r="T14" s="37"/>
      <c r="U14" s="37"/>
      <c r="V14" s="37"/>
      <c r="W14" s="177" t="s">
        <v>89</v>
      </c>
      <c r="X14" s="181" t="s">
        <v>3281</v>
      </c>
    </row>
    <row r="15" spans="1:24" ht="409.6" x14ac:dyDescent="0.3">
      <c r="A15" s="182" t="s">
        <v>3243</v>
      </c>
      <c r="B15" s="33" t="s">
        <v>3244</v>
      </c>
      <c r="C15" s="33" t="s">
        <v>78</v>
      </c>
      <c r="D15" s="33" t="s">
        <v>3267</v>
      </c>
      <c r="E15" s="33" t="str">
        <f t="shared" si="0"/>
        <v>Finance et stratégie (Master) (SciencesPo (Paris)) (Master)</v>
      </c>
      <c r="F15" s="68" t="s">
        <v>3268</v>
      </c>
      <c r="G15" s="35" t="s">
        <v>81</v>
      </c>
      <c r="H15" s="35" t="s">
        <v>82</v>
      </c>
      <c r="I15" s="35" t="s">
        <v>83</v>
      </c>
      <c r="J15" s="35">
        <v>120</v>
      </c>
      <c r="K15" s="35" t="s">
        <v>84</v>
      </c>
      <c r="L15" s="35">
        <v>1</v>
      </c>
      <c r="M15" s="36" t="s">
        <v>3282</v>
      </c>
      <c r="N15" s="58" t="s">
        <v>3283</v>
      </c>
      <c r="O15" s="37" t="s">
        <v>153</v>
      </c>
      <c r="P15" s="37" t="s">
        <v>3255</v>
      </c>
      <c r="Q15" s="37" t="s">
        <v>3269</v>
      </c>
      <c r="R15" s="183" t="s">
        <v>105</v>
      </c>
      <c r="S15" s="37"/>
      <c r="T15" s="37"/>
      <c r="U15" s="37"/>
      <c r="V15" s="37"/>
      <c r="W15" s="177" t="s">
        <v>89</v>
      </c>
      <c r="X15" s="181" t="s">
        <v>3284</v>
      </c>
    </row>
    <row r="16" spans="1:24" ht="409.6" x14ac:dyDescent="0.3">
      <c r="A16" s="182" t="s">
        <v>3243</v>
      </c>
      <c r="B16" s="33" t="s">
        <v>3244</v>
      </c>
      <c r="C16" s="33" t="s">
        <v>78</v>
      </c>
      <c r="D16" s="33" t="s">
        <v>3267</v>
      </c>
      <c r="E16" s="33" t="str">
        <f t="shared" si="0"/>
        <v>Finance et stratégie (Master) (SciencesPo (Paris)) (Master)</v>
      </c>
      <c r="F16" s="68" t="s">
        <v>3268</v>
      </c>
      <c r="G16" s="35" t="s">
        <v>81</v>
      </c>
      <c r="H16" s="35" t="s">
        <v>82</v>
      </c>
      <c r="I16" s="35" t="s">
        <v>83</v>
      </c>
      <c r="J16" s="35">
        <v>120</v>
      </c>
      <c r="K16" s="35" t="s">
        <v>84</v>
      </c>
      <c r="L16" s="35">
        <v>1</v>
      </c>
      <c r="M16" s="36" t="s">
        <v>3285</v>
      </c>
      <c r="N16" s="36" t="s">
        <v>3286</v>
      </c>
      <c r="O16" s="37" t="s">
        <v>153</v>
      </c>
      <c r="P16" s="37" t="s">
        <v>3255</v>
      </c>
      <c r="Q16" s="37" t="s">
        <v>3269</v>
      </c>
      <c r="R16" s="183" t="s">
        <v>105</v>
      </c>
      <c r="S16" s="37"/>
      <c r="T16" s="37"/>
      <c r="U16" s="37"/>
      <c r="V16" s="37"/>
      <c r="W16" s="177" t="s">
        <v>89</v>
      </c>
      <c r="X16" s="181" t="s">
        <v>3287</v>
      </c>
    </row>
    <row r="17" spans="1:24" ht="409.6" x14ac:dyDescent="0.3">
      <c r="A17" s="182" t="s">
        <v>3243</v>
      </c>
      <c r="B17" s="33" t="s">
        <v>3244</v>
      </c>
      <c r="C17" s="33" t="s">
        <v>78</v>
      </c>
      <c r="D17" s="33" t="s">
        <v>3267</v>
      </c>
      <c r="E17" s="33" t="str">
        <f t="shared" si="0"/>
        <v>Finance et stratégie (Master) (SciencesPo (Paris)) (Master)</v>
      </c>
      <c r="F17" s="68" t="s">
        <v>3268</v>
      </c>
      <c r="G17" s="35" t="s">
        <v>81</v>
      </c>
      <c r="H17" s="35" t="s">
        <v>82</v>
      </c>
      <c r="I17" s="35" t="s">
        <v>83</v>
      </c>
      <c r="J17" s="35">
        <v>120</v>
      </c>
      <c r="K17" s="35" t="s">
        <v>84</v>
      </c>
      <c r="L17" s="35">
        <v>1</v>
      </c>
      <c r="M17" s="36" t="s">
        <v>3288</v>
      </c>
      <c r="N17" s="36" t="s">
        <v>3289</v>
      </c>
      <c r="O17" s="37" t="s">
        <v>92</v>
      </c>
      <c r="P17" s="37" t="s">
        <v>3255</v>
      </c>
      <c r="Q17" s="37" t="s">
        <v>3269</v>
      </c>
      <c r="R17" s="183" t="s">
        <v>105</v>
      </c>
      <c r="S17" s="37"/>
      <c r="T17" s="37"/>
      <c r="U17" s="37"/>
      <c r="V17" s="37"/>
      <c r="W17" s="177" t="s">
        <v>89</v>
      </c>
      <c r="X17" s="181" t="s">
        <v>3290</v>
      </c>
    </row>
    <row r="18" spans="1:24" ht="409.6" x14ac:dyDescent="0.3">
      <c r="A18" s="182" t="s">
        <v>3243</v>
      </c>
      <c r="B18" s="33" t="s">
        <v>3244</v>
      </c>
      <c r="C18" s="33" t="s">
        <v>78</v>
      </c>
      <c r="D18" s="33" t="s">
        <v>3267</v>
      </c>
      <c r="E18" s="33" t="str">
        <f t="shared" si="0"/>
        <v>Finance et stratégie (Master) (SciencesPo (Paris)) (Master)</v>
      </c>
      <c r="F18" s="68" t="s">
        <v>3268</v>
      </c>
      <c r="G18" s="35" t="s">
        <v>81</v>
      </c>
      <c r="H18" s="35" t="s">
        <v>82</v>
      </c>
      <c r="I18" s="35" t="s">
        <v>83</v>
      </c>
      <c r="J18" s="35">
        <v>120</v>
      </c>
      <c r="K18" s="35" t="s">
        <v>84</v>
      </c>
      <c r="L18" s="35">
        <v>1</v>
      </c>
      <c r="M18" s="36" t="s">
        <v>3291</v>
      </c>
      <c r="N18" s="37" t="s">
        <v>3292</v>
      </c>
      <c r="O18" s="37" t="s">
        <v>92</v>
      </c>
      <c r="P18" s="37" t="s">
        <v>3255</v>
      </c>
      <c r="Q18" s="37" t="s">
        <v>3269</v>
      </c>
      <c r="R18" s="183" t="s">
        <v>105</v>
      </c>
      <c r="S18" s="37"/>
      <c r="T18" s="37"/>
      <c r="U18" s="37"/>
      <c r="V18" s="37"/>
      <c r="W18" s="177" t="s">
        <v>89</v>
      </c>
      <c r="X18" s="181" t="s">
        <v>3293</v>
      </c>
    </row>
    <row r="19" spans="1:24" ht="409.6" x14ac:dyDescent="0.3">
      <c r="A19" s="182" t="s">
        <v>3243</v>
      </c>
      <c r="B19" s="33" t="s">
        <v>3244</v>
      </c>
      <c r="C19" s="33" t="s">
        <v>78</v>
      </c>
      <c r="D19" s="33" t="s">
        <v>3267</v>
      </c>
      <c r="E19" s="33" t="str">
        <f t="shared" si="0"/>
        <v>Finance et stratégie (Master) (SciencesPo (Paris)) (Master)</v>
      </c>
      <c r="F19" s="68" t="s">
        <v>3268</v>
      </c>
      <c r="G19" s="35" t="s">
        <v>81</v>
      </c>
      <c r="H19" s="35" t="s">
        <v>82</v>
      </c>
      <c r="I19" s="35" t="s">
        <v>83</v>
      </c>
      <c r="J19" s="35">
        <v>120</v>
      </c>
      <c r="K19" s="35" t="s">
        <v>84</v>
      </c>
      <c r="L19" s="35">
        <v>1</v>
      </c>
      <c r="M19" s="36" t="s">
        <v>3247</v>
      </c>
      <c r="N19" s="58" t="s">
        <v>3248</v>
      </c>
      <c r="O19" s="37" t="s">
        <v>92</v>
      </c>
      <c r="P19" s="37" t="s">
        <v>137</v>
      </c>
      <c r="Q19" s="37" t="s">
        <v>95</v>
      </c>
      <c r="R19" s="183" t="s">
        <v>105</v>
      </c>
      <c r="S19" s="37"/>
      <c r="T19" s="37"/>
      <c r="U19" s="37"/>
      <c r="V19" s="37"/>
      <c r="W19" s="177" t="s">
        <v>89</v>
      </c>
      <c r="X19" s="181" t="s">
        <v>3249</v>
      </c>
    </row>
    <row r="20" spans="1:24" ht="409.6" x14ac:dyDescent="0.3">
      <c r="A20" s="182" t="s">
        <v>3243</v>
      </c>
      <c r="B20" s="33" t="s">
        <v>3244</v>
      </c>
      <c r="C20" s="33" t="s">
        <v>78</v>
      </c>
      <c r="D20" s="33" t="s">
        <v>3267</v>
      </c>
      <c r="E20" s="33" t="str">
        <f t="shared" si="0"/>
        <v>Finance et stratégie (Master) (SciencesPo (Paris)) (Master)</v>
      </c>
      <c r="F20" s="68" t="s">
        <v>3268</v>
      </c>
      <c r="G20" s="35" t="s">
        <v>81</v>
      </c>
      <c r="H20" s="35" t="s">
        <v>82</v>
      </c>
      <c r="I20" s="35" t="s">
        <v>83</v>
      </c>
      <c r="J20" s="35">
        <v>120</v>
      </c>
      <c r="K20" s="35" t="s">
        <v>84</v>
      </c>
      <c r="L20" s="35">
        <v>1</v>
      </c>
      <c r="M20" s="36" t="s">
        <v>3250</v>
      </c>
      <c r="N20" s="58" t="s">
        <v>3294</v>
      </c>
      <c r="O20" s="37" t="s">
        <v>92</v>
      </c>
      <c r="P20" s="37" t="s">
        <v>137</v>
      </c>
      <c r="Q20" s="37" t="s">
        <v>95</v>
      </c>
      <c r="R20" s="183" t="s">
        <v>105</v>
      </c>
      <c r="S20" s="37"/>
      <c r="T20" s="37"/>
      <c r="U20" s="37"/>
      <c r="V20" s="37"/>
      <c r="W20" s="177" t="s">
        <v>89</v>
      </c>
      <c r="X20" s="181" t="s">
        <v>3252</v>
      </c>
    </row>
    <row r="21" spans="1:24" ht="409.6" x14ac:dyDescent="0.3">
      <c r="A21" s="182" t="s">
        <v>3243</v>
      </c>
      <c r="B21" s="33" t="s">
        <v>3244</v>
      </c>
      <c r="C21" s="33" t="s">
        <v>78</v>
      </c>
      <c r="D21" s="33" t="s">
        <v>3267</v>
      </c>
      <c r="E21" s="33" t="str">
        <f t="shared" si="0"/>
        <v>Finance et stratégie (Master) (SciencesPo (Paris)) (Master)</v>
      </c>
      <c r="F21" s="68" t="s">
        <v>3268</v>
      </c>
      <c r="G21" s="35" t="s">
        <v>81</v>
      </c>
      <c r="H21" s="35" t="s">
        <v>82</v>
      </c>
      <c r="I21" s="35" t="s">
        <v>83</v>
      </c>
      <c r="J21" s="35">
        <v>120</v>
      </c>
      <c r="K21" s="35" t="s">
        <v>84</v>
      </c>
      <c r="L21" s="35">
        <v>1</v>
      </c>
      <c r="M21" s="36" t="s">
        <v>3295</v>
      </c>
      <c r="N21" s="58" t="s">
        <v>3296</v>
      </c>
      <c r="O21" s="37" t="s">
        <v>92</v>
      </c>
      <c r="P21" s="37" t="s">
        <v>3255</v>
      </c>
      <c r="Q21" s="37" t="s">
        <v>3269</v>
      </c>
      <c r="R21" s="183" t="s">
        <v>105</v>
      </c>
      <c r="S21" s="37"/>
      <c r="T21" s="37"/>
      <c r="U21" s="37"/>
      <c r="V21" s="37"/>
      <c r="W21" s="177" t="s">
        <v>89</v>
      </c>
      <c r="X21" s="130" t="s">
        <v>3297</v>
      </c>
    </row>
    <row r="22" spans="1:24" ht="409.6" x14ac:dyDescent="0.3">
      <c r="A22" s="182" t="s">
        <v>3243</v>
      </c>
      <c r="B22" s="33" t="s">
        <v>3244</v>
      </c>
      <c r="C22" s="33" t="s">
        <v>78</v>
      </c>
      <c r="D22" s="33" t="s">
        <v>3267</v>
      </c>
      <c r="E22" s="33" t="str">
        <f t="shared" si="0"/>
        <v>Finance et stratégie (Master) (SciencesPo (Paris)) (Master)</v>
      </c>
      <c r="F22" s="68" t="s">
        <v>3268</v>
      </c>
      <c r="G22" s="35" t="s">
        <v>81</v>
      </c>
      <c r="H22" s="35" t="s">
        <v>82</v>
      </c>
      <c r="I22" s="35" t="s">
        <v>83</v>
      </c>
      <c r="J22" s="35">
        <v>120</v>
      </c>
      <c r="K22" s="35" t="s">
        <v>84</v>
      </c>
      <c r="L22" s="35">
        <v>1</v>
      </c>
      <c r="M22" s="36" t="s">
        <v>3298</v>
      </c>
      <c r="N22" s="58" t="s">
        <v>3299</v>
      </c>
      <c r="O22" s="37" t="s">
        <v>92</v>
      </c>
      <c r="P22" s="37" t="s">
        <v>137</v>
      </c>
      <c r="Q22" s="37" t="s">
        <v>95</v>
      </c>
      <c r="R22" s="183" t="s">
        <v>105</v>
      </c>
      <c r="S22" s="37"/>
      <c r="T22" s="37"/>
      <c r="U22" s="37"/>
      <c r="V22" s="37"/>
      <c r="W22" s="177" t="s">
        <v>89</v>
      </c>
      <c r="X22" s="130" t="s">
        <v>3300</v>
      </c>
    </row>
    <row r="23" spans="1:24" ht="409.6" x14ac:dyDescent="0.3">
      <c r="A23" s="182" t="s">
        <v>3243</v>
      </c>
      <c r="B23" s="33" t="s">
        <v>3244</v>
      </c>
      <c r="C23" s="33" t="s">
        <v>78</v>
      </c>
      <c r="D23" s="33" t="s">
        <v>3267</v>
      </c>
      <c r="E23" s="33" t="str">
        <f t="shared" si="0"/>
        <v>Finance et stratégie (Master) (SciencesPo (Paris)) (Master)</v>
      </c>
      <c r="F23" s="68" t="s">
        <v>3268</v>
      </c>
      <c r="G23" s="35" t="s">
        <v>81</v>
      </c>
      <c r="H23" s="35" t="s">
        <v>82</v>
      </c>
      <c r="I23" s="35" t="s">
        <v>83</v>
      </c>
      <c r="J23" s="35">
        <v>120</v>
      </c>
      <c r="K23" s="35" t="s">
        <v>84</v>
      </c>
      <c r="L23" s="35">
        <v>1</v>
      </c>
      <c r="M23" s="36" t="s">
        <v>3301</v>
      </c>
      <c r="N23" s="58" t="s">
        <v>3302</v>
      </c>
      <c r="O23" s="37" t="s">
        <v>92</v>
      </c>
      <c r="P23" s="37" t="s">
        <v>137</v>
      </c>
      <c r="Q23" s="37" t="s">
        <v>95</v>
      </c>
      <c r="R23" s="183" t="s">
        <v>105</v>
      </c>
      <c r="S23" s="37"/>
      <c r="T23" s="37"/>
      <c r="U23" s="37"/>
      <c r="V23" s="37"/>
      <c r="W23" s="177" t="s">
        <v>89</v>
      </c>
      <c r="X23" s="181" t="s">
        <v>3303</v>
      </c>
    </row>
    <row r="24" spans="1:24" ht="144" x14ac:dyDescent="0.3">
      <c r="A24" s="182" t="s">
        <v>3243</v>
      </c>
      <c r="B24" s="33" t="s">
        <v>3244</v>
      </c>
      <c r="C24" s="33" t="s">
        <v>78</v>
      </c>
      <c r="D24" s="33" t="s">
        <v>3267</v>
      </c>
      <c r="E24" s="33" t="str">
        <f t="shared" si="0"/>
        <v>Finance et stratégie (Master) (SciencesPo (Paris)) (Master)</v>
      </c>
      <c r="F24" s="68" t="s">
        <v>3268</v>
      </c>
      <c r="G24" s="35" t="s">
        <v>81</v>
      </c>
      <c r="H24" s="35" t="s">
        <v>82</v>
      </c>
      <c r="I24" s="35" t="s">
        <v>83</v>
      </c>
      <c r="J24" s="35">
        <v>120</v>
      </c>
      <c r="K24" s="35" t="s">
        <v>84</v>
      </c>
      <c r="L24" s="35">
        <v>1</v>
      </c>
      <c r="M24" s="36" t="s">
        <v>3304</v>
      </c>
      <c r="N24" s="37" t="s">
        <v>86</v>
      </c>
      <c r="O24" s="37" t="s">
        <v>87</v>
      </c>
      <c r="P24" s="37" t="s">
        <v>3305</v>
      </c>
      <c r="Q24" s="37" t="s">
        <v>3306</v>
      </c>
      <c r="R24" s="183" t="s">
        <v>105</v>
      </c>
      <c r="S24" s="37"/>
      <c r="T24" s="37"/>
      <c r="U24" s="37"/>
      <c r="V24" s="37"/>
      <c r="W24" s="177" t="s">
        <v>89</v>
      </c>
      <c r="X24" s="181"/>
    </row>
    <row r="25" spans="1:24" ht="409.6" x14ac:dyDescent="0.3">
      <c r="A25" s="182" t="s">
        <v>3243</v>
      </c>
      <c r="B25" s="33" t="s">
        <v>3244</v>
      </c>
      <c r="C25" s="33" t="s">
        <v>78</v>
      </c>
      <c r="D25" s="33" t="s">
        <v>3267</v>
      </c>
      <c r="E25" s="33" t="str">
        <f t="shared" si="0"/>
        <v>Finance et stratégie (Master) (SciencesPo (Paris)) (Master)</v>
      </c>
      <c r="F25" s="68" t="s">
        <v>3268</v>
      </c>
      <c r="G25" s="35" t="s">
        <v>81</v>
      </c>
      <c r="H25" s="35" t="s">
        <v>82</v>
      </c>
      <c r="I25" s="35" t="s">
        <v>83</v>
      </c>
      <c r="J25" s="35">
        <v>120</v>
      </c>
      <c r="K25" s="35" t="s">
        <v>84</v>
      </c>
      <c r="L25" s="35">
        <v>1</v>
      </c>
      <c r="M25" s="36" t="s">
        <v>3307</v>
      </c>
      <c r="N25" s="36" t="s">
        <v>3308</v>
      </c>
      <c r="O25" s="37" t="s">
        <v>153</v>
      </c>
      <c r="P25" s="36" t="s">
        <v>137</v>
      </c>
      <c r="Q25" s="37" t="s">
        <v>95</v>
      </c>
      <c r="R25" s="183" t="s">
        <v>105</v>
      </c>
      <c r="S25" s="37"/>
      <c r="T25" s="37"/>
      <c r="U25" s="37"/>
      <c r="V25" s="37"/>
      <c r="W25" s="177" t="s">
        <v>89</v>
      </c>
      <c r="X25" s="181" t="s">
        <v>3309</v>
      </c>
    </row>
    <row r="26" spans="1:24" ht="409.6" x14ac:dyDescent="0.3">
      <c r="A26" s="184" t="s">
        <v>3243</v>
      </c>
      <c r="B26" s="41" t="s">
        <v>3310</v>
      </c>
      <c r="C26" s="43" t="s">
        <v>78</v>
      </c>
      <c r="D26" s="41" t="s">
        <v>3311</v>
      </c>
      <c r="E26" s="33" t="str">
        <f t="shared" si="0"/>
        <v>Finance et stratégie - en apprentissage (M2) (Sciences Po (Paris)) (Master)</v>
      </c>
      <c r="F26" s="42" t="s">
        <v>3268</v>
      </c>
      <c r="G26" s="43" t="s">
        <v>110</v>
      </c>
      <c r="H26" s="43" t="s">
        <v>82</v>
      </c>
      <c r="I26" s="43" t="s">
        <v>111</v>
      </c>
      <c r="J26" s="43">
        <v>60</v>
      </c>
      <c r="K26" s="43" t="s">
        <v>84</v>
      </c>
      <c r="L26" s="43">
        <v>1</v>
      </c>
      <c r="M26" s="36" t="s">
        <v>3307</v>
      </c>
      <c r="N26" s="36" t="s">
        <v>3308</v>
      </c>
      <c r="O26" s="37" t="s">
        <v>153</v>
      </c>
      <c r="P26" s="37" t="s">
        <v>3312</v>
      </c>
      <c r="Q26" s="37" t="s">
        <v>3313</v>
      </c>
      <c r="R26" s="43" t="s">
        <v>105</v>
      </c>
      <c r="S26" s="37"/>
      <c r="T26" s="37"/>
      <c r="U26" s="37"/>
      <c r="V26" s="37"/>
      <c r="W26" s="177" t="s">
        <v>89</v>
      </c>
      <c r="X26" s="181" t="s">
        <v>3309</v>
      </c>
    </row>
    <row r="27" spans="1:24" ht="409.6" x14ac:dyDescent="0.3">
      <c r="A27" s="184" t="s">
        <v>3243</v>
      </c>
      <c r="B27" s="41" t="s">
        <v>3310</v>
      </c>
      <c r="C27" s="43" t="s">
        <v>78</v>
      </c>
      <c r="D27" s="41" t="s">
        <v>3311</v>
      </c>
      <c r="E27" s="33" t="str">
        <f t="shared" si="0"/>
        <v>Finance et stratégie - en apprentissage (M2) (Sciences Po (Paris)) (Master)</v>
      </c>
      <c r="F27" s="42" t="s">
        <v>3268</v>
      </c>
      <c r="G27" s="43" t="s">
        <v>110</v>
      </c>
      <c r="H27" s="43" t="s">
        <v>82</v>
      </c>
      <c r="I27" s="43" t="s">
        <v>111</v>
      </c>
      <c r="J27" s="43">
        <v>60</v>
      </c>
      <c r="K27" s="43" t="s">
        <v>84</v>
      </c>
      <c r="L27" s="46">
        <v>1</v>
      </c>
      <c r="M27" s="36" t="s">
        <v>3314</v>
      </c>
      <c r="N27" s="36" t="s">
        <v>3315</v>
      </c>
      <c r="O27" s="37" t="s">
        <v>87</v>
      </c>
      <c r="P27" s="37" t="s">
        <v>137</v>
      </c>
      <c r="Q27" s="37" t="s">
        <v>138</v>
      </c>
      <c r="R27" s="43" t="s">
        <v>105</v>
      </c>
      <c r="S27" s="37"/>
      <c r="T27" s="37"/>
      <c r="U27" s="37"/>
      <c r="V27" s="37"/>
      <c r="W27" s="177" t="s">
        <v>89</v>
      </c>
      <c r="X27" s="181" t="s">
        <v>3316</v>
      </c>
    </row>
    <row r="28" spans="1:24" ht="230.4" x14ac:dyDescent="0.3">
      <c r="A28" s="185" t="s">
        <v>3243</v>
      </c>
      <c r="B28" s="36" t="s">
        <v>3317</v>
      </c>
      <c r="C28" s="36" t="s">
        <v>133</v>
      </c>
      <c r="D28" s="36" t="s">
        <v>3318</v>
      </c>
      <c r="E28" s="33" t="str">
        <f t="shared" si="0"/>
        <v>Finance - corporate strategy and finance in Europe (IEP Strasbourg) (Master 2)</v>
      </c>
      <c r="F28" s="67" t="s">
        <v>3319</v>
      </c>
      <c r="G28" s="37" t="s">
        <v>110</v>
      </c>
      <c r="H28" s="37" t="s">
        <v>82</v>
      </c>
      <c r="I28" s="37" t="s">
        <v>111</v>
      </c>
      <c r="J28" s="37">
        <v>60</v>
      </c>
      <c r="K28" s="37" t="s">
        <v>105</v>
      </c>
      <c r="L28" s="37">
        <v>0</v>
      </c>
      <c r="M28" s="37" t="s">
        <v>112</v>
      </c>
      <c r="N28" s="37" t="s">
        <v>112</v>
      </c>
      <c r="O28" s="37" t="s">
        <v>112</v>
      </c>
      <c r="P28" s="37" t="s">
        <v>112</v>
      </c>
      <c r="Q28" s="37" t="s">
        <v>112</v>
      </c>
      <c r="R28" s="37" t="s">
        <v>105</v>
      </c>
      <c r="S28" s="37"/>
      <c r="T28" s="37"/>
      <c r="U28" s="37"/>
      <c r="V28" s="37"/>
      <c r="W28" s="177" t="s">
        <v>89</v>
      </c>
      <c r="X28" s="177" t="s">
        <v>112</v>
      </c>
    </row>
    <row r="29" spans="1:24" ht="230.4" x14ac:dyDescent="0.3">
      <c r="A29" s="185" t="s">
        <v>3243</v>
      </c>
      <c r="B29" s="36" t="s">
        <v>3317</v>
      </c>
      <c r="C29" s="36" t="s">
        <v>133</v>
      </c>
      <c r="D29" s="36" t="s">
        <v>3320</v>
      </c>
      <c r="E29" s="33" t="str">
        <f t="shared" si="0"/>
        <v>Finance - Finance d'entreprise et pratique des marchés financiers (IEP Strasbourg) (Master 2)</v>
      </c>
      <c r="F29" s="67" t="s">
        <v>3319</v>
      </c>
      <c r="G29" s="37" t="s">
        <v>110</v>
      </c>
      <c r="H29" s="37" t="s">
        <v>82</v>
      </c>
      <c r="I29" s="37" t="s">
        <v>111</v>
      </c>
      <c r="J29" s="37">
        <v>60</v>
      </c>
      <c r="K29" s="37" t="s">
        <v>105</v>
      </c>
      <c r="L29" s="37">
        <v>0</v>
      </c>
      <c r="M29" s="37" t="s">
        <v>112</v>
      </c>
      <c r="N29" s="37" t="s">
        <v>112</v>
      </c>
      <c r="O29" s="37" t="s">
        <v>112</v>
      </c>
      <c r="P29" s="37" t="s">
        <v>112</v>
      </c>
      <c r="Q29" s="37" t="s">
        <v>112</v>
      </c>
      <c r="R29" s="37" t="s">
        <v>105</v>
      </c>
      <c r="S29" s="37"/>
      <c r="T29" s="37"/>
      <c r="U29" s="37"/>
      <c r="V29" s="37"/>
      <c r="W29" s="177" t="s">
        <v>89</v>
      </c>
      <c r="X29" s="177" t="s">
        <v>112</v>
      </c>
    </row>
    <row r="30" spans="1:24" ht="409.6" x14ac:dyDescent="0.3">
      <c r="A30" s="186" t="s">
        <v>3243</v>
      </c>
      <c r="B30" s="36" t="s">
        <v>3321</v>
      </c>
      <c r="C30" s="37" t="s">
        <v>78</v>
      </c>
      <c r="D30" s="36" t="s">
        <v>3322</v>
      </c>
      <c r="E30" s="33" t="str">
        <f t="shared" si="0"/>
        <v>M1 spécialisation métiers du management de l'économie et des finances (Saint Germain en Laye) (Master)</v>
      </c>
      <c r="F30" s="67" t="s">
        <v>3323</v>
      </c>
      <c r="G30" s="37" t="s">
        <v>81</v>
      </c>
      <c r="H30" s="37" t="s">
        <v>110</v>
      </c>
      <c r="I30" s="37" t="s">
        <v>111</v>
      </c>
      <c r="J30" s="37">
        <v>60</v>
      </c>
      <c r="K30" s="37" t="s">
        <v>84</v>
      </c>
      <c r="L30" s="37">
        <v>1</v>
      </c>
      <c r="M30" s="36" t="s">
        <v>3324</v>
      </c>
      <c r="N30" s="37" t="s">
        <v>286</v>
      </c>
      <c r="O30" s="37" t="s">
        <v>92</v>
      </c>
      <c r="P30" s="37" t="s">
        <v>3255</v>
      </c>
      <c r="Q30" s="37" t="s">
        <v>3325</v>
      </c>
      <c r="R30" s="37" t="s">
        <v>105</v>
      </c>
      <c r="S30" s="37"/>
      <c r="T30" s="37"/>
      <c r="U30" s="37"/>
      <c r="V30" s="37"/>
      <c r="W30" s="177" t="s">
        <v>89</v>
      </c>
      <c r="X30" s="181" t="s">
        <v>3326</v>
      </c>
    </row>
    <row r="31" spans="1:24" ht="331.2" x14ac:dyDescent="0.3">
      <c r="A31" s="187" t="s">
        <v>3243</v>
      </c>
      <c r="B31" s="128" t="s">
        <v>3321</v>
      </c>
      <c r="C31" s="128" t="s">
        <v>78</v>
      </c>
      <c r="D31" s="128" t="s">
        <v>3327</v>
      </c>
      <c r="E31" s="33" t="str">
        <f t="shared" si="0"/>
        <v>Mention Finance parcours Gestion des Instruments Financiers (GIF) - spécialisation marchés financiers, instruments et valorisation (alternance)
 (Saint Germain en Laye) (Master)</v>
      </c>
      <c r="F31" s="163" t="s">
        <v>3328</v>
      </c>
      <c r="G31" s="128" t="s">
        <v>110</v>
      </c>
      <c r="H31" s="128" t="s">
        <v>82</v>
      </c>
      <c r="I31" s="128" t="s">
        <v>111</v>
      </c>
      <c r="J31" s="128">
        <v>60</v>
      </c>
      <c r="K31" s="37" t="s">
        <v>84</v>
      </c>
      <c r="L31" s="128">
        <v>1</v>
      </c>
      <c r="M31" s="48" t="s">
        <v>3329</v>
      </c>
      <c r="N31" s="48" t="s">
        <v>86</v>
      </c>
      <c r="O31" s="48" t="s">
        <v>87</v>
      </c>
      <c r="P31" s="48" t="s">
        <v>86</v>
      </c>
      <c r="Q31" s="48" t="s">
        <v>86</v>
      </c>
      <c r="R31" s="48" t="s">
        <v>105</v>
      </c>
      <c r="S31" s="48"/>
      <c r="T31" s="48"/>
      <c r="U31" s="48"/>
      <c r="V31" s="48"/>
      <c r="W31" s="177" t="s">
        <v>89</v>
      </c>
      <c r="X31" s="177" t="s">
        <v>112</v>
      </c>
    </row>
    <row r="32" spans="1:24" ht="331.2" x14ac:dyDescent="0.3">
      <c r="A32" s="187" t="s">
        <v>3243</v>
      </c>
      <c r="B32" s="128" t="s">
        <v>3321</v>
      </c>
      <c r="C32" s="128" t="s">
        <v>78</v>
      </c>
      <c r="D32" s="128" t="s">
        <v>3330</v>
      </c>
      <c r="E32" s="33" t="str">
        <f t="shared" si="0"/>
        <v>Mention Finance parcours Gestion des Instruments Financiers (GIF) - spécialisation marchés financiers : contrôle, audit et conformité (alternance)
 (Saint Germain en Laye) (Master)</v>
      </c>
      <c r="F32" s="163" t="s">
        <v>3328</v>
      </c>
      <c r="G32" s="128" t="s">
        <v>110</v>
      </c>
      <c r="H32" s="128" t="s">
        <v>82</v>
      </c>
      <c r="I32" s="128" t="s">
        <v>111</v>
      </c>
      <c r="J32" s="128">
        <v>60</v>
      </c>
      <c r="K32" s="37" t="s">
        <v>84</v>
      </c>
      <c r="L32" s="128">
        <v>1</v>
      </c>
      <c r="M32" s="48" t="s">
        <v>3329</v>
      </c>
      <c r="N32" s="48" t="s">
        <v>86</v>
      </c>
      <c r="O32" s="48" t="s">
        <v>87</v>
      </c>
      <c r="P32" s="48" t="s">
        <v>86</v>
      </c>
      <c r="Q32" s="48" t="s">
        <v>86</v>
      </c>
      <c r="R32" s="48" t="s">
        <v>105</v>
      </c>
      <c r="S32" s="48"/>
      <c r="T32" s="48"/>
      <c r="U32" s="48"/>
      <c r="V32" s="48"/>
      <c r="W32" s="177" t="s">
        <v>89</v>
      </c>
      <c r="X32" s="177" t="s">
        <v>112</v>
      </c>
    </row>
    <row r="33" spans="1:24" ht="187.2" x14ac:dyDescent="0.3">
      <c r="A33" s="186" t="s">
        <v>3243</v>
      </c>
      <c r="B33" s="36" t="s">
        <v>3321</v>
      </c>
      <c r="C33" s="37" t="s">
        <v>78</v>
      </c>
      <c r="D33" s="36" t="s">
        <v>3331</v>
      </c>
      <c r="E33" s="33" t="str">
        <f t="shared" si="0"/>
        <v>Droit pénal financier (alternance) (Saint Germain en Laye) (Master)</v>
      </c>
      <c r="F33" s="67" t="s">
        <v>3332</v>
      </c>
      <c r="G33" s="37" t="s">
        <v>110</v>
      </c>
      <c r="H33" s="37" t="s">
        <v>82</v>
      </c>
      <c r="I33" s="37" t="s">
        <v>111</v>
      </c>
      <c r="J33" s="37">
        <v>60</v>
      </c>
      <c r="K33" s="37" t="s">
        <v>105</v>
      </c>
      <c r="L33" s="37">
        <v>0</v>
      </c>
      <c r="M33" s="37" t="s">
        <v>112</v>
      </c>
      <c r="N33" s="37" t="s">
        <v>112</v>
      </c>
      <c r="O33" s="37" t="s">
        <v>112</v>
      </c>
      <c r="P33" s="37" t="s">
        <v>112</v>
      </c>
      <c r="Q33" s="37" t="s">
        <v>112</v>
      </c>
      <c r="R33" s="37" t="s">
        <v>105</v>
      </c>
      <c r="S33" s="37"/>
      <c r="T33" s="37"/>
      <c r="U33" s="37"/>
      <c r="V33" s="37"/>
      <c r="W33" s="177" t="s">
        <v>89</v>
      </c>
      <c r="X33" s="177" t="s">
        <v>112</v>
      </c>
    </row>
    <row r="34" spans="1:24" ht="259.2" x14ac:dyDescent="0.3">
      <c r="A34" s="185" t="s">
        <v>3333</v>
      </c>
      <c r="B34" s="36" t="s">
        <v>3334</v>
      </c>
      <c r="C34" s="37" t="s">
        <v>78</v>
      </c>
      <c r="D34" s="36" t="s">
        <v>3335</v>
      </c>
      <c r="E34" s="33" t="str">
        <f t="shared" ref="E34:E65" si="1">CONCATENATE(D34&amp; " ("&amp;B34&amp;")" &amp; " ("&amp;C34&amp;")")</f>
        <v>Econométrie, statistique, parcours ingénierie statistique et financière (full apprentissage ou apprentissage en M2) (Paris-Panthéon-Assas Université) (Master)</v>
      </c>
      <c r="F34" s="67" t="s">
        <v>3336</v>
      </c>
      <c r="G34" s="37" t="s">
        <v>81</v>
      </c>
      <c r="H34" s="37" t="s">
        <v>82</v>
      </c>
      <c r="I34" s="37" t="s">
        <v>83</v>
      </c>
      <c r="J34" s="37">
        <v>120</v>
      </c>
      <c r="K34" s="37" t="s">
        <v>105</v>
      </c>
      <c r="L34" s="37">
        <v>0</v>
      </c>
      <c r="M34" s="37" t="s">
        <v>112</v>
      </c>
      <c r="N34" s="37" t="s">
        <v>112</v>
      </c>
      <c r="O34" s="37" t="s">
        <v>112</v>
      </c>
      <c r="P34" s="37" t="s">
        <v>112</v>
      </c>
      <c r="Q34" s="37" t="s">
        <v>112</v>
      </c>
      <c r="R34" s="37" t="s">
        <v>105</v>
      </c>
      <c r="S34" s="37"/>
      <c r="T34" s="37"/>
      <c r="U34" s="37"/>
      <c r="V34" s="37"/>
      <c r="W34" s="177" t="s">
        <v>89</v>
      </c>
      <c r="X34" s="177" t="s">
        <v>112</v>
      </c>
    </row>
    <row r="35" spans="1:24" ht="259.2" x14ac:dyDescent="0.3">
      <c r="A35" s="185" t="s">
        <v>3333</v>
      </c>
      <c r="B35" s="36" t="s">
        <v>3334</v>
      </c>
      <c r="C35" s="37" t="s">
        <v>78</v>
      </c>
      <c r="D35" s="36" t="s">
        <v>3337</v>
      </c>
      <c r="E35" s="33" t="str">
        <f t="shared" si="1"/>
        <v xml:space="preserve"> Économie de l'entreprise et des marchés parcours Stratégies de l'entreprise et économie des organisations (Paris-Panthéon-Assas Université) (Master)</v>
      </c>
      <c r="F35" s="67" t="s">
        <v>3338</v>
      </c>
      <c r="G35" s="37" t="s">
        <v>81</v>
      </c>
      <c r="H35" s="37" t="s">
        <v>82</v>
      </c>
      <c r="I35" s="37" t="s">
        <v>83</v>
      </c>
      <c r="J35" s="37">
        <v>120</v>
      </c>
      <c r="K35" s="37" t="s">
        <v>105</v>
      </c>
      <c r="L35" s="37">
        <v>0</v>
      </c>
      <c r="M35" s="37" t="s">
        <v>112</v>
      </c>
      <c r="N35" s="37" t="s">
        <v>112</v>
      </c>
      <c r="O35" s="37" t="s">
        <v>112</v>
      </c>
      <c r="P35" s="37" t="s">
        <v>112</v>
      </c>
      <c r="Q35" s="37" t="s">
        <v>112</v>
      </c>
      <c r="R35" s="37" t="s">
        <v>105</v>
      </c>
      <c r="S35" s="37"/>
      <c r="T35" s="37"/>
      <c r="U35" s="37"/>
      <c r="V35" s="37"/>
      <c r="W35" s="177" t="s">
        <v>89</v>
      </c>
      <c r="X35" s="177" t="s">
        <v>112</v>
      </c>
    </row>
    <row r="36" spans="1:24" ht="409.6" x14ac:dyDescent="0.3">
      <c r="A36" s="185" t="s">
        <v>3333</v>
      </c>
      <c r="B36" s="36" t="s">
        <v>3334</v>
      </c>
      <c r="C36" s="37" t="s">
        <v>78</v>
      </c>
      <c r="D36" s="36" t="s">
        <v>3339</v>
      </c>
      <c r="E36" s="33" t="str">
        <f t="shared" si="1"/>
        <v xml:space="preserve"> Monnaie, Banque, Finance, Assurance parcours Finance (Paris-Panthéon-Assas Université) (Master)</v>
      </c>
      <c r="F36" s="67" t="s">
        <v>3340</v>
      </c>
      <c r="G36" s="37" t="s">
        <v>81</v>
      </c>
      <c r="H36" s="37" t="s">
        <v>82</v>
      </c>
      <c r="I36" s="37" t="s">
        <v>83</v>
      </c>
      <c r="J36" s="37">
        <v>120</v>
      </c>
      <c r="K36" s="37" t="s">
        <v>84</v>
      </c>
      <c r="L36" s="37">
        <v>1</v>
      </c>
      <c r="M36" s="36" t="s">
        <v>3341</v>
      </c>
      <c r="N36" s="36" t="s">
        <v>3342</v>
      </c>
      <c r="O36" s="37" t="s">
        <v>87</v>
      </c>
      <c r="P36" s="37" t="s">
        <v>670</v>
      </c>
      <c r="Q36" s="37" t="s">
        <v>112</v>
      </c>
      <c r="R36" s="37" t="s">
        <v>105</v>
      </c>
      <c r="S36" s="37"/>
      <c r="T36" s="37"/>
      <c r="U36" s="37"/>
      <c r="V36" s="37"/>
      <c r="W36" s="177" t="s">
        <v>89</v>
      </c>
      <c r="X36" s="178" t="s">
        <v>3343</v>
      </c>
    </row>
    <row r="37" spans="1:24" ht="244.8" x14ac:dyDescent="0.3">
      <c r="A37" s="188" t="s">
        <v>3333</v>
      </c>
      <c r="B37" s="128" t="s">
        <v>3334</v>
      </c>
      <c r="C37" s="128" t="s">
        <v>78</v>
      </c>
      <c r="D37" s="128" t="s">
        <v>3344</v>
      </c>
      <c r="E37" s="33" t="str">
        <f t="shared" si="1"/>
        <v xml:space="preserve"> Monnaie, Banque, Finance, Assurance parcours Monnaie banque assurance - parcours recherche et professionnel (Paris-Panthéon-Assas Université) (Master)</v>
      </c>
      <c r="F37" s="128" t="s">
        <v>3345</v>
      </c>
      <c r="G37" s="128" t="s">
        <v>81</v>
      </c>
      <c r="H37" s="128" t="s">
        <v>82</v>
      </c>
      <c r="I37" s="128" t="s">
        <v>83</v>
      </c>
      <c r="J37" s="128">
        <v>120</v>
      </c>
      <c r="K37" s="37" t="s">
        <v>84</v>
      </c>
      <c r="L37" s="128">
        <v>1</v>
      </c>
      <c r="M37" s="36" t="s">
        <v>3346</v>
      </c>
      <c r="N37" s="37" t="s">
        <v>86</v>
      </c>
      <c r="O37" s="37" t="s">
        <v>87</v>
      </c>
      <c r="P37" s="37" t="s">
        <v>674</v>
      </c>
      <c r="Q37" s="37" t="s">
        <v>86</v>
      </c>
      <c r="R37" s="37" t="s">
        <v>105</v>
      </c>
      <c r="S37" s="37"/>
      <c r="T37" s="37"/>
      <c r="U37" s="37"/>
      <c r="V37" s="37"/>
      <c r="W37" s="177" t="s">
        <v>89</v>
      </c>
      <c r="X37" s="177" t="s">
        <v>112</v>
      </c>
    </row>
    <row r="38" spans="1:24" ht="244.8" x14ac:dyDescent="0.3">
      <c r="A38" s="176" t="s">
        <v>3333</v>
      </c>
      <c r="B38" s="41" t="s">
        <v>3334</v>
      </c>
      <c r="C38" s="41" t="s">
        <v>78</v>
      </c>
      <c r="D38" s="41" t="s">
        <v>3347</v>
      </c>
      <c r="E38" s="33" t="str">
        <f t="shared" si="1"/>
        <v xml:space="preserve"> Monnaie, Banque, Finance, Assurance parcours Monnaie banque assurance - apprentissage (Master) (Paris-Panthéon-Assas Université) (Master)</v>
      </c>
      <c r="F38" s="41" t="s">
        <v>3345</v>
      </c>
      <c r="G38" s="41" t="s">
        <v>81</v>
      </c>
      <c r="H38" s="41" t="s">
        <v>82</v>
      </c>
      <c r="I38" s="41" t="s">
        <v>83</v>
      </c>
      <c r="J38" s="41">
        <v>120</v>
      </c>
      <c r="K38" s="41" t="s">
        <v>84</v>
      </c>
      <c r="L38" s="41">
        <v>1</v>
      </c>
      <c r="M38" s="37" t="s">
        <v>3348</v>
      </c>
      <c r="N38" s="37" t="s">
        <v>86</v>
      </c>
      <c r="O38" s="37" t="s">
        <v>87</v>
      </c>
      <c r="P38" s="37" t="s">
        <v>1820</v>
      </c>
      <c r="Q38" s="37" t="s">
        <v>86</v>
      </c>
      <c r="R38" s="37" t="s">
        <v>105</v>
      </c>
      <c r="S38" s="37"/>
      <c r="T38" s="37"/>
      <c r="U38" s="37"/>
      <c r="V38" s="37"/>
      <c r="W38" s="177" t="s">
        <v>89</v>
      </c>
      <c r="X38" s="177" t="s">
        <v>112</v>
      </c>
    </row>
    <row r="39" spans="1:24" ht="244.8" x14ac:dyDescent="0.3">
      <c r="A39" s="189" t="s">
        <v>3333</v>
      </c>
      <c r="B39" s="117" t="s">
        <v>3334</v>
      </c>
      <c r="C39" s="117" t="s">
        <v>78</v>
      </c>
      <c r="D39" s="117" t="s">
        <v>3347</v>
      </c>
      <c r="E39" s="33" t="str">
        <f t="shared" si="1"/>
        <v xml:space="preserve"> Monnaie, Banque, Finance, Assurance parcours Monnaie banque assurance - apprentissage (Master) (Paris-Panthéon-Assas Université) (Master)</v>
      </c>
      <c r="F39" s="117" t="s">
        <v>3345</v>
      </c>
      <c r="G39" s="117" t="s">
        <v>81</v>
      </c>
      <c r="H39" s="117" t="s">
        <v>82</v>
      </c>
      <c r="I39" s="117" t="s">
        <v>83</v>
      </c>
      <c r="J39" s="117">
        <v>120</v>
      </c>
      <c r="K39" s="117" t="s">
        <v>84</v>
      </c>
      <c r="L39" s="117">
        <v>1</v>
      </c>
      <c r="M39" s="36" t="s">
        <v>3346</v>
      </c>
      <c r="N39" s="37" t="s">
        <v>86</v>
      </c>
      <c r="O39" s="37" t="s">
        <v>87</v>
      </c>
      <c r="P39" s="37" t="s">
        <v>674</v>
      </c>
      <c r="Q39" s="37" t="s">
        <v>86</v>
      </c>
      <c r="R39" s="37" t="s">
        <v>105</v>
      </c>
      <c r="S39" s="37"/>
      <c r="T39" s="37"/>
      <c r="U39" s="37"/>
      <c r="V39" s="37"/>
      <c r="W39" s="177" t="s">
        <v>89</v>
      </c>
      <c r="X39" s="177" t="s">
        <v>112</v>
      </c>
    </row>
    <row r="40" spans="1:24" ht="403.2" x14ac:dyDescent="0.3">
      <c r="A40" s="176" t="s">
        <v>3333</v>
      </c>
      <c r="B40" s="41" t="s">
        <v>3334</v>
      </c>
      <c r="C40" s="41" t="s">
        <v>78</v>
      </c>
      <c r="D40" s="41" t="s">
        <v>3349</v>
      </c>
      <c r="E40" s="33" t="str">
        <f t="shared" si="1"/>
        <v>Monnaie, Banque, Finance, Assurance parcours Techniques financières et bancaires - spécialité finance d'entreprise (Master) (Paris-Panthéon-Assas Université) (Master)</v>
      </c>
      <c r="F40" s="41" t="s">
        <v>3350</v>
      </c>
      <c r="G40" s="41" t="s">
        <v>81</v>
      </c>
      <c r="H40" s="41" t="s">
        <v>82</v>
      </c>
      <c r="I40" s="41" t="s">
        <v>83</v>
      </c>
      <c r="J40" s="41">
        <v>120</v>
      </c>
      <c r="K40" s="41" t="s">
        <v>84</v>
      </c>
      <c r="L40" s="41">
        <v>1</v>
      </c>
      <c r="M40" s="36" t="s">
        <v>3351</v>
      </c>
      <c r="N40" s="58" t="s">
        <v>3352</v>
      </c>
      <c r="O40" s="37" t="s">
        <v>87</v>
      </c>
      <c r="P40" s="37" t="s">
        <v>137</v>
      </c>
      <c r="Q40" s="37" t="s">
        <v>86</v>
      </c>
      <c r="R40" s="43" t="s">
        <v>105</v>
      </c>
      <c r="S40" s="37"/>
      <c r="T40" s="37"/>
      <c r="U40" s="37"/>
      <c r="V40" s="37"/>
      <c r="W40" s="177" t="s">
        <v>89</v>
      </c>
      <c r="X40" s="190" t="s">
        <v>3353</v>
      </c>
    </row>
    <row r="41" spans="1:24" ht="273.60000000000002" x14ac:dyDescent="0.3">
      <c r="A41" s="176" t="s">
        <v>3333</v>
      </c>
      <c r="B41" s="41" t="s">
        <v>3334</v>
      </c>
      <c r="C41" s="41" t="s">
        <v>78</v>
      </c>
      <c r="D41" s="41" t="s">
        <v>3349</v>
      </c>
      <c r="E41" s="33" t="str">
        <f t="shared" si="1"/>
        <v>Monnaie, Banque, Finance, Assurance parcours Techniques financières et bancaires - spécialité finance d'entreprise (Master) (Paris-Panthéon-Assas Université) (Master)</v>
      </c>
      <c r="F41" s="41" t="s">
        <v>3350</v>
      </c>
      <c r="G41" s="41" t="s">
        <v>81</v>
      </c>
      <c r="H41" s="41" t="s">
        <v>82</v>
      </c>
      <c r="I41" s="41" t="s">
        <v>83</v>
      </c>
      <c r="J41" s="41">
        <v>120</v>
      </c>
      <c r="K41" s="41" t="s">
        <v>84</v>
      </c>
      <c r="L41" s="191">
        <v>1</v>
      </c>
      <c r="M41" s="36" t="s">
        <v>2415</v>
      </c>
      <c r="N41" s="37" t="s">
        <v>86</v>
      </c>
      <c r="O41" s="37" t="s">
        <v>87</v>
      </c>
      <c r="P41" s="37" t="s">
        <v>141</v>
      </c>
      <c r="Q41" s="37" t="s">
        <v>86</v>
      </c>
      <c r="R41" s="43" t="s">
        <v>105</v>
      </c>
      <c r="S41" s="37"/>
      <c r="T41" s="37"/>
      <c r="U41" s="37"/>
      <c r="V41" s="37"/>
      <c r="W41" s="177" t="s">
        <v>89</v>
      </c>
      <c r="X41" s="177" t="s">
        <v>112</v>
      </c>
    </row>
    <row r="42" spans="1:24" ht="273.60000000000002" x14ac:dyDescent="0.3">
      <c r="A42" s="176" t="s">
        <v>3333</v>
      </c>
      <c r="B42" s="41" t="s">
        <v>3334</v>
      </c>
      <c r="C42" s="41" t="s">
        <v>78</v>
      </c>
      <c r="D42" s="41" t="s">
        <v>3349</v>
      </c>
      <c r="E42" s="33" t="str">
        <f t="shared" si="1"/>
        <v>Monnaie, Banque, Finance, Assurance parcours Techniques financières et bancaires - spécialité finance d'entreprise (Master) (Paris-Panthéon-Assas Université) (Master)</v>
      </c>
      <c r="F42" s="41" t="s">
        <v>3350</v>
      </c>
      <c r="G42" s="41" t="s">
        <v>81</v>
      </c>
      <c r="H42" s="41" t="s">
        <v>82</v>
      </c>
      <c r="I42" s="41" t="s">
        <v>83</v>
      </c>
      <c r="J42" s="41">
        <v>120</v>
      </c>
      <c r="K42" s="41" t="s">
        <v>84</v>
      </c>
      <c r="L42" s="117">
        <v>1</v>
      </c>
      <c r="M42" s="36" t="s">
        <v>3346</v>
      </c>
      <c r="N42" s="37" t="s">
        <v>86</v>
      </c>
      <c r="O42" s="37" t="s">
        <v>87</v>
      </c>
      <c r="P42" s="37" t="s">
        <v>674</v>
      </c>
      <c r="Q42" s="37" t="s">
        <v>86</v>
      </c>
      <c r="R42" s="43" t="s">
        <v>105</v>
      </c>
      <c r="S42" s="37"/>
      <c r="T42" s="37"/>
      <c r="U42" s="37"/>
      <c r="V42" s="37"/>
      <c r="W42" s="177" t="s">
        <v>89</v>
      </c>
      <c r="X42" s="177" t="s">
        <v>112</v>
      </c>
    </row>
    <row r="43" spans="1:24" ht="403.2" x14ac:dyDescent="0.3">
      <c r="A43" s="176" t="s">
        <v>3333</v>
      </c>
      <c r="B43" s="41" t="s">
        <v>3334</v>
      </c>
      <c r="C43" s="43" t="s">
        <v>78</v>
      </c>
      <c r="D43" s="41" t="s">
        <v>3354</v>
      </c>
      <c r="E43" s="33" t="str">
        <f t="shared" si="1"/>
        <v>Monnaie, Banque, Finance, Assurance parcours Techniques financières et bancaires - spécialité finance de marché (Master) (Paris-Panthéon-Assas Université) (Master)</v>
      </c>
      <c r="F43" s="42" t="s">
        <v>3350</v>
      </c>
      <c r="G43" s="43" t="s">
        <v>81</v>
      </c>
      <c r="H43" s="43" t="s">
        <v>82</v>
      </c>
      <c r="I43" s="43" t="s">
        <v>83</v>
      </c>
      <c r="J43" s="43">
        <v>120</v>
      </c>
      <c r="K43" s="43" t="s">
        <v>84</v>
      </c>
      <c r="L43" s="43">
        <v>1</v>
      </c>
      <c r="M43" s="36" t="s">
        <v>3351</v>
      </c>
      <c r="N43" s="58" t="s">
        <v>3352</v>
      </c>
      <c r="O43" s="37" t="s">
        <v>87</v>
      </c>
      <c r="P43" s="37" t="s">
        <v>137</v>
      </c>
      <c r="Q43" s="37" t="s">
        <v>86</v>
      </c>
      <c r="R43" s="43" t="s">
        <v>105</v>
      </c>
      <c r="S43" s="37"/>
      <c r="T43" s="37"/>
      <c r="U43" s="37"/>
      <c r="V43" s="37"/>
      <c r="W43" s="177" t="s">
        <v>89</v>
      </c>
      <c r="X43" s="190" t="s">
        <v>3353</v>
      </c>
    </row>
    <row r="44" spans="1:24" ht="273.60000000000002" x14ac:dyDescent="0.3">
      <c r="A44" s="176" t="s">
        <v>3333</v>
      </c>
      <c r="B44" s="41" t="s">
        <v>3334</v>
      </c>
      <c r="C44" s="43" t="s">
        <v>78</v>
      </c>
      <c r="D44" s="41" t="s">
        <v>3354</v>
      </c>
      <c r="E44" s="33" t="str">
        <f t="shared" si="1"/>
        <v>Monnaie, Banque, Finance, Assurance parcours Techniques financières et bancaires - spécialité finance de marché (Master) (Paris-Panthéon-Assas Université) (Master)</v>
      </c>
      <c r="F44" s="42" t="s">
        <v>3350</v>
      </c>
      <c r="G44" s="43" t="s">
        <v>81</v>
      </c>
      <c r="H44" s="43" t="s">
        <v>82</v>
      </c>
      <c r="I44" s="43" t="s">
        <v>83</v>
      </c>
      <c r="J44" s="43">
        <v>120</v>
      </c>
      <c r="K44" s="43" t="s">
        <v>84</v>
      </c>
      <c r="L44" s="45">
        <v>1</v>
      </c>
      <c r="M44" s="36" t="s">
        <v>3355</v>
      </c>
      <c r="N44" s="36" t="s">
        <v>3356</v>
      </c>
      <c r="O44" s="37" t="s">
        <v>153</v>
      </c>
      <c r="P44" s="37" t="s">
        <v>3357</v>
      </c>
      <c r="Q44" s="37" t="s">
        <v>86</v>
      </c>
      <c r="R44" s="43" t="s">
        <v>105</v>
      </c>
      <c r="S44" s="37"/>
      <c r="T44" s="37"/>
      <c r="U44" s="37"/>
      <c r="V44" s="37"/>
      <c r="W44" s="177" t="s">
        <v>89</v>
      </c>
      <c r="X44" s="192"/>
    </row>
    <row r="45" spans="1:24" ht="273.60000000000002" x14ac:dyDescent="0.3">
      <c r="A45" s="176" t="s">
        <v>3333</v>
      </c>
      <c r="B45" s="41" t="s">
        <v>3334</v>
      </c>
      <c r="C45" s="43" t="s">
        <v>78</v>
      </c>
      <c r="D45" s="41" t="s">
        <v>3354</v>
      </c>
      <c r="E45" s="33" t="str">
        <f t="shared" si="1"/>
        <v>Monnaie, Banque, Finance, Assurance parcours Techniques financières et bancaires - spécialité finance de marché (Master) (Paris-Panthéon-Assas Université) (Master)</v>
      </c>
      <c r="F45" s="42" t="s">
        <v>3350</v>
      </c>
      <c r="G45" s="43" t="s">
        <v>81</v>
      </c>
      <c r="H45" s="43" t="s">
        <v>82</v>
      </c>
      <c r="I45" s="43" t="s">
        <v>83</v>
      </c>
      <c r="J45" s="43">
        <v>120</v>
      </c>
      <c r="K45" s="43" t="s">
        <v>84</v>
      </c>
      <c r="L45" s="46">
        <v>1</v>
      </c>
      <c r="M45" s="36" t="s">
        <v>2415</v>
      </c>
      <c r="N45" s="37" t="s">
        <v>86</v>
      </c>
      <c r="O45" s="37" t="s">
        <v>87</v>
      </c>
      <c r="P45" s="37" t="s">
        <v>141</v>
      </c>
      <c r="Q45" s="37" t="s">
        <v>86</v>
      </c>
      <c r="R45" s="43" t="s">
        <v>105</v>
      </c>
      <c r="S45" s="37"/>
      <c r="T45" s="37"/>
      <c r="U45" s="37"/>
      <c r="V45" s="37"/>
      <c r="W45" s="177" t="s">
        <v>89</v>
      </c>
      <c r="X45" s="177" t="s">
        <v>112</v>
      </c>
    </row>
    <row r="46" spans="1:24" ht="259.2" x14ac:dyDescent="0.3">
      <c r="A46" s="185" t="s">
        <v>3333</v>
      </c>
      <c r="B46" s="36" t="s">
        <v>3334</v>
      </c>
      <c r="C46" s="37" t="s">
        <v>78</v>
      </c>
      <c r="D46" s="36" t="s">
        <v>3358</v>
      </c>
      <c r="E46" s="33" t="str">
        <f t="shared" si="1"/>
        <v>Économétrie, statistique Parcours Ingénierie statistique et financière ( full apprentissage &amp;  apprentissage en M2) (Paris-Panthéon-Assas Université) (Master)</v>
      </c>
      <c r="F46" s="67" t="s">
        <v>3336</v>
      </c>
      <c r="G46" s="37" t="s">
        <v>81</v>
      </c>
      <c r="H46" s="37" t="s">
        <v>82</v>
      </c>
      <c r="I46" s="37" t="s">
        <v>83</v>
      </c>
      <c r="J46" s="37">
        <v>120</v>
      </c>
      <c r="K46" s="37" t="s">
        <v>105</v>
      </c>
      <c r="L46" s="37">
        <v>0</v>
      </c>
      <c r="M46" s="37" t="s">
        <v>112</v>
      </c>
      <c r="N46" s="37" t="s">
        <v>112</v>
      </c>
      <c r="O46" s="37" t="s">
        <v>112</v>
      </c>
      <c r="P46" s="37" t="s">
        <v>112</v>
      </c>
      <c r="Q46" s="37" t="s">
        <v>112</v>
      </c>
      <c r="R46" s="37" t="s">
        <v>105</v>
      </c>
      <c r="S46" s="37"/>
      <c r="T46" s="37"/>
      <c r="U46" s="37"/>
      <c r="V46" s="37"/>
      <c r="W46" s="177" t="s">
        <v>89</v>
      </c>
      <c r="X46" s="177" t="s">
        <v>112</v>
      </c>
    </row>
    <row r="47" spans="1:24" ht="259.2" x14ac:dyDescent="0.3">
      <c r="A47" s="185" t="s">
        <v>3333</v>
      </c>
      <c r="B47" s="36" t="s">
        <v>3334</v>
      </c>
      <c r="C47" s="36" t="s">
        <v>3359</v>
      </c>
      <c r="D47" s="36" t="s">
        <v>3360</v>
      </c>
      <c r="E47" s="33" t="str">
        <f t="shared" si="1"/>
        <v>Assurance, banque, finance : chargé de clientèle parcours Gestion juridique des contrats d’assurance (Paris-Panthéon-Assas Université) (Licence professionnelle )</v>
      </c>
      <c r="F47" s="67" t="s">
        <v>3361</v>
      </c>
      <c r="G47" s="37" t="s">
        <v>160</v>
      </c>
      <c r="H47" s="37" t="s">
        <v>81</v>
      </c>
      <c r="I47" s="37" t="s">
        <v>111</v>
      </c>
      <c r="J47" s="37">
        <v>60</v>
      </c>
      <c r="K47" s="37" t="s">
        <v>105</v>
      </c>
      <c r="L47" s="37">
        <v>0</v>
      </c>
      <c r="M47" s="37" t="s">
        <v>112</v>
      </c>
      <c r="N47" s="37" t="s">
        <v>112</v>
      </c>
      <c r="O47" s="37" t="s">
        <v>112</v>
      </c>
      <c r="P47" s="37" t="s">
        <v>112</v>
      </c>
      <c r="Q47" s="37" t="s">
        <v>112</v>
      </c>
      <c r="R47" s="37" t="s">
        <v>105</v>
      </c>
      <c r="S47" s="37"/>
      <c r="T47" s="37"/>
      <c r="U47" s="37"/>
      <c r="V47" s="37"/>
      <c r="W47" s="177" t="s">
        <v>89</v>
      </c>
      <c r="X47" s="177" t="s">
        <v>112</v>
      </c>
    </row>
    <row r="48" spans="1:24" ht="158.4" x14ac:dyDescent="0.3">
      <c r="A48" s="185" t="s">
        <v>3333</v>
      </c>
      <c r="B48" s="36" t="s">
        <v>3334</v>
      </c>
      <c r="C48" s="37" t="s">
        <v>3362</v>
      </c>
      <c r="D48" s="36" t="s">
        <v>3363</v>
      </c>
      <c r="E48" s="33" t="str">
        <f t="shared" si="1"/>
        <v>Droit des assurances Parcours Assurances (Master) (Paris-Panthéon-Assas Université) (Master )</v>
      </c>
      <c r="F48" s="67" t="s">
        <v>3364</v>
      </c>
      <c r="G48" s="37" t="s">
        <v>81</v>
      </c>
      <c r="H48" s="37" t="s">
        <v>82</v>
      </c>
      <c r="I48" s="37" t="s">
        <v>83</v>
      </c>
      <c r="J48" s="37">
        <v>120</v>
      </c>
      <c r="K48" s="37" t="s">
        <v>105</v>
      </c>
      <c r="L48" s="37">
        <v>0</v>
      </c>
      <c r="M48" s="37" t="s">
        <v>112</v>
      </c>
      <c r="N48" s="37" t="s">
        <v>112</v>
      </c>
      <c r="O48" s="37" t="s">
        <v>112</v>
      </c>
      <c r="P48" s="37" t="s">
        <v>112</v>
      </c>
      <c r="Q48" s="37" t="s">
        <v>112</v>
      </c>
      <c r="R48" s="37" t="s">
        <v>105</v>
      </c>
      <c r="S48" s="37"/>
      <c r="T48" s="37"/>
      <c r="U48" s="37"/>
      <c r="V48" s="37"/>
      <c r="W48" s="177" t="s">
        <v>89</v>
      </c>
      <c r="X48" s="177" t="s">
        <v>112</v>
      </c>
    </row>
    <row r="49" spans="1:24" ht="158.4" x14ac:dyDescent="0.3">
      <c r="A49" s="185" t="s">
        <v>3333</v>
      </c>
      <c r="B49" s="36" t="s">
        <v>3334</v>
      </c>
      <c r="C49" s="37" t="s">
        <v>133</v>
      </c>
      <c r="D49" s="36" t="s">
        <v>3365</v>
      </c>
      <c r="E49" s="33" t="str">
        <f t="shared" si="1"/>
        <v>Droit des assurances Parcours Assurances (M2) (Paris-Panthéon-Assas Université) (Master 2)</v>
      </c>
      <c r="F49" s="67" t="s">
        <v>3364</v>
      </c>
      <c r="G49" s="37" t="s">
        <v>110</v>
      </c>
      <c r="H49" s="37" t="s">
        <v>82</v>
      </c>
      <c r="I49" s="37" t="s">
        <v>111</v>
      </c>
      <c r="J49" s="37">
        <v>60</v>
      </c>
      <c r="K49" s="37" t="s">
        <v>105</v>
      </c>
      <c r="L49" s="37">
        <v>0</v>
      </c>
      <c r="M49" s="37" t="s">
        <v>112</v>
      </c>
      <c r="N49" s="37" t="s">
        <v>112</v>
      </c>
      <c r="O49" s="37" t="s">
        <v>112</v>
      </c>
      <c r="P49" s="37" t="s">
        <v>112</v>
      </c>
      <c r="Q49" s="37" t="s">
        <v>112</v>
      </c>
      <c r="R49" s="37" t="s">
        <v>105</v>
      </c>
      <c r="S49" s="37"/>
      <c r="T49" s="37"/>
      <c r="U49" s="37"/>
      <c r="V49" s="37"/>
      <c r="W49" s="177" t="s">
        <v>89</v>
      </c>
      <c r="X49" s="177" t="s">
        <v>112</v>
      </c>
    </row>
    <row r="50" spans="1:24" ht="409.6" x14ac:dyDescent="0.3">
      <c r="A50" s="185" t="s">
        <v>3333</v>
      </c>
      <c r="B50" s="36" t="s">
        <v>3334</v>
      </c>
      <c r="C50" s="37" t="s">
        <v>3362</v>
      </c>
      <c r="D50" s="36" t="s">
        <v>3366</v>
      </c>
      <c r="E50" s="33" t="str">
        <f t="shared" si="1"/>
        <v>Droit européen Parcours Droit européen du marché et de la régulation (Master) (Paris-Panthéon-Assas Université) (Master )</v>
      </c>
      <c r="F50" s="67" t="s">
        <v>3367</v>
      </c>
      <c r="G50" s="37" t="s">
        <v>81</v>
      </c>
      <c r="H50" s="37" t="s">
        <v>82</v>
      </c>
      <c r="I50" s="37" t="s">
        <v>83</v>
      </c>
      <c r="J50" s="37">
        <v>120</v>
      </c>
      <c r="K50" s="37" t="s">
        <v>84</v>
      </c>
      <c r="L50" s="37">
        <v>1</v>
      </c>
      <c r="M50" s="37" t="s">
        <v>936</v>
      </c>
      <c r="N50" s="36" t="s">
        <v>3368</v>
      </c>
      <c r="O50" s="37" t="s">
        <v>153</v>
      </c>
      <c r="P50" s="37" t="s">
        <v>3369</v>
      </c>
      <c r="Q50" s="37" t="s">
        <v>86</v>
      </c>
      <c r="R50" s="37" t="s">
        <v>105</v>
      </c>
      <c r="S50" s="37"/>
      <c r="T50" s="37"/>
      <c r="U50" s="37"/>
      <c r="V50" s="37"/>
      <c r="W50" s="177" t="s">
        <v>89</v>
      </c>
      <c r="X50" s="137" t="s">
        <v>3370</v>
      </c>
    </row>
    <row r="51" spans="1:24" ht="201.6" x14ac:dyDescent="0.3">
      <c r="A51" s="185" t="s">
        <v>3333</v>
      </c>
      <c r="B51" s="36" t="s">
        <v>3334</v>
      </c>
      <c r="C51" s="37" t="s">
        <v>133</v>
      </c>
      <c r="D51" s="36" t="s">
        <v>3371</v>
      </c>
      <c r="E51" s="33" t="str">
        <f t="shared" si="1"/>
        <v>Droit européen Parcours Droit européen du marché et de la régulation (M2) (Paris-Panthéon-Assas Université) (Master 2)</v>
      </c>
      <c r="F51" s="67" t="s">
        <v>3367</v>
      </c>
      <c r="G51" s="37" t="s">
        <v>110</v>
      </c>
      <c r="H51" s="37" t="s">
        <v>82</v>
      </c>
      <c r="I51" s="37" t="s">
        <v>111</v>
      </c>
      <c r="J51" s="37">
        <v>60</v>
      </c>
      <c r="K51" s="37" t="s">
        <v>105</v>
      </c>
      <c r="L51" s="37">
        <v>0</v>
      </c>
      <c r="M51" s="37" t="s">
        <v>112</v>
      </c>
      <c r="N51" s="37" t="s">
        <v>112</v>
      </c>
      <c r="O51" s="37" t="s">
        <v>112</v>
      </c>
      <c r="P51" s="37" t="s">
        <v>112</v>
      </c>
      <c r="Q51" s="37" t="s">
        <v>112</v>
      </c>
      <c r="R51" s="37" t="s">
        <v>105</v>
      </c>
      <c r="S51" s="37"/>
      <c r="T51" s="37"/>
      <c r="U51" s="37"/>
      <c r="V51" s="37"/>
      <c r="W51" s="177" t="s">
        <v>89</v>
      </c>
      <c r="X51" s="177" t="s">
        <v>112</v>
      </c>
    </row>
    <row r="52" spans="1:24" ht="201.6" x14ac:dyDescent="0.3">
      <c r="A52" s="185" t="s">
        <v>3333</v>
      </c>
      <c r="B52" s="36" t="s">
        <v>3334</v>
      </c>
      <c r="C52" s="36" t="s">
        <v>3372</v>
      </c>
      <c r="D52" s="36" t="s">
        <v>3373</v>
      </c>
      <c r="E52" s="33" t="str">
        <f t="shared" si="1"/>
        <v xml:space="preserve"> Ingénierie économie, finance quantitative et statistique (CMI-EFIQuaS)  (Paris-Panthéon-Assas Université) (Licence, Master)</v>
      </c>
      <c r="F52" s="67" t="s">
        <v>3374</v>
      </c>
      <c r="G52" s="37" t="s">
        <v>500</v>
      </c>
      <c r="H52" s="37" t="s">
        <v>82</v>
      </c>
      <c r="I52" s="37" t="s">
        <v>501</v>
      </c>
      <c r="J52" s="37">
        <v>300</v>
      </c>
      <c r="K52" s="37" t="s">
        <v>105</v>
      </c>
      <c r="L52" s="37">
        <v>0</v>
      </c>
      <c r="M52" s="37" t="s">
        <v>112</v>
      </c>
      <c r="N52" s="37" t="s">
        <v>112</v>
      </c>
      <c r="O52" s="37" t="s">
        <v>112</v>
      </c>
      <c r="P52" s="37" t="s">
        <v>112</v>
      </c>
      <c r="Q52" s="37" t="s">
        <v>112</v>
      </c>
      <c r="R52" s="37" t="s">
        <v>105</v>
      </c>
      <c r="S52" s="37"/>
      <c r="T52" s="37"/>
      <c r="U52" s="37"/>
      <c r="V52" s="37"/>
      <c r="W52" s="177" t="s">
        <v>89</v>
      </c>
      <c r="X52" s="177" t="s">
        <v>112</v>
      </c>
    </row>
    <row r="53" spans="1:24" ht="187.2" x14ac:dyDescent="0.3">
      <c r="A53" s="185" t="s">
        <v>3333</v>
      </c>
      <c r="B53" s="36" t="s">
        <v>3334</v>
      </c>
      <c r="C53" s="37" t="s">
        <v>3375</v>
      </c>
      <c r="D53" s="36" t="s">
        <v>3376</v>
      </c>
      <c r="E53" s="33" t="str">
        <f t="shared" si="1"/>
        <v>économie-gestion parcours économie de l'entreprise et des marchés  (Paris-Panthéon-Assas Université) (L3 )</v>
      </c>
      <c r="F53" s="67" t="s">
        <v>3377</v>
      </c>
      <c r="G53" s="37" t="s">
        <v>160</v>
      </c>
      <c r="H53" s="37" t="s">
        <v>81</v>
      </c>
      <c r="I53" s="37" t="s">
        <v>111</v>
      </c>
      <c r="J53" s="37">
        <v>60</v>
      </c>
      <c r="K53" s="37" t="s">
        <v>105</v>
      </c>
      <c r="L53" s="37">
        <v>0</v>
      </c>
      <c r="M53" s="37" t="s">
        <v>112</v>
      </c>
      <c r="N53" s="37" t="s">
        <v>112</v>
      </c>
      <c r="O53" s="37" t="s">
        <v>112</v>
      </c>
      <c r="P53" s="37" t="s">
        <v>112</v>
      </c>
      <c r="Q53" s="37" t="s">
        <v>112</v>
      </c>
      <c r="R53" s="37" t="s">
        <v>105</v>
      </c>
      <c r="S53" s="37"/>
      <c r="T53" s="37"/>
      <c r="U53" s="37"/>
      <c r="V53" s="37"/>
      <c r="W53" s="177" t="s">
        <v>89</v>
      </c>
      <c r="X53" s="177" t="s">
        <v>112</v>
      </c>
    </row>
    <row r="54" spans="1:24" ht="158.4" x14ac:dyDescent="0.3">
      <c r="A54" s="185" t="s">
        <v>3333</v>
      </c>
      <c r="B54" s="36" t="s">
        <v>3334</v>
      </c>
      <c r="C54" s="36" t="s">
        <v>3375</v>
      </c>
      <c r="D54" s="36" t="s">
        <v>3378</v>
      </c>
      <c r="E54" s="33" t="str">
        <f t="shared" si="1"/>
        <v>Économie-gestion - parcours monnaie et finance (3272L)  (Paris-Panthéon-Assas Université) (L3 )</v>
      </c>
      <c r="F54" s="67" t="s">
        <v>3379</v>
      </c>
      <c r="G54" s="37" t="s">
        <v>160</v>
      </c>
      <c r="H54" s="37" t="s">
        <v>81</v>
      </c>
      <c r="I54" s="37" t="s">
        <v>111</v>
      </c>
      <c r="J54" s="37">
        <v>60</v>
      </c>
      <c r="K54" s="37" t="s">
        <v>105</v>
      </c>
      <c r="L54" s="37">
        <v>0</v>
      </c>
      <c r="M54" s="37" t="s">
        <v>112</v>
      </c>
      <c r="N54" s="37" t="s">
        <v>112</v>
      </c>
      <c r="O54" s="37" t="s">
        <v>112</v>
      </c>
      <c r="P54" s="37" t="s">
        <v>112</v>
      </c>
      <c r="Q54" s="37" t="s">
        <v>112</v>
      </c>
      <c r="R54" s="37" t="s">
        <v>105</v>
      </c>
      <c r="S54" s="37"/>
      <c r="T54" s="37"/>
      <c r="U54" s="37"/>
      <c r="V54" s="37"/>
      <c r="W54" s="177" t="s">
        <v>89</v>
      </c>
      <c r="X54" s="177" t="s">
        <v>112</v>
      </c>
    </row>
    <row r="55" spans="1:24" ht="144" x14ac:dyDescent="0.3">
      <c r="A55" s="185" t="s">
        <v>3333</v>
      </c>
      <c r="B55" s="36" t="s">
        <v>3334</v>
      </c>
      <c r="C55" s="36" t="s">
        <v>171</v>
      </c>
      <c r="D55" s="36" t="s">
        <v>3380</v>
      </c>
      <c r="E55" s="33" t="str">
        <f t="shared" si="1"/>
        <v>Droit bancaire et financier (certificat) (Paris-Panthéon-Assas Université) (Certificat)</v>
      </c>
      <c r="F55" s="67" t="s">
        <v>3381</v>
      </c>
      <c r="G55" s="37" t="s">
        <v>81</v>
      </c>
      <c r="H55" s="37" t="s">
        <v>81</v>
      </c>
      <c r="I55" s="37" t="s">
        <v>111</v>
      </c>
      <c r="J55" s="37" t="s">
        <v>171</v>
      </c>
      <c r="K55" s="37" t="s">
        <v>105</v>
      </c>
      <c r="L55" s="37">
        <v>0</v>
      </c>
      <c r="M55" s="37" t="s">
        <v>112</v>
      </c>
      <c r="N55" s="37" t="s">
        <v>112</v>
      </c>
      <c r="O55" s="37" t="s">
        <v>112</v>
      </c>
      <c r="P55" s="37" t="s">
        <v>112</v>
      </c>
      <c r="Q55" s="37" t="s">
        <v>112</v>
      </c>
      <c r="R55" s="37" t="s">
        <v>105</v>
      </c>
      <c r="S55" s="37"/>
      <c r="T55" s="37"/>
      <c r="U55" s="37"/>
      <c r="V55" s="37"/>
      <c r="W55" s="177" t="s">
        <v>89</v>
      </c>
      <c r="X55" s="177" t="s">
        <v>112</v>
      </c>
    </row>
    <row r="56" spans="1:24" ht="158.4" x14ac:dyDescent="0.3">
      <c r="A56" s="185" t="s">
        <v>3333</v>
      </c>
      <c r="B56" s="36" t="s">
        <v>3334</v>
      </c>
      <c r="C56" s="36" t="s">
        <v>3382</v>
      </c>
      <c r="D56" s="36" t="s">
        <v>3383</v>
      </c>
      <c r="E56" s="33" t="str">
        <f t="shared" si="1"/>
        <v>Droit Bancaire et Financier (Master of law) (Paris-Panthéon-Assas Université) (Master of Law)</v>
      </c>
      <c r="F56" s="67" t="s">
        <v>3384</v>
      </c>
      <c r="G56" s="37" t="s">
        <v>82</v>
      </c>
      <c r="H56" s="37" t="s">
        <v>492</v>
      </c>
      <c r="I56" s="37" t="s">
        <v>111</v>
      </c>
      <c r="J56" s="37">
        <v>60</v>
      </c>
      <c r="K56" s="37" t="s">
        <v>84</v>
      </c>
      <c r="L56" s="37">
        <v>1</v>
      </c>
      <c r="M56" s="36" t="s">
        <v>3385</v>
      </c>
      <c r="N56" s="37" t="s">
        <v>365</v>
      </c>
      <c r="O56" s="37" t="s">
        <v>87</v>
      </c>
      <c r="P56" s="37" t="s">
        <v>3386</v>
      </c>
      <c r="Q56" s="37" t="s">
        <v>86</v>
      </c>
      <c r="R56" s="37" t="s">
        <v>105</v>
      </c>
      <c r="S56" s="37"/>
      <c r="T56" s="37"/>
      <c r="U56" s="37"/>
      <c r="V56" s="37"/>
      <c r="W56" s="177" t="s">
        <v>89</v>
      </c>
      <c r="X56" s="193" t="s">
        <v>3387</v>
      </c>
    </row>
    <row r="57" spans="1:24" ht="403.2" x14ac:dyDescent="0.3">
      <c r="A57" s="176" t="s">
        <v>3333</v>
      </c>
      <c r="B57" s="41" t="s">
        <v>3334</v>
      </c>
      <c r="C57" s="41" t="s">
        <v>3388</v>
      </c>
      <c r="D57" s="41" t="s">
        <v>3389</v>
      </c>
      <c r="E57" s="33" t="str">
        <f t="shared" si="1"/>
        <v xml:space="preserve"> Banque-Finance (Magistère) (Paris-Panthéon-Assas Université) (Magistère)</v>
      </c>
      <c r="F57" s="42" t="s">
        <v>3390</v>
      </c>
      <c r="G57" s="43" t="s">
        <v>160</v>
      </c>
      <c r="H57" s="43" t="s">
        <v>82</v>
      </c>
      <c r="I57" s="43" t="s">
        <v>161</v>
      </c>
      <c r="J57" s="43">
        <v>180</v>
      </c>
      <c r="K57" s="43" t="s">
        <v>84</v>
      </c>
      <c r="L57" s="43">
        <v>1</v>
      </c>
      <c r="M57" s="36" t="s">
        <v>3351</v>
      </c>
      <c r="N57" s="58" t="s">
        <v>3352</v>
      </c>
      <c r="O57" s="37" t="s">
        <v>87</v>
      </c>
      <c r="P57" s="37" t="s">
        <v>137</v>
      </c>
      <c r="Q57" s="37" t="s">
        <v>86</v>
      </c>
      <c r="R57" s="43" t="s">
        <v>105</v>
      </c>
      <c r="S57" s="37"/>
      <c r="T57" s="37"/>
      <c r="U57" s="37"/>
      <c r="V57" s="37"/>
      <c r="W57" s="177" t="s">
        <v>89</v>
      </c>
      <c r="X57" s="190" t="s">
        <v>3353</v>
      </c>
    </row>
    <row r="58" spans="1:24" ht="129.6" x14ac:dyDescent="0.3">
      <c r="A58" s="176" t="s">
        <v>3333</v>
      </c>
      <c r="B58" s="41" t="s">
        <v>3334</v>
      </c>
      <c r="C58" s="41" t="s">
        <v>3388</v>
      </c>
      <c r="D58" s="41" t="s">
        <v>3389</v>
      </c>
      <c r="E58" s="33" t="str">
        <f t="shared" si="1"/>
        <v xml:space="preserve"> Banque-Finance (Magistère) (Paris-Panthéon-Assas Université) (Magistère)</v>
      </c>
      <c r="F58" s="42" t="s">
        <v>3390</v>
      </c>
      <c r="G58" s="43" t="s">
        <v>160</v>
      </c>
      <c r="H58" s="43" t="s">
        <v>82</v>
      </c>
      <c r="I58" s="43" t="s">
        <v>161</v>
      </c>
      <c r="J58" s="43">
        <v>180</v>
      </c>
      <c r="K58" s="43" t="s">
        <v>84</v>
      </c>
      <c r="L58" s="45">
        <v>1</v>
      </c>
      <c r="M58" s="36" t="s">
        <v>3355</v>
      </c>
      <c r="N58" s="36" t="s">
        <v>3356</v>
      </c>
      <c r="O58" s="37" t="s">
        <v>153</v>
      </c>
      <c r="P58" s="37" t="s">
        <v>3357</v>
      </c>
      <c r="Q58" s="37" t="s">
        <v>86</v>
      </c>
      <c r="R58" s="43" t="s">
        <v>105</v>
      </c>
      <c r="S58" s="37"/>
      <c r="T58" s="37"/>
      <c r="U58" s="37"/>
      <c r="V58" s="37"/>
      <c r="W58" s="177" t="s">
        <v>89</v>
      </c>
      <c r="X58" s="192"/>
    </row>
    <row r="59" spans="1:24" ht="129.6" x14ac:dyDescent="0.3">
      <c r="A59" s="176" t="s">
        <v>3333</v>
      </c>
      <c r="B59" s="41" t="s">
        <v>3334</v>
      </c>
      <c r="C59" s="41" t="s">
        <v>3388</v>
      </c>
      <c r="D59" s="41" t="s">
        <v>3389</v>
      </c>
      <c r="E59" s="33" t="str">
        <f t="shared" si="1"/>
        <v xml:space="preserve"> Banque-Finance (Magistère) (Paris-Panthéon-Assas Université) (Magistère)</v>
      </c>
      <c r="F59" s="42" t="s">
        <v>3390</v>
      </c>
      <c r="G59" s="43" t="s">
        <v>160</v>
      </c>
      <c r="H59" s="43" t="s">
        <v>82</v>
      </c>
      <c r="I59" s="43" t="s">
        <v>161</v>
      </c>
      <c r="J59" s="43">
        <v>180</v>
      </c>
      <c r="K59" s="43" t="s">
        <v>84</v>
      </c>
      <c r="L59" s="46">
        <v>1</v>
      </c>
      <c r="M59" s="36" t="s">
        <v>2415</v>
      </c>
      <c r="N59" s="37" t="s">
        <v>86</v>
      </c>
      <c r="O59" s="37" t="s">
        <v>87</v>
      </c>
      <c r="P59" s="37" t="s">
        <v>141</v>
      </c>
      <c r="Q59" s="37" t="s">
        <v>86</v>
      </c>
      <c r="R59" s="43" t="s">
        <v>105</v>
      </c>
      <c r="S59" s="37"/>
      <c r="T59" s="37"/>
      <c r="U59" s="37"/>
      <c r="V59" s="37"/>
      <c r="W59" s="177" t="s">
        <v>89</v>
      </c>
      <c r="X59" s="177" t="s">
        <v>112</v>
      </c>
    </row>
    <row r="60" spans="1:24" ht="403.2" x14ac:dyDescent="0.3">
      <c r="A60" s="176" t="s">
        <v>3333</v>
      </c>
      <c r="B60" s="41" t="s">
        <v>3334</v>
      </c>
      <c r="C60" s="41" t="s">
        <v>3388</v>
      </c>
      <c r="D60" s="41" t="s">
        <v>3391</v>
      </c>
      <c r="E60" s="33" t="str">
        <f t="shared" si="1"/>
        <v xml:space="preserve"> Banque-Finance (Master) (Paris-Panthéon-Assas Université) (Magistère)</v>
      </c>
      <c r="F60" s="42" t="s">
        <v>3390</v>
      </c>
      <c r="G60" s="43" t="s">
        <v>81</v>
      </c>
      <c r="H60" s="43" t="s">
        <v>82</v>
      </c>
      <c r="I60" s="43" t="s">
        <v>83</v>
      </c>
      <c r="J60" s="43">
        <v>120</v>
      </c>
      <c r="K60" s="43" t="s">
        <v>84</v>
      </c>
      <c r="L60" s="43">
        <v>1</v>
      </c>
      <c r="M60" s="36" t="s">
        <v>3351</v>
      </c>
      <c r="N60" s="58" t="s">
        <v>3352</v>
      </c>
      <c r="O60" s="37" t="s">
        <v>87</v>
      </c>
      <c r="P60" s="37" t="s">
        <v>137</v>
      </c>
      <c r="Q60" s="37" t="s">
        <v>86</v>
      </c>
      <c r="R60" s="43" t="s">
        <v>105</v>
      </c>
      <c r="S60" s="37"/>
      <c r="T60" s="37"/>
      <c r="U60" s="37"/>
      <c r="V60" s="37"/>
      <c r="W60" s="177" t="s">
        <v>89</v>
      </c>
      <c r="X60" s="190" t="s">
        <v>3353</v>
      </c>
    </row>
    <row r="61" spans="1:24" ht="129.6" x14ac:dyDescent="0.3">
      <c r="A61" s="176" t="s">
        <v>3333</v>
      </c>
      <c r="B61" s="41" t="s">
        <v>3334</v>
      </c>
      <c r="C61" s="41" t="s">
        <v>3388</v>
      </c>
      <c r="D61" s="41" t="s">
        <v>3391</v>
      </c>
      <c r="E61" s="33" t="str">
        <f t="shared" si="1"/>
        <v xml:space="preserve"> Banque-Finance (Master) (Paris-Panthéon-Assas Université) (Magistère)</v>
      </c>
      <c r="F61" s="42" t="s">
        <v>3390</v>
      </c>
      <c r="G61" s="43" t="s">
        <v>81</v>
      </c>
      <c r="H61" s="43" t="s">
        <v>82</v>
      </c>
      <c r="I61" s="43" t="s">
        <v>83</v>
      </c>
      <c r="J61" s="43">
        <v>120</v>
      </c>
      <c r="K61" s="43" t="s">
        <v>84</v>
      </c>
      <c r="L61" s="45">
        <v>1</v>
      </c>
      <c r="M61" s="36" t="s">
        <v>3355</v>
      </c>
      <c r="N61" s="36" t="s">
        <v>3356</v>
      </c>
      <c r="O61" s="37" t="s">
        <v>153</v>
      </c>
      <c r="P61" s="37" t="s">
        <v>3357</v>
      </c>
      <c r="Q61" s="37" t="s">
        <v>86</v>
      </c>
      <c r="R61" s="43" t="s">
        <v>105</v>
      </c>
      <c r="S61" s="37"/>
      <c r="T61" s="37"/>
      <c r="U61" s="37"/>
      <c r="V61" s="37"/>
      <c r="W61" s="177" t="s">
        <v>89</v>
      </c>
      <c r="X61" s="192"/>
    </row>
    <row r="62" spans="1:24" ht="129.6" x14ac:dyDescent="0.3">
      <c r="A62" s="176" t="s">
        <v>3333</v>
      </c>
      <c r="B62" s="41" t="s">
        <v>3334</v>
      </c>
      <c r="C62" s="41" t="s">
        <v>3388</v>
      </c>
      <c r="D62" s="41" t="s">
        <v>3391</v>
      </c>
      <c r="E62" s="33" t="str">
        <f t="shared" si="1"/>
        <v xml:space="preserve"> Banque-Finance (Master) (Paris-Panthéon-Assas Université) (Magistère)</v>
      </c>
      <c r="F62" s="42" t="s">
        <v>3390</v>
      </c>
      <c r="G62" s="43" t="s">
        <v>81</v>
      </c>
      <c r="H62" s="43" t="s">
        <v>82</v>
      </c>
      <c r="I62" s="43" t="s">
        <v>83</v>
      </c>
      <c r="J62" s="43">
        <v>120</v>
      </c>
      <c r="K62" s="43" t="s">
        <v>84</v>
      </c>
      <c r="L62" s="46">
        <v>1</v>
      </c>
      <c r="M62" s="36" t="s">
        <v>2415</v>
      </c>
      <c r="N62" s="37" t="s">
        <v>86</v>
      </c>
      <c r="O62" s="37" t="s">
        <v>87</v>
      </c>
      <c r="P62" s="37" t="s">
        <v>141</v>
      </c>
      <c r="Q62" s="37" t="s">
        <v>86</v>
      </c>
      <c r="R62" s="43" t="s">
        <v>105</v>
      </c>
      <c r="S62" s="37"/>
      <c r="T62" s="37"/>
      <c r="U62" s="37"/>
      <c r="V62" s="37"/>
      <c r="W62" s="177" t="s">
        <v>89</v>
      </c>
      <c r="X62" s="177" t="s">
        <v>112</v>
      </c>
    </row>
    <row r="63" spans="1:24" ht="158.4" x14ac:dyDescent="0.3">
      <c r="A63" s="185" t="s">
        <v>3333</v>
      </c>
      <c r="B63" s="36" t="s">
        <v>3334</v>
      </c>
      <c r="C63" s="36" t="s">
        <v>133</v>
      </c>
      <c r="D63" s="36" t="s">
        <v>3392</v>
      </c>
      <c r="E63" s="33" t="str">
        <f t="shared" si="1"/>
        <v>Droit bancaire et financier (M2) (Paris-Panthéon-Assas Université) (Master 2)</v>
      </c>
      <c r="F63" s="67" t="s">
        <v>3393</v>
      </c>
      <c r="G63" s="37" t="s">
        <v>110</v>
      </c>
      <c r="H63" s="37" t="s">
        <v>82</v>
      </c>
      <c r="I63" s="37" t="s">
        <v>111</v>
      </c>
      <c r="J63" s="37">
        <v>60</v>
      </c>
      <c r="K63" s="37" t="s">
        <v>105</v>
      </c>
      <c r="L63" s="37">
        <v>0</v>
      </c>
      <c r="M63" s="37" t="s">
        <v>112</v>
      </c>
      <c r="N63" s="37" t="s">
        <v>112</v>
      </c>
      <c r="O63" s="37" t="s">
        <v>112</v>
      </c>
      <c r="P63" s="37" t="s">
        <v>112</v>
      </c>
      <c r="Q63" s="37" t="s">
        <v>112</v>
      </c>
      <c r="R63" s="37" t="s">
        <v>105</v>
      </c>
      <c r="S63" s="37"/>
      <c r="T63" s="37"/>
      <c r="U63" s="37"/>
      <c r="V63" s="37"/>
      <c r="W63" s="177" t="s">
        <v>89</v>
      </c>
      <c r="X63" s="177" t="s">
        <v>112</v>
      </c>
    </row>
    <row r="64" spans="1:24" ht="172.8" x14ac:dyDescent="0.3">
      <c r="A64" s="185" t="s">
        <v>3333</v>
      </c>
      <c r="B64" s="36" t="s">
        <v>3394</v>
      </c>
      <c r="C64" s="36" t="s">
        <v>3375</v>
      </c>
      <c r="D64" s="36" t="s">
        <v>3395</v>
      </c>
      <c r="E64" s="33" t="str">
        <f t="shared" si="1"/>
        <v>Licence économie appliquée - Économie et ingénierie financière (Université Paris Dauphine PSL) (L3 )</v>
      </c>
      <c r="F64" s="67" t="s">
        <v>3396</v>
      </c>
      <c r="G64" s="37" t="s">
        <v>160</v>
      </c>
      <c r="H64" s="37" t="s">
        <v>81</v>
      </c>
      <c r="I64" s="37" t="s">
        <v>111</v>
      </c>
      <c r="J64" s="37">
        <v>60</v>
      </c>
      <c r="K64" s="37" t="s">
        <v>105</v>
      </c>
      <c r="L64" s="37">
        <v>0</v>
      </c>
      <c r="M64" s="37" t="s">
        <v>112</v>
      </c>
      <c r="N64" s="37" t="s">
        <v>112</v>
      </c>
      <c r="O64" s="37" t="s">
        <v>112</v>
      </c>
      <c r="P64" s="37" t="s">
        <v>112</v>
      </c>
      <c r="Q64" s="37" t="s">
        <v>112</v>
      </c>
      <c r="R64" s="37" t="s">
        <v>105</v>
      </c>
      <c r="S64" s="37"/>
      <c r="T64" s="37"/>
      <c r="U64" s="37"/>
      <c r="V64" s="37"/>
      <c r="W64" s="177" t="s">
        <v>89</v>
      </c>
      <c r="X64" s="177" t="s">
        <v>112</v>
      </c>
    </row>
    <row r="65" spans="1:24" ht="115.2" x14ac:dyDescent="0.3">
      <c r="A65" s="185" t="s">
        <v>3333</v>
      </c>
      <c r="B65" s="36" t="s">
        <v>3394</v>
      </c>
      <c r="C65" s="36" t="s">
        <v>3375</v>
      </c>
      <c r="D65" s="36" t="s">
        <v>3397</v>
      </c>
      <c r="E65" s="33" t="str">
        <f t="shared" si="1"/>
        <v>Licence Gestion - gestion de patrimoine (Université Paris Dauphine PSL) (L3 )</v>
      </c>
      <c r="F65" s="67" t="s">
        <v>3398</v>
      </c>
      <c r="G65" s="37" t="s">
        <v>160</v>
      </c>
      <c r="H65" s="37" t="s">
        <v>81</v>
      </c>
      <c r="I65" s="37" t="s">
        <v>111</v>
      </c>
      <c r="J65" s="37">
        <v>60</v>
      </c>
      <c r="K65" s="37" t="s">
        <v>105</v>
      </c>
      <c r="L65" s="37">
        <v>0</v>
      </c>
      <c r="M65" s="37" t="s">
        <v>112</v>
      </c>
      <c r="N65" s="37" t="s">
        <v>112</v>
      </c>
      <c r="O65" s="37" t="s">
        <v>112</v>
      </c>
      <c r="P65" s="37" t="s">
        <v>112</v>
      </c>
      <c r="Q65" s="37" t="s">
        <v>112</v>
      </c>
      <c r="R65" s="37" t="s">
        <v>105</v>
      </c>
      <c r="S65" s="37"/>
      <c r="T65" s="37"/>
      <c r="U65" s="37"/>
      <c r="V65" s="37"/>
      <c r="W65" s="177" t="s">
        <v>89</v>
      </c>
      <c r="X65" s="177" t="s">
        <v>112</v>
      </c>
    </row>
    <row r="66" spans="1:24" ht="201.6" x14ac:dyDescent="0.3">
      <c r="A66" s="185" t="s">
        <v>3333</v>
      </c>
      <c r="B66" s="36" t="s">
        <v>3394</v>
      </c>
      <c r="C66" s="36" t="s">
        <v>3375</v>
      </c>
      <c r="D66" s="36" t="s">
        <v>3399</v>
      </c>
      <c r="E66" s="33" t="str">
        <f t="shared" ref="E66:E97" si="2">CONCATENATE(D66&amp; " ("&amp;B66&amp;")" &amp; " ("&amp;C66&amp;")")</f>
        <v>Licence Mathématiques appliquées - mathématiques économie finance actuariat (Université Paris Dauphine PSL) (L3 )</v>
      </c>
      <c r="F66" s="67" t="s">
        <v>3400</v>
      </c>
      <c r="G66" s="37" t="s">
        <v>160</v>
      </c>
      <c r="H66" s="37" t="s">
        <v>81</v>
      </c>
      <c r="I66" s="37" t="s">
        <v>111</v>
      </c>
      <c r="J66" s="37">
        <v>60</v>
      </c>
      <c r="K66" s="37" t="s">
        <v>105</v>
      </c>
      <c r="L66" s="37">
        <v>0</v>
      </c>
      <c r="M66" s="37" t="s">
        <v>112</v>
      </c>
      <c r="N66" s="37" t="s">
        <v>112</v>
      </c>
      <c r="O66" s="37" t="s">
        <v>112</v>
      </c>
      <c r="P66" s="37" t="s">
        <v>112</v>
      </c>
      <c r="Q66" s="37" t="s">
        <v>112</v>
      </c>
      <c r="R66" s="37" t="s">
        <v>105</v>
      </c>
      <c r="S66" s="37"/>
      <c r="T66" s="37"/>
      <c r="U66" s="37"/>
      <c r="V66" s="37"/>
      <c r="W66" s="177" t="s">
        <v>89</v>
      </c>
      <c r="X66" s="177" t="s">
        <v>112</v>
      </c>
    </row>
    <row r="67" spans="1:24" ht="144" x14ac:dyDescent="0.3">
      <c r="A67" s="182" t="s">
        <v>3333</v>
      </c>
      <c r="B67" s="33" t="s">
        <v>3394</v>
      </c>
      <c r="C67" s="33" t="s">
        <v>3388</v>
      </c>
      <c r="D67" s="33" t="s">
        <v>3401</v>
      </c>
      <c r="E67" s="33" t="str">
        <f t="shared" si="2"/>
        <v>Banque finance assurance (Magistère) (Université Paris Dauphine PSL) (Magistère)</v>
      </c>
      <c r="F67" s="68" t="s">
        <v>3402</v>
      </c>
      <c r="G67" s="35" t="s">
        <v>160</v>
      </c>
      <c r="H67" s="35" t="s">
        <v>82</v>
      </c>
      <c r="I67" s="35" t="s">
        <v>161</v>
      </c>
      <c r="J67" s="35">
        <v>180</v>
      </c>
      <c r="K67" s="35" t="s">
        <v>84</v>
      </c>
      <c r="L67" s="35">
        <v>1</v>
      </c>
      <c r="M67" s="37" t="s">
        <v>3403</v>
      </c>
      <c r="N67" s="36" t="s">
        <v>3404</v>
      </c>
      <c r="O67" s="37" t="s">
        <v>87</v>
      </c>
      <c r="P67" s="37" t="s">
        <v>3369</v>
      </c>
      <c r="Q67" s="37" t="s">
        <v>164</v>
      </c>
      <c r="R67" s="43" t="s">
        <v>105</v>
      </c>
      <c r="S67" s="37"/>
      <c r="T67" s="37"/>
      <c r="U67" s="37"/>
      <c r="V67" s="37"/>
      <c r="W67" s="177" t="s">
        <v>89</v>
      </c>
      <c r="X67" s="180" t="s">
        <v>3405</v>
      </c>
    </row>
    <row r="68" spans="1:24" ht="409.6" x14ac:dyDescent="0.3">
      <c r="A68" s="182" t="s">
        <v>3333</v>
      </c>
      <c r="B68" s="33" t="s">
        <v>3394</v>
      </c>
      <c r="C68" s="33" t="s">
        <v>3388</v>
      </c>
      <c r="D68" s="33" t="s">
        <v>3401</v>
      </c>
      <c r="E68" s="33" t="str">
        <f t="shared" si="2"/>
        <v>Banque finance assurance (Magistère) (Université Paris Dauphine PSL) (Magistère)</v>
      </c>
      <c r="F68" s="68" t="s">
        <v>3402</v>
      </c>
      <c r="G68" s="35" t="s">
        <v>160</v>
      </c>
      <c r="H68" s="35" t="s">
        <v>82</v>
      </c>
      <c r="I68" s="35" t="s">
        <v>161</v>
      </c>
      <c r="J68" s="35">
        <v>180</v>
      </c>
      <c r="K68" s="35" t="s">
        <v>84</v>
      </c>
      <c r="L68" s="35">
        <v>1</v>
      </c>
      <c r="M68" s="36" t="s">
        <v>3406</v>
      </c>
      <c r="N68" s="37" t="s">
        <v>286</v>
      </c>
      <c r="O68" s="37" t="s">
        <v>153</v>
      </c>
      <c r="P68" s="37" t="s">
        <v>2414</v>
      </c>
      <c r="Q68" s="37" t="s">
        <v>3407</v>
      </c>
      <c r="R68" s="43" t="s">
        <v>105</v>
      </c>
      <c r="S68" s="37"/>
      <c r="T68" s="37"/>
      <c r="U68" s="37"/>
      <c r="V68" s="37"/>
      <c r="W68" s="177" t="s">
        <v>89</v>
      </c>
      <c r="X68" s="137" t="s">
        <v>3408</v>
      </c>
    </row>
    <row r="69" spans="1:24" ht="144" x14ac:dyDescent="0.3">
      <c r="A69" s="182" t="s">
        <v>3333</v>
      </c>
      <c r="B69" s="33" t="s">
        <v>3394</v>
      </c>
      <c r="C69" s="33" t="s">
        <v>3388</v>
      </c>
      <c r="D69" s="33" t="s">
        <v>3401</v>
      </c>
      <c r="E69" s="33" t="str">
        <f t="shared" si="2"/>
        <v>Banque finance assurance (Magistère) (Université Paris Dauphine PSL) (Magistère)</v>
      </c>
      <c r="F69" s="68" t="s">
        <v>3402</v>
      </c>
      <c r="G69" s="35" t="s">
        <v>160</v>
      </c>
      <c r="H69" s="35" t="s">
        <v>82</v>
      </c>
      <c r="I69" s="35" t="s">
        <v>161</v>
      </c>
      <c r="J69" s="35">
        <v>180</v>
      </c>
      <c r="K69" s="35" t="s">
        <v>84</v>
      </c>
      <c r="L69" s="35">
        <v>1</v>
      </c>
      <c r="M69" s="36" t="s">
        <v>636</v>
      </c>
      <c r="N69" s="37" t="s">
        <v>86</v>
      </c>
      <c r="O69" s="37" t="s">
        <v>153</v>
      </c>
      <c r="P69" s="37" t="s">
        <v>137</v>
      </c>
      <c r="Q69" s="37" t="s">
        <v>3407</v>
      </c>
      <c r="R69" s="43" t="s">
        <v>105</v>
      </c>
      <c r="S69" s="37"/>
      <c r="T69" s="37"/>
      <c r="U69" s="37"/>
      <c r="V69" s="37"/>
      <c r="W69" s="177" t="s">
        <v>89</v>
      </c>
      <c r="X69" s="137" t="s">
        <v>86</v>
      </c>
    </row>
    <row r="70" spans="1:24" ht="409.6" x14ac:dyDescent="0.3">
      <c r="A70" s="176" t="s">
        <v>3333</v>
      </c>
      <c r="B70" s="41" t="s">
        <v>3394</v>
      </c>
      <c r="C70" s="41" t="s">
        <v>3409</v>
      </c>
      <c r="D70" s="41" t="s">
        <v>3410</v>
      </c>
      <c r="E70" s="33" t="str">
        <f t="shared" si="2"/>
        <v>Finance (M1) (Université Paris Dauphine PSL) (Master 1)</v>
      </c>
      <c r="F70" s="42" t="s">
        <v>3411</v>
      </c>
      <c r="G70" s="43" t="s">
        <v>81</v>
      </c>
      <c r="H70" s="43" t="s">
        <v>110</v>
      </c>
      <c r="I70" s="43" t="s">
        <v>111</v>
      </c>
      <c r="J70" s="43">
        <v>60</v>
      </c>
      <c r="K70" s="43" t="s">
        <v>84</v>
      </c>
      <c r="L70" s="43">
        <v>1</v>
      </c>
      <c r="M70" s="36" t="s">
        <v>3412</v>
      </c>
      <c r="N70" s="36" t="s">
        <v>3413</v>
      </c>
      <c r="O70" s="37" t="s">
        <v>153</v>
      </c>
      <c r="P70" s="37" t="s">
        <v>141</v>
      </c>
      <c r="Q70" s="37" t="s">
        <v>142</v>
      </c>
      <c r="R70" s="43" t="s">
        <v>105</v>
      </c>
      <c r="S70" s="37"/>
      <c r="T70" s="37"/>
      <c r="U70" s="37"/>
      <c r="V70" s="37"/>
      <c r="W70" s="177" t="s">
        <v>89</v>
      </c>
      <c r="X70" s="178" t="s">
        <v>3414</v>
      </c>
    </row>
    <row r="71" spans="1:24" ht="409.6" x14ac:dyDescent="0.3">
      <c r="A71" s="176" t="s">
        <v>3333</v>
      </c>
      <c r="B71" s="41" t="s">
        <v>3394</v>
      </c>
      <c r="C71" s="41" t="s">
        <v>3409</v>
      </c>
      <c r="D71" s="41" t="s">
        <v>3410</v>
      </c>
      <c r="E71" s="33" t="str">
        <f t="shared" si="2"/>
        <v>Finance (M1) (Université Paris Dauphine PSL) (Master 1)</v>
      </c>
      <c r="F71" s="42" t="s">
        <v>3411</v>
      </c>
      <c r="G71" s="43" t="s">
        <v>81</v>
      </c>
      <c r="H71" s="43" t="s">
        <v>110</v>
      </c>
      <c r="I71" s="43" t="s">
        <v>111</v>
      </c>
      <c r="J71" s="43">
        <v>60</v>
      </c>
      <c r="K71" s="43" t="s">
        <v>84</v>
      </c>
      <c r="L71" s="46">
        <v>1</v>
      </c>
      <c r="M71" s="36" t="s">
        <v>3415</v>
      </c>
      <c r="N71" s="36" t="s">
        <v>3416</v>
      </c>
      <c r="O71" s="37" t="s">
        <v>153</v>
      </c>
      <c r="P71" s="37" t="s">
        <v>141</v>
      </c>
      <c r="Q71" s="37" t="s">
        <v>142</v>
      </c>
      <c r="R71" s="43" t="s">
        <v>105</v>
      </c>
      <c r="S71" s="37"/>
      <c r="T71" s="37"/>
      <c r="U71" s="37"/>
      <c r="V71" s="37"/>
      <c r="W71" s="177" t="s">
        <v>89</v>
      </c>
      <c r="X71" s="178" t="s">
        <v>3417</v>
      </c>
    </row>
    <row r="72" spans="1:24" ht="115.2" x14ac:dyDescent="0.3">
      <c r="A72" s="194" t="s">
        <v>3333</v>
      </c>
      <c r="B72" s="36" t="s">
        <v>3394</v>
      </c>
      <c r="C72" s="48" t="s">
        <v>3409</v>
      </c>
      <c r="D72" s="48" t="s">
        <v>3418</v>
      </c>
      <c r="E72" s="33" t="str">
        <f t="shared" si="2"/>
        <v>Finance (alternance) (Université Paris Dauphine PSL) (Master 1)</v>
      </c>
      <c r="F72" s="152" t="s">
        <v>3419</v>
      </c>
      <c r="G72" s="114" t="s">
        <v>81</v>
      </c>
      <c r="H72" s="114" t="s">
        <v>110</v>
      </c>
      <c r="I72" s="114" t="s">
        <v>111</v>
      </c>
      <c r="J72" s="114">
        <v>60</v>
      </c>
      <c r="K72" s="37" t="s">
        <v>105</v>
      </c>
      <c r="L72" s="114">
        <v>0</v>
      </c>
      <c r="M72" s="36" t="s">
        <v>112</v>
      </c>
      <c r="N72" s="36" t="s">
        <v>112</v>
      </c>
      <c r="O72" s="36" t="s">
        <v>112</v>
      </c>
      <c r="P72" s="36" t="s">
        <v>112</v>
      </c>
      <c r="Q72" s="36" t="s">
        <v>112</v>
      </c>
      <c r="R72" s="37" t="s">
        <v>105</v>
      </c>
      <c r="S72" s="37"/>
      <c r="T72" s="37"/>
      <c r="U72" s="37"/>
      <c r="V72" s="37"/>
      <c r="W72" s="177" t="s">
        <v>89</v>
      </c>
      <c r="X72" s="177" t="s">
        <v>112</v>
      </c>
    </row>
    <row r="73" spans="1:24" ht="409.6" x14ac:dyDescent="0.3">
      <c r="A73" s="185" t="s">
        <v>3333</v>
      </c>
      <c r="B73" s="36" t="s">
        <v>3394</v>
      </c>
      <c r="C73" s="36" t="s">
        <v>133</v>
      </c>
      <c r="D73" s="36" t="s">
        <v>3420</v>
      </c>
      <c r="E73" s="33" t="str">
        <f t="shared" si="2"/>
        <v>Finance spécialisation assurance et gestion du risque (Université Paris Dauphine PSL) (Master 2)</v>
      </c>
      <c r="F73" s="67" t="s">
        <v>3421</v>
      </c>
      <c r="G73" s="114" t="s">
        <v>110</v>
      </c>
      <c r="H73" s="114" t="s">
        <v>82</v>
      </c>
      <c r="I73" s="114" t="s">
        <v>111</v>
      </c>
      <c r="J73" s="114">
        <v>60</v>
      </c>
      <c r="K73" s="37" t="s">
        <v>84</v>
      </c>
      <c r="L73" s="37">
        <v>1</v>
      </c>
      <c r="M73" s="37" t="s">
        <v>3422</v>
      </c>
      <c r="N73" s="36" t="s">
        <v>3423</v>
      </c>
      <c r="O73" s="37" t="s">
        <v>87</v>
      </c>
      <c r="P73" s="37" t="s">
        <v>1820</v>
      </c>
      <c r="Q73" s="37" t="s">
        <v>142</v>
      </c>
      <c r="R73" s="37" t="s">
        <v>105</v>
      </c>
      <c r="S73" s="37"/>
      <c r="T73" s="37"/>
      <c r="U73" s="37"/>
      <c r="V73" s="37"/>
      <c r="W73" s="177" t="s">
        <v>89</v>
      </c>
      <c r="X73" s="178" t="s">
        <v>3424</v>
      </c>
    </row>
    <row r="74" spans="1:24" ht="144" x14ac:dyDescent="0.3">
      <c r="A74" s="176" t="s">
        <v>3333</v>
      </c>
      <c r="B74" s="41" t="s">
        <v>3394</v>
      </c>
      <c r="C74" s="41" t="s">
        <v>133</v>
      </c>
      <c r="D74" s="41" t="s">
        <v>3425</v>
      </c>
      <c r="E74" s="33" t="str">
        <f t="shared" si="2"/>
        <v>Finance spécialisation banque et finance (M2) (Université Paris Dauphine PSL) (Master 2)</v>
      </c>
      <c r="F74" s="42" t="s">
        <v>3426</v>
      </c>
      <c r="G74" s="43" t="s">
        <v>110</v>
      </c>
      <c r="H74" s="43" t="s">
        <v>82</v>
      </c>
      <c r="I74" s="43" t="s">
        <v>111</v>
      </c>
      <c r="J74" s="43">
        <v>60</v>
      </c>
      <c r="K74" s="43" t="s">
        <v>84</v>
      </c>
      <c r="L74" s="43">
        <v>1</v>
      </c>
      <c r="M74" s="37" t="s">
        <v>3427</v>
      </c>
      <c r="N74" s="36" t="s">
        <v>3427</v>
      </c>
      <c r="O74" s="37" t="s">
        <v>87</v>
      </c>
      <c r="P74" s="37" t="s">
        <v>141</v>
      </c>
      <c r="Q74" s="37" t="s">
        <v>142</v>
      </c>
      <c r="R74" s="43" t="s">
        <v>105</v>
      </c>
      <c r="S74" s="37"/>
      <c r="T74" s="37"/>
      <c r="U74" s="37"/>
      <c r="V74" s="37"/>
      <c r="W74" s="177" t="s">
        <v>89</v>
      </c>
      <c r="X74" s="180" t="s">
        <v>3428</v>
      </c>
    </row>
    <row r="75" spans="1:24" ht="345.6" x14ac:dyDescent="0.3">
      <c r="A75" s="176" t="s">
        <v>3333</v>
      </c>
      <c r="B75" s="41" t="s">
        <v>3394</v>
      </c>
      <c r="C75" s="41" t="s">
        <v>133</v>
      </c>
      <c r="D75" s="41" t="s">
        <v>3425</v>
      </c>
      <c r="E75" s="33" t="str">
        <f t="shared" si="2"/>
        <v>Finance spécialisation banque et finance (M2) (Université Paris Dauphine PSL) (Master 2)</v>
      </c>
      <c r="F75" s="42" t="s">
        <v>3426</v>
      </c>
      <c r="G75" s="43" t="s">
        <v>110</v>
      </c>
      <c r="H75" s="43" t="s">
        <v>82</v>
      </c>
      <c r="I75" s="43" t="s">
        <v>111</v>
      </c>
      <c r="J75" s="43">
        <v>60</v>
      </c>
      <c r="K75" s="43" t="s">
        <v>84</v>
      </c>
      <c r="L75" s="45">
        <v>1</v>
      </c>
      <c r="M75" s="36" t="s">
        <v>3429</v>
      </c>
      <c r="N75" s="36" t="s">
        <v>3430</v>
      </c>
      <c r="O75" s="37" t="s">
        <v>87</v>
      </c>
      <c r="P75" s="37" t="s">
        <v>3255</v>
      </c>
      <c r="Q75" s="37" t="s">
        <v>142</v>
      </c>
      <c r="R75" s="43" t="s">
        <v>105</v>
      </c>
      <c r="S75" s="37"/>
      <c r="T75" s="37"/>
      <c r="U75" s="37"/>
      <c r="V75" s="37"/>
      <c r="W75" s="177" t="s">
        <v>89</v>
      </c>
      <c r="X75" s="137" t="s">
        <v>3431</v>
      </c>
    </row>
    <row r="76" spans="1:24" ht="144" x14ac:dyDescent="0.3">
      <c r="A76" s="176" t="s">
        <v>3333</v>
      </c>
      <c r="B76" s="41" t="s">
        <v>3394</v>
      </c>
      <c r="C76" s="41" t="s">
        <v>133</v>
      </c>
      <c r="D76" s="41" t="s">
        <v>3425</v>
      </c>
      <c r="E76" s="33" t="str">
        <f t="shared" si="2"/>
        <v>Finance spécialisation banque et finance (M2) (Université Paris Dauphine PSL) (Master 2)</v>
      </c>
      <c r="F76" s="42" t="s">
        <v>3426</v>
      </c>
      <c r="G76" s="43" t="s">
        <v>110</v>
      </c>
      <c r="H76" s="43" t="s">
        <v>82</v>
      </c>
      <c r="I76" s="43" t="s">
        <v>111</v>
      </c>
      <c r="J76" s="43">
        <v>60</v>
      </c>
      <c r="K76" s="43" t="s">
        <v>84</v>
      </c>
      <c r="L76" s="46">
        <v>1</v>
      </c>
      <c r="M76" s="36" t="s">
        <v>3432</v>
      </c>
      <c r="N76" s="36" t="s">
        <v>86</v>
      </c>
      <c r="O76" s="37" t="s">
        <v>87</v>
      </c>
      <c r="P76" s="37" t="s">
        <v>674</v>
      </c>
      <c r="Q76" s="37" t="s">
        <v>142</v>
      </c>
      <c r="R76" s="43" t="s">
        <v>105</v>
      </c>
      <c r="S76" s="37"/>
      <c r="T76" s="37"/>
      <c r="U76" s="37"/>
      <c r="V76" s="37"/>
      <c r="W76" s="177" t="s">
        <v>89</v>
      </c>
      <c r="X76" s="137" t="s">
        <v>86</v>
      </c>
    </row>
    <row r="77" spans="1:24" ht="144" x14ac:dyDescent="0.3">
      <c r="A77" s="185" t="s">
        <v>3333</v>
      </c>
      <c r="B77" s="36" t="s">
        <v>3394</v>
      </c>
      <c r="C77" s="36" t="s">
        <v>133</v>
      </c>
      <c r="D77" s="36" t="s">
        <v>3433</v>
      </c>
      <c r="E77" s="33" t="str">
        <f t="shared" si="2"/>
        <v>Finance spécialisation audit &amp; financial advisory (Université Paris Dauphine PSL) (Master 2)</v>
      </c>
      <c r="F77" s="67" t="s">
        <v>3434</v>
      </c>
      <c r="G77" s="114" t="s">
        <v>110</v>
      </c>
      <c r="H77" s="114" t="s">
        <v>82</v>
      </c>
      <c r="I77" s="114" t="s">
        <v>111</v>
      </c>
      <c r="J77" s="114">
        <v>60</v>
      </c>
      <c r="K77" s="37" t="s">
        <v>105</v>
      </c>
      <c r="L77" s="37">
        <v>0</v>
      </c>
      <c r="M77" s="37" t="s">
        <v>112</v>
      </c>
      <c r="N77" s="37" t="s">
        <v>112</v>
      </c>
      <c r="O77" s="37" t="s">
        <v>112</v>
      </c>
      <c r="P77" s="37" t="s">
        <v>112</v>
      </c>
      <c r="Q77" s="37" t="s">
        <v>112</v>
      </c>
      <c r="R77" s="37" t="s">
        <v>105</v>
      </c>
      <c r="S77" s="37"/>
      <c r="T77" s="37"/>
      <c r="U77" s="37"/>
      <c r="V77" s="37"/>
      <c r="W77" s="195" t="s">
        <v>886</v>
      </c>
      <c r="X77" s="177" t="s">
        <v>112</v>
      </c>
    </row>
    <row r="78" spans="1:24" ht="187.2" x14ac:dyDescent="0.3">
      <c r="A78" s="185" t="s">
        <v>3333</v>
      </c>
      <c r="B78" s="36" t="s">
        <v>3394</v>
      </c>
      <c r="C78" s="36" t="s">
        <v>133</v>
      </c>
      <c r="D78" s="36" t="s">
        <v>3435</v>
      </c>
      <c r="E78" s="33" t="str">
        <f t="shared" si="2"/>
        <v>Finance spécialisation banque d'investissement et de marché (alternance) (Université Paris Dauphine PSL) (Master 2)</v>
      </c>
      <c r="F78" s="67" t="s">
        <v>3436</v>
      </c>
      <c r="G78" s="114" t="s">
        <v>110</v>
      </c>
      <c r="H78" s="114" t="s">
        <v>82</v>
      </c>
      <c r="I78" s="114" t="s">
        <v>111</v>
      </c>
      <c r="J78" s="114">
        <v>60</v>
      </c>
      <c r="K78" s="37" t="s">
        <v>105</v>
      </c>
      <c r="L78" s="37">
        <v>0</v>
      </c>
      <c r="M78" s="37" t="s">
        <v>112</v>
      </c>
      <c r="N78" s="37" t="s">
        <v>112</v>
      </c>
      <c r="O78" s="37" t="s">
        <v>112</v>
      </c>
      <c r="P78" s="37" t="s">
        <v>112</v>
      </c>
      <c r="Q78" s="37" t="s">
        <v>112</v>
      </c>
      <c r="R78" s="37" t="s">
        <v>105</v>
      </c>
      <c r="S78" s="37"/>
      <c r="T78" s="37"/>
      <c r="U78" s="37"/>
      <c r="V78" s="37"/>
      <c r="W78" s="195" t="s">
        <v>89</v>
      </c>
      <c r="X78" s="177" t="s">
        <v>112</v>
      </c>
    </row>
    <row r="79" spans="1:24" ht="172.8" x14ac:dyDescent="0.3">
      <c r="A79" s="185" t="s">
        <v>3333</v>
      </c>
      <c r="B79" s="36" t="s">
        <v>3394</v>
      </c>
      <c r="C79" s="36" t="s">
        <v>133</v>
      </c>
      <c r="D79" s="36" t="s">
        <v>3437</v>
      </c>
      <c r="E79" s="33" t="str">
        <f t="shared" si="2"/>
        <v>Finance spécialisation finance d'entreprise et ingénierie financière (Université Paris Dauphine PSL) (Master 2)</v>
      </c>
      <c r="F79" s="67" t="s">
        <v>3438</v>
      </c>
      <c r="G79" s="114" t="s">
        <v>110</v>
      </c>
      <c r="H79" s="114" t="s">
        <v>82</v>
      </c>
      <c r="I79" s="114" t="s">
        <v>111</v>
      </c>
      <c r="J79" s="114">
        <v>60</v>
      </c>
      <c r="K79" s="37" t="s">
        <v>105</v>
      </c>
      <c r="L79" s="37">
        <v>0</v>
      </c>
      <c r="M79" s="37" t="s">
        <v>112</v>
      </c>
      <c r="N79" s="37" t="s">
        <v>112</v>
      </c>
      <c r="O79" s="37" t="s">
        <v>112</v>
      </c>
      <c r="P79" s="37" t="s">
        <v>112</v>
      </c>
      <c r="Q79" s="37" t="s">
        <v>112</v>
      </c>
      <c r="R79" s="37" t="s">
        <v>105</v>
      </c>
      <c r="S79" s="37"/>
      <c r="T79" s="37"/>
      <c r="U79" s="37"/>
      <c r="V79" s="37"/>
      <c r="W79" s="195" t="s">
        <v>89</v>
      </c>
      <c r="X79" s="177" t="s">
        <v>112</v>
      </c>
    </row>
    <row r="80" spans="1:24" ht="144" x14ac:dyDescent="0.3">
      <c r="A80" s="185" t="s">
        <v>3333</v>
      </c>
      <c r="B80" s="36" t="s">
        <v>3394</v>
      </c>
      <c r="C80" s="36" t="s">
        <v>133</v>
      </c>
      <c r="D80" s="36" t="s">
        <v>3439</v>
      </c>
      <c r="E80" s="33" t="str">
        <f t="shared" si="2"/>
        <v>Finance spécialisation finance, entreprises et marchés (Université Paris Dauphine PSL) (Master 2)</v>
      </c>
      <c r="F80" s="67" t="s">
        <v>3440</v>
      </c>
      <c r="G80" s="114" t="s">
        <v>110</v>
      </c>
      <c r="H80" s="114" t="s">
        <v>82</v>
      </c>
      <c r="I80" s="114" t="s">
        <v>111</v>
      </c>
      <c r="J80" s="114">
        <v>60</v>
      </c>
      <c r="K80" s="37" t="s">
        <v>105</v>
      </c>
      <c r="L80" s="37">
        <v>0</v>
      </c>
      <c r="M80" s="37" t="s">
        <v>112</v>
      </c>
      <c r="N80" s="37" t="s">
        <v>112</v>
      </c>
      <c r="O80" s="37" t="s">
        <v>112</v>
      </c>
      <c r="P80" s="37" t="s">
        <v>112</v>
      </c>
      <c r="Q80" s="37" t="s">
        <v>112</v>
      </c>
      <c r="R80" s="37" t="s">
        <v>105</v>
      </c>
      <c r="S80" s="37"/>
      <c r="T80" s="37"/>
      <c r="U80" s="37"/>
      <c r="V80" s="37"/>
      <c r="W80" s="195" t="s">
        <v>89</v>
      </c>
      <c r="X80" s="177" t="s">
        <v>112</v>
      </c>
    </row>
    <row r="81" spans="1:24" ht="409.6" x14ac:dyDescent="0.3">
      <c r="A81" s="176" t="s">
        <v>3333</v>
      </c>
      <c r="B81" s="41" t="s">
        <v>3394</v>
      </c>
      <c r="C81" s="41" t="s">
        <v>133</v>
      </c>
      <c r="D81" s="41" t="s">
        <v>3441</v>
      </c>
      <c r="E81" s="33" t="str">
        <f t="shared" si="2"/>
        <v>Finance spécialisation Financial Markets (M2) (Université Paris Dauphine PSL) (Master 2)</v>
      </c>
      <c r="F81" s="42" t="s">
        <v>3442</v>
      </c>
      <c r="G81" s="43" t="s">
        <v>110</v>
      </c>
      <c r="H81" s="43" t="s">
        <v>82</v>
      </c>
      <c r="I81" s="43" t="s">
        <v>111</v>
      </c>
      <c r="J81" s="43">
        <v>60</v>
      </c>
      <c r="K81" s="43" t="s">
        <v>84</v>
      </c>
      <c r="L81" s="43">
        <v>1</v>
      </c>
      <c r="M81" s="37" t="s">
        <v>3443</v>
      </c>
      <c r="N81" s="36" t="s">
        <v>3444</v>
      </c>
      <c r="O81" s="37" t="s">
        <v>92</v>
      </c>
      <c r="P81" s="37" t="s">
        <v>674</v>
      </c>
      <c r="Q81" s="37" t="s">
        <v>142</v>
      </c>
      <c r="R81" s="43" t="s">
        <v>105</v>
      </c>
      <c r="S81" s="37"/>
      <c r="T81" s="37"/>
      <c r="U81" s="37"/>
      <c r="V81" s="37"/>
      <c r="W81" s="43" t="s">
        <v>116</v>
      </c>
      <c r="X81" s="178" t="s">
        <v>3445</v>
      </c>
    </row>
    <row r="82" spans="1:24" ht="409.6" x14ac:dyDescent="0.3">
      <c r="A82" s="176" t="s">
        <v>3333</v>
      </c>
      <c r="B82" s="41" t="s">
        <v>3394</v>
      </c>
      <c r="C82" s="41" t="s">
        <v>133</v>
      </c>
      <c r="D82" s="41" t="s">
        <v>3441</v>
      </c>
      <c r="E82" s="33" t="str">
        <f t="shared" si="2"/>
        <v>Finance spécialisation Financial Markets (M2) (Université Paris Dauphine PSL) (Master 2)</v>
      </c>
      <c r="F82" s="42" t="s">
        <v>3442</v>
      </c>
      <c r="G82" s="43" t="s">
        <v>110</v>
      </c>
      <c r="H82" s="43" t="s">
        <v>82</v>
      </c>
      <c r="I82" s="43" t="s">
        <v>111</v>
      </c>
      <c r="J82" s="43">
        <v>60</v>
      </c>
      <c r="K82" s="43" t="s">
        <v>84</v>
      </c>
      <c r="L82" s="46">
        <v>1</v>
      </c>
      <c r="M82" s="37" t="s">
        <v>3446</v>
      </c>
      <c r="N82" s="36" t="s">
        <v>3447</v>
      </c>
      <c r="O82" s="37" t="s">
        <v>92</v>
      </c>
      <c r="P82" s="37" t="s">
        <v>674</v>
      </c>
      <c r="Q82" s="37" t="s">
        <v>142</v>
      </c>
      <c r="R82" s="43" t="s">
        <v>105</v>
      </c>
      <c r="S82" s="37"/>
      <c r="T82" s="37"/>
      <c r="U82" s="37"/>
      <c r="V82" s="37"/>
      <c r="W82" s="43" t="s">
        <v>116</v>
      </c>
      <c r="X82" s="178" t="s">
        <v>3448</v>
      </c>
    </row>
    <row r="83" spans="1:24" ht="201.6" x14ac:dyDescent="0.3">
      <c r="A83" s="176" t="s">
        <v>3333</v>
      </c>
      <c r="B83" s="41" t="s">
        <v>3394</v>
      </c>
      <c r="C83" s="41" t="s">
        <v>133</v>
      </c>
      <c r="D83" s="41" t="s">
        <v>3449</v>
      </c>
      <c r="E83" s="33" t="str">
        <f t="shared" si="2"/>
        <v>Finance spécialisation gestion d'actifs - asset management (alternance) (M2) (Université Paris Dauphine PSL) (Master 2)</v>
      </c>
      <c r="F83" s="41" t="s">
        <v>3450</v>
      </c>
      <c r="G83" s="41" t="s">
        <v>110</v>
      </c>
      <c r="H83" s="41" t="s">
        <v>82</v>
      </c>
      <c r="I83" s="41" t="s">
        <v>111</v>
      </c>
      <c r="J83" s="41">
        <v>60</v>
      </c>
      <c r="K83" s="41" t="s">
        <v>84</v>
      </c>
      <c r="L83" s="41">
        <v>1</v>
      </c>
      <c r="M83" s="37" t="s">
        <v>3451</v>
      </c>
      <c r="N83" s="36" t="s">
        <v>3452</v>
      </c>
      <c r="O83" s="37" t="s">
        <v>87</v>
      </c>
      <c r="P83" s="37" t="s">
        <v>840</v>
      </c>
      <c r="Q83" s="37" t="s">
        <v>142</v>
      </c>
      <c r="R83" s="37" t="s">
        <v>105</v>
      </c>
      <c r="S83" s="37"/>
      <c r="T83" s="37"/>
      <c r="U83" s="37"/>
      <c r="V83" s="37"/>
      <c r="W83" s="195" t="s">
        <v>89</v>
      </c>
      <c r="X83" s="193" t="s">
        <v>3453</v>
      </c>
    </row>
    <row r="84" spans="1:24" ht="201.6" x14ac:dyDescent="0.3">
      <c r="A84" s="176" t="s">
        <v>3333</v>
      </c>
      <c r="B84" s="41" t="s">
        <v>3394</v>
      </c>
      <c r="C84" s="41" t="s">
        <v>133</v>
      </c>
      <c r="D84" s="41" t="s">
        <v>3449</v>
      </c>
      <c r="E84" s="33" t="str">
        <f t="shared" si="2"/>
        <v>Finance spécialisation gestion d'actifs - asset management (alternance) (M2) (Université Paris Dauphine PSL) (Master 2)</v>
      </c>
      <c r="F84" s="41" t="s">
        <v>3450</v>
      </c>
      <c r="G84" s="41" t="s">
        <v>110</v>
      </c>
      <c r="H84" s="41" t="s">
        <v>82</v>
      </c>
      <c r="I84" s="41" t="s">
        <v>111</v>
      </c>
      <c r="J84" s="41">
        <v>60</v>
      </c>
      <c r="K84" s="41" t="s">
        <v>84</v>
      </c>
      <c r="L84" s="117">
        <v>1</v>
      </c>
      <c r="M84" s="36" t="s">
        <v>693</v>
      </c>
      <c r="N84" s="37" t="s">
        <v>86</v>
      </c>
      <c r="O84" s="37" t="s">
        <v>87</v>
      </c>
      <c r="P84" s="37" t="s">
        <v>1820</v>
      </c>
      <c r="Q84" s="37" t="s">
        <v>142</v>
      </c>
      <c r="R84" s="153" t="s">
        <v>105</v>
      </c>
      <c r="S84" s="37"/>
      <c r="T84" s="37"/>
      <c r="U84" s="37"/>
      <c r="V84" s="37"/>
      <c r="W84" s="195" t="s">
        <v>89</v>
      </c>
      <c r="X84" s="178"/>
    </row>
    <row r="85" spans="1:24" ht="201.6" x14ac:dyDescent="0.3">
      <c r="A85" s="176" t="s">
        <v>3333</v>
      </c>
      <c r="B85" s="41" t="s">
        <v>3394</v>
      </c>
      <c r="C85" s="41" t="s">
        <v>133</v>
      </c>
      <c r="D85" s="41" t="s">
        <v>3454</v>
      </c>
      <c r="E85" s="33" t="str">
        <f t="shared" si="2"/>
        <v>Finance spécialisation management financier de l'entreprise (M2) (Université Paris Dauphine PSL) (Master 2)</v>
      </c>
      <c r="F85" s="42" t="s">
        <v>3455</v>
      </c>
      <c r="G85" s="43" t="s">
        <v>110</v>
      </c>
      <c r="H85" s="43" t="s">
        <v>82</v>
      </c>
      <c r="I85" s="43" t="s">
        <v>111</v>
      </c>
      <c r="J85" s="43">
        <v>60</v>
      </c>
      <c r="K85" s="43" t="s">
        <v>84</v>
      </c>
      <c r="L85" s="43">
        <v>1</v>
      </c>
      <c r="M85" s="36" t="s">
        <v>3456</v>
      </c>
      <c r="N85" s="36" t="s">
        <v>3457</v>
      </c>
      <c r="O85" s="37" t="s">
        <v>87</v>
      </c>
      <c r="P85" s="37" t="s">
        <v>3458</v>
      </c>
      <c r="Q85" s="37" t="s">
        <v>86</v>
      </c>
      <c r="R85" s="43" t="s">
        <v>105</v>
      </c>
      <c r="S85" s="37"/>
      <c r="T85" s="37"/>
      <c r="U85" s="37"/>
      <c r="V85" s="37"/>
      <c r="W85" s="41" t="s">
        <v>89</v>
      </c>
      <c r="X85" s="137" t="s">
        <v>3459</v>
      </c>
    </row>
    <row r="86" spans="1:24" ht="409.6" x14ac:dyDescent="0.3">
      <c r="A86" s="176" t="s">
        <v>3333</v>
      </c>
      <c r="B86" s="41" t="s">
        <v>3394</v>
      </c>
      <c r="C86" s="41" t="s">
        <v>133</v>
      </c>
      <c r="D86" s="41" t="s">
        <v>3454</v>
      </c>
      <c r="E86" s="33" t="str">
        <f t="shared" si="2"/>
        <v>Finance spécialisation management financier de l'entreprise (M2) (Université Paris Dauphine PSL) (Master 2)</v>
      </c>
      <c r="F86" s="42" t="s">
        <v>3455</v>
      </c>
      <c r="G86" s="43" t="s">
        <v>110</v>
      </c>
      <c r="H86" s="43" t="s">
        <v>82</v>
      </c>
      <c r="I86" s="43" t="s">
        <v>111</v>
      </c>
      <c r="J86" s="43">
        <v>60</v>
      </c>
      <c r="K86" s="43" t="s">
        <v>84</v>
      </c>
      <c r="L86" s="45">
        <v>1</v>
      </c>
      <c r="M86" s="36" t="s">
        <v>3460</v>
      </c>
      <c r="N86" s="36" t="s">
        <v>3461</v>
      </c>
      <c r="O86" s="37" t="s">
        <v>87</v>
      </c>
      <c r="P86" s="37" t="s">
        <v>1820</v>
      </c>
      <c r="Q86" s="37" t="s">
        <v>142</v>
      </c>
      <c r="R86" s="43" t="s">
        <v>105</v>
      </c>
      <c r="S86" s="37"/>
      <c r="T86" s="37"/>
      <c r="U86" s="37"/>
      <c r="V86" s="37"/>
      <c r="W86" s="195" t="s">
        <v>89</v>
      </c>
      <c r="X86" s="178" t="s">
        <v>3462</v>
      </c>
    </row>
    <row r="87" spans="1:24" ht="216" x14ac:dyDescent="0.3">
      <c r="A87" s="185" t="s">
        <v>3333</v>
      </c>
      <c r="B87" s="36" t="s">
        <v>3394</v>
      </c>
      <c r="C87" s="36" t="s">
        <v>133</v>
      </c>
      <c r="D87" s="36" t="s">
        <v>3463</v>
      </c>
      <c r="E87" s="33" t="str">
        <f t="shared" si="2"/>
        <v>Finance spécialisation management de l'immobilier (possible en alternance) (Université Paris Dauphine PSL) (Master 2)</v>
      </c>
      <c r="F87" s="67" t="s">
        <v>3464</v>
      </c>
      <c r="G87" s="37" t="s">
        <v>110</v>
      </c>
      <c r="H87" s="37" t="s">
        <v>82</v>
      </c>
      <c r="I87" s="37" t="s">
        <v>111</v>
      </c>
      <c r="J87" s="37">
        <v>60</v>
      </c>
      <c r="K87" s="37" t="s">
        <v>105</v>
      </c>
      <c r="L87" s="37">
        <v>0</v>
      </c>
      <c r="M87" s="37" t="s">
        <v>112</v>
      </c>
      <c r="N87" s="37" t="s">
        <v>112</v>
      </c>
      <c r="O87" s="37" t="s">
        <v>112</v>
      </c>
      <c r="P87" s="37" t="s">
        <v>112</v>
      </c>
      <c r="Q87" s="37" t="s">
        <v>112</v>
      </c>
      <c r="R87" s="37" t="s">
        <v>105</v>
      </c>
      <c r="S87" s="37"/>
      <c r="T87" s="37"/>
      <c r="U87" s="37"/>
      <c r="V87" s="37"/>
      <c r="W87" s="195" t="s">
        <v>886</v>
      </c>
      <c r="X87" s="177" t="s">
        <v>112</v>
      </c>
    </row>
    <row r="88" spans="1:24" ht="409.6" x14ac:dyDescent="0.3">
      <c r="A88" s="176" t="s">
        <v>3333</v>
      </c>
      <c r="B88" s="41" t="s">
        <v>3394</v>
      </c>
      <c r="C88" s="41" t="s">
        <v>133</v>
      </c>
      <c r="D88" s="41" t="s">
        <v>3465</v>
      </c>
      <c r="E88" s="33" t="str">
        <f t="shared" si="2"/>
        <v>Finance spécialisation research in Finance (M2) (Université Paris Dauphine PSL) (Master 2)</v>
      </c>
      <c r="F88" s="41" t="s">
        <v>3466</v>
      </c>
      <c r="G88" s="41" t="s">
        <v>110</v>
      </c>
      <c r="H88" s="41" t="s">
        <v>82</v>
      </c>
      <c r="I88" s="41" t="s">
        <v>111</v>
      </c>
      <c r="J88" s="41">
        <v>60</v>
      </c>
      <c r="K88" s="41" t="s">
        <v>84</v>
      </c>
      <c r="L88" s="41">
        <v>1</v>
      </c>
      <c r="M88" s="37" t="s">
        <v>3443</v>
      </c>
      <c r="N88" s="36" t="s">
        <v>3467</v>
      </c>
      <c r="O88" s="37" t="s">
        <v>153</v>
      </c>
      <c r="P88" s="37" t="s">
        <v>674</v>
      </c>
      <c r="Q88" s="37" t="s">
        <v>142</v>
      </c>
      <c r="R88" s="37" t="s">
        <v>105</v>
      </c>
      <c r="S88" s="37"/>
      <c r="T88" s="37"/>
      <c r="U88" s="37"/>
      <c r="V88" s="37"/>
      <c r="W88" s="195" t="s">
        <v>89</v>
      </c>
      <c r="X88" s="137" t="s">
        <v>3468</v>
      </c>
    </row>
    <row r="89" spans="1:24" ht="158.4" x14ac:dyDescent="0.3">
      <c r="A89" s="176" t="s">
        <v>3333</v>
      </c>
      <c r="B89" s="41" t="s">
        <v>3394</v>
      </c>
      <c r="C89" s="41" t="s">
        <v>133</v>
      </c>
      <c r="D89" s="41" t="s">
        <v>3465</v>
      </c>
      <c r="E89" s="33" t="str">
        <f t="shared" si="2"/>
        <v>Finance spécialisation research in Finance (M2) (Université Paris Dauphine PSL) (Master 2)</v>
      </c>
      <c r="F89" s="41" t="s">
        <v>3466</v>
      </c>
      <c r="G89" s="41" t="s">
        <v>110</v>
      </c>
      <c r="H89" s="41" t="s">
        <v>82</v>
      </c>
      <c r="I89" s="41" t="s">
        <v>111</v>
      </c>
      <c r="J89" s="41">
        <v>60</v>
      </c>
      <c r="K89" s="117" t="s">
        <v>84</v>
      </c>
      <c r="L89" s="117">
        <v>1</v>
      </c>
      <c r="M89" s="37" t="s">
        <v>3469</v>
      </c>
      <c r="N89" s="36" t="s">
        <v>86</v>
      </c>
      <c r="O89" s="37" t="s">
        <v>153</v>
      </c>
      <c r="P89" s="37" t="s">
        <v>86</v>
      </c>
      <c r="Q89" s="37" t="s">
        <v>3470</v>
      </c>
      <c r="R89" s="37" t="s">
        <v>105</v>
      </c>
      <c r="S89" s="37"/>
      <c r="T89" s="37"/>
      <c r="U89" s="37"/>
      <c r="V89" s="37"/>
      <c r="W89" s="195" t="s">
        <v>89</v>
      </c>
      <c r="X89" s="137"/>
    </row>
    <row r="90" spans="1:24" ht="115.2" x14ac:dyDescent="0.3">
      <c r="A90" s="185" t="s">
        <v>3333</v>
      </c>
      <c r="B90" s="36" t="s">
        <v>3394</v>
      </c>
      <c r="C90" s="36" t="s">
        <v>3409</v>
      </c>
      <c r="D90" s="36" t="s">
        <v>641</v>
      </c>
      <c r="E90" s="33" t="str">
        <f t="shared" si="2"/>
        <v>Financial Markets (Université Paris Dauphine PSL) (Master 1)</v>
      </c>
      <c r="F90" s="67" t="s">
        <v>3471</v>
      </c>
      <c r="G90" s="37" t="s">
        <v>81</v>
      </c>
      <c r="H90" s="37" t="s">
        <v>110</v>
      </c>
      <c r="I90" s="37" t="s">
        <v>111</v>
      </c>
      <c r="J90" s="37">
        <v>60</v>
      </c>
      <c r="K90" s="37" t="s">
        <v>105</v>
      </c>
      <c r="L90" s="37">
        <v>0</v>
      </c>
      <c r="M90" s="37" t="s">
        <v>112</v>
      </c>
      <c r="N90" s="37" t="s">
        <v>112</v>
      </c>
      <c r="O90" s="37" t="s">
        <v>112</v>
      </c>
      <c r="P90" s="37" t="s">
        <v>112</v>
      </c>
      <c r="Q90" s="37" t="s">
        <v>112</v>
      </c>
      <c r="R90" s="37" t="s">
        <v>105</v>
      </c>
      <c r="S90" s="37"/>
      <c r="T90" s="37"/>
      <c r="U90" s="37"/>
      <c r="V90" s="37"/>
      <c r="W90" s="195" t="s">
        <v>89</v>
      </c>
      <c r="X90" s="177" t="s">
        <v>112</v>
      </c>
    </row>
    <row r="91" spans="1:24" ht="144" x14ac:dyDescent="0.3">
      <c r="A91" s="185" t="s">
        <v>3333</v>
      </c>
      <c r="B91" s="36" t="s">
        <v>3394</v>
      </c>
      <c r="C91" s="37" t="s">
        <v>3472</v>
      </c>
      <c r="D91" s="36" t="s">
        <v>3473</v>
      </c>
      <c r="E91" s="33" t="str">
        <f t="shared" si="2"/>
        <v>Finance : entreprises et marchés (Université Paris Dauphine PSL) (Master 1 )</v>
      </c>
      <c r="F91" s="67" t="s">
        <v>3474</v>
      </c>
      <c r="G91" s="37" t="s">
        <v>81</v>
      </c>
      <c r="H91" s="37" t="s">
        <v>110</v>
      </c>
      <c r="I91" s="37" t="s">
        <v>111</v>
      </c>
      <c r="J91" s="37">
        <v>60</v>
      </c>
      <c r="K91" s="37" t="s">
        <v>84</v>
      </c>
      <c r="L91" s="36">
        <v>1</v>
      </c>
      <c r="M91" s="37" t="s">
        <v>3475</v>
      </c>
      <c r="N91" s="37" t="s">
        <v>3476</v>
      </c>
      <c r="O91" s="37" t="s">
        <v>87</v>
      </c>
      <c r="P91" s="37" t="s">
        <v>141</v>
      </c>
      <c r="Q91" s="196" t="s">
        <v>142</v>
      </c>
      <c r="R91" s="37" t="s">
        <v>105</v>
      </c>
      <c r="S91" s="37"/>
      <c r="T91" s="37"/>
      <c r="U91" s="37"/>
      <c r="V91" s="37"/>
      <c r="W91" s="195" t="s">
        <v>89</v>
      </c>
      <c r="X91" s="177" t="s">
        <v>112</v>
      </c>
    </row>
    <row r="92" spans="1:24" ht="409.6" x14ac:dyDescent="0.3">
      <c r="A92" s="176" t="s">
        <v>3333</v>
      </c>
      <c r="B92" s="41" t="s">
        <v>3394</v>
      </c>
      <c r="C92" s="43" t="s">
        <v>3472</v>
      </c>
      <c r="D92" s="41" t="s">
        <v>3477</v>
      </c>
      <c r="E92" s="33" t="str">
        <f t="shared" si="2"/>
        <v>Gestion de patrimoine (alternance) (M1) (Université Paris Dauphine PSL) (Master 1 )</v>
      </c>
      <c r="F92" s="42" t="s">
        <v>3478</v>
      </c>
      <c r="G92" s="43" t="s">
        <v>81</v>
      </c>
      <c r="H92" s="43" t="s">
        <v>110</v>
      </c>
      <c r="I92" s="43" t="s">
        <v>111</v>
      </c>
      <c r="J92" s="43">
        <v>60</v>
      </c>
      <c r="K92" s="43" t="s">
        <v>84</v>
      </c>
      <c r="L92" s="43">
        <v>1</v>
      </c>
      <c r="M92" s="36" t="s">
        <v>3479</v>
      </c>
      <c r="N92" s="36" t="s">
        <v>3480</v>
      </c>
      <c r="O92" s="37" t="s">
        <v>87</v>
      </c>
      <c r="P92" s="37" t="s">
        <v>1820</v>
      </c>
      <c r="Q92" s="37" t="s">
        <v>142</v>
      </c>
      <c r="R92" s="43" t="s">
        <v>105</v>
      </c>
      <c r="S92" s="37"/>
      <c r="T92" s="37"/>
      <c r="U92" s="37"/>
      <c r="V92" s="37"/>
      <c r="W92" s="43" t="s">
        <v>89</v>
      </c>
      <c r="X92" s="178" t="s">
        <v>3481</v>
      </c>
    </row>
    <row r="93" spans="1:24" ht="409.6" x14ac:dyDescent="0.3">
      <c r="A93" s="176" t="s">
        <v>3333</v>
      </c>
      <c r="B93" s="41" t="s">
        <v>3394</v>
      </c>
      <c r="C93" s="43" t="s">
        <v>3472</v>
      </c>
      <c r="D93" s="41" t="s">
        <v>3477</v>
      </c>
      <c r="E93" s="33" t="str">
        <f t="shared" si="2"/>
        <v>Gestion de patrimoine (alternance) (M1) (Université Paris Dauphine PSL) (Master 1 )</v>
      </c>
      <c r="F93" s="42" t="s">
        <v>3478</v>
      </c>
      <c r="G93" s="43" t="s">
        <v>81</v>
      </c>
      <c r="H93" s="43" t="s">
        <v>110</v>
      </c>
      <c r="I93" s="43" t="s">
        <v>111</v>
      </c>
      <c r="J93" s="43">
        <v>60</v>
      </c>
      <c r="K93" s="43" t="s">
        <v>84</v>
      </c>
      <c r="L93" s="46">
        <v>1</v>
      </c>
      <c r="M93" s="36" t="s">
        <v>3482</v>
      </c>
      <c r="N93" s="36" t="s">
        <v>3483</v>
      </c>
      <c r="O93" s="37" t="s">
        <v>87</v>
      </c>
      <c r="P93" s="37" t="s">
        <v>141</v>
      </c>
      <c r="Q93" s="37" t="s">
        <v>142</v>
      </c>
      <c r="R93" s="43" t="s">
        <v>105</v>
      </c>
      <c r="S93" s="37"/>
      <c r="T93" s="37"/>
      <c r="U93" s="37"/>
      <c r="V93" s="37"/>
      <c r="W93" s="195" t="s">
        <v>89</v>
      </c>
      <c r="X93" s="178" t="s">
        <v>3484</v>
      </c>
    </row>
    <row r="94" spans="1:24" ht="129.6" x14ac:dyDescent="0.3">
      <c r="A94" s="185" t="s">
        <v>3333</v>
      </c>
      <c r="B94" s="36" t="s">
        <v>3394</v>
      </c>
      <c r="C94" s="36" t="s">
        <v>133</v>
      </c>
      <c r="D94" s="36" t="s">
        <v>3485</v>
      </c>
      <c r="E94" s="33" t="str">
        <f t="shared" si="2"/>
        <v>Gestion de patrimoine (alternance) (M2) (Université Paris Dauphine PSL) (Master 2)</v>
      </c>
      <c r="F94" s="67" t="s">
        <v>3486</v>
      </c>
      <c r="G94" s="37" t="s">
        <v>110</v>
      </c>
      <c r="H94" s="37" t="s">
        <v>82</v>
      </c>
      <c r="I94" s="37" t="s">
        <v>111</v>
      </c>
      <c r="J94" s="37">
        <v>60</v>
      </c>
      <c r="K94" s="37" t="s">
        <v>105</v>
      </c>
      <c r="L94" s="37">
        <v>0</v>
      </c>
      <c r="M94" s="37" t="s">
        <v>112</v>
      </c>
      <c r="N94" s="37" t="s">
        <v>112</v>
      </c>
      <c r="O94" s="37" t="s">
        <v>112</v>
      </c>
      <c r="P94" s="37" t="s">
        <v>112</v>
      </c>
      <c r="Q94" s="37" t="s">
        <v>112</v>
      </c>
      <c r="R94" s="37" t="s">
        <v>105</v>
      </c>
      <c r="S94" s="37"/>
      <c r="T94" s="37"/>
      <c r="U94" s="37"/>
      <c r="V94" s="37"/>
      <c r="W94" s="195" t="s">
        <v>89</v>
      </c>
      <c r="X94" s="177" t="s">
        <v>112</v>
      </c>
    </row>
    <row r="95" spans="1:24" ht="409.6" x14ac:dyDescent="0.3">
      <c r="A95" s="176" t="s">
        <v>3333</v>
      </c>
      <c r="B95" s="41" t="s">
        <v>3394</v>
      </c>
      <c r="C95" s="43" t="s">
        <v>3362</v>
      </c>
      <c r="D95" s="41" t="s">
        <v>3487</v>
      </c>
      <c r="E95" s="33" t="str">
        <f t="shared" si="2"/>
        <v>Gestion de patrimoine (alternance) (Master) (Université Paris Dauphine PSL) (Master )</v>
      </c>
      <c r="F95" s="42" t="s">
        <v>3478</v>
      </c>
      <c r="G95" s="43" t="s">
        <v>81</v>
      </c>
      <c r="H95" s="43" t="s">
        <v>82</v>
      </c>
      <c r="I95" s="43" t="s">
        <v>83</v>
      </c>
      <c r="J95" s="43">
        <v>120</v>
      </c>
      <c r="K95" s="43" t="s">
        <v>84</v>
      </c>
      <c r="L95" s="43">
        <v>1</v>
      </c>
      <c r="M95" s="36" t="s">
        <v>3479</v>
      </c>
      <c r="N95" s="36" t="s">
        <v>3480</v>
      </c>
      <c r="O95" s="37" t="s">
        <v>87</v>
      </c>
      <c r="P95" s="37" t="s">
        <v>1820</v>
      </c>
      <c r="Q95" s="37" t="s">
        <v>93</v>
      </c>
      <c r="R95" s="43" t="s">
        <v>105</v>
      </c>
      <c r="S95" s="37"/>
      <c r="T95" s="37"/>
      <c r="U95" s="37"/>
      <c r="V95" s="37"/>
      <c r="W95" s="43" t="s">
        <v>89</v>
      </c>
      <c r="X95" s="178" t="s">
        <v>3481</v>
      </c>
    </row>
    <row r="96" spans="1:24" ht="409.6" x14ac:dyDescent="0.3">
      <c r="A96" s="176" t="s">
        <v>3333</v>
      </c>
      <c r="B96" s="41" t="s">
        <v>3394</v>
      </c>
      <c r="C96" s="43" t="s">
        <v>3362</v>
      </c>
      <c r="D96" s="41" t="s">
        <v>3487</v>
      </c>
      <c r="E96" s="33" t="str">
        <f t="shared" si="2"/>
        <v>Gestion de patrimoine (alternance) (Master) (Université Paris Dauphine PSL) (Master )</v>
      </c>
      <c r="F96" s="42" t="s">
        <v>3478</v>
      </c>
      <c r="G96" s="43" t="s">
        <v>81</v>
      </c>
      <c r="H96" s="43" t="s">
        <v>82</v>
      </c>
      <c r="I96" s="43" t="s">
        <v>83</v>
      </c>
      <c r="J96" s="43">
        <v>120</v>
      </c>
      <c r="K96" s="43" t="s">
        <v>84</v>
      </c>
      <c r="L96" s="46">
        <v>1</v>
      </c>
      <c r="M96" s="36" t="s">
        <v>3482</v>
      </c>
      <c r="N96" s="36" t="s">
        <v>3483</v>
      </c>
      <c r="O96" s="37" t="s">
        <v>87</v>
      </c>
      <c r="P96" s="37" t="s">
        <v>141</v>
      </c>
      <c r="Q96" s="37" t="s">
        <v>93</v>
      </c>
      <c r="R96" s="43" t="s">
        <v>105</v>
      </c>
      <c r="S96" s="37"/>
      <c r="T96" s="37"/>
      <c r="U96" s="37"/>
      <c r="V96" s="37"/>
      <c r="W96" s="195" t="s">
        <v>89</v>
      </c>
      <c r="X96" s="178" t="s">
        <v>3484</v>
      </c>
    </row>
    <row r="97" spans="1:24" ht="244.8" x14ac:dyDescent="0.3">
      <c r="A97" s="176" t="s">
        <v>3333</v>
      </c>
      <c r="B97" s="41" t="s">
        <v>3394</v>
      </c>
      <c r="C97" s="41" t="s">
        <v>3409</v>
      </c>
      <c r="D97" s="41" t="s">
        <v>3488</v>
      </c>
      <c r="E97" s="33" t="str">
        <f t="shared" si="2"/>
        <v>Economie &amp; Finance - majeure finance de marché (M1) (Université Paris Dauphine PSL) (Master 1)</v>
      </c>
      <c r="F97" s="42" t="s">
        <v>3489</v>
      </c>
      <c r="G97" s="43" t="s">
        <v>81</v>
      </c>
      <c r="H97" s="43" t="s">
        <v>110</v>
      </c>
      <c r="I97" s="43" t="s">
        <v>111</v>
      </c>
      <c r="J97" s="43">
        <v>60</v>
      </c>
      <c r="K97" s="43" t="s">
        <v>84</v>
      </c>
      <c r="L97" s="43">
        <v>1</v>
      </c>
      <c r="M97" s="36" t="s">
        <v>3490</v>
      </c>
      <c r="N97" s="36" t="s">
        <v>288</v>
      </c>
      <c r="O97" s="37" t="s">
        <v>87</v>
      </c>
      <c r="P97" s="37" t="s">
        <v>3369</v>
      </c>
      <c r="Q97" s="37" t="s">
        <v>142</v>
      </c>
      <c r="R97" s="43" t="s">
        <v>105</v>
      </c>
      <c r="S97" s="37"/>
      <c r="T97" s="37"/>
      <c r="U97" s="37"/>
      <c r="V97" s="37"/>
      <c r="W97" s="43" t="s">
        <v>89</v>
      </c>
      <c r="X97" s="193" t="s">
        <v>3491</v>
      </c>
    </row>
    <row r="98" spans="1:24" ht="259.2" x14ac:dyDescent="0.3">
      <c r="A98" s="176" t="s">
        <v>3333</v>
      </c>
      <c r="B98" s="41" t="s">
        <v>3394</v>
      </c>
      <c r="C98" s="41" t="s">
        <v>3409</v>
      </c>
      <c r="D98" s="41" t="s">
        <v>3488</v>
      </c>
      <c r="E98" s="33" t="str">
        <f t="shared" ref="E98:E129" si="3">CONCATENATE(D98&amp; " ("&amp;B98&amp;")" &amp; " ("&amp;C98&amp;")")</f>
        <v>Economie &amp; Finance - majeure finance de marché (M1) (Université Paris Dauphine PSL) (Master 1)</v>
      </c>
      <c r="F98" s="42" t="s">
        <v>3489</v>
      </c>
      <c r="G98" s="43" t="s">
        <v>81</v>
      </c>
      <c r="H98" s="43" t="s">
        <v>110</v>
      </c>
      <c r="I98" s="43" t="s">
        <v>111</v>
      </c>
      <c r="J98" s="43">
        <v>60</v>
      </c>
      <c r="K98" s="43" t="s">
        <v>84</v>
      </c>
      <c r="L98" s="46">
        <v>1</v>
      </c>
      <c r="M98" s="36" t="s">
        <v>3492</v>
      </c>
      <c r="N98" s="36" t="s">
        <v>3493</v>
      </c>
      <c r="O98" s="37" t="s">
        <v>87</v>
      </c>
      <c r="P98" s="37" t="s">
        <v>141</v>
      </c>
      <c r="Q98" s="37" t="s">
        <v>142</v>
      </c>
      <c r="R98" s="43" t="s">
        <v>105</v>
      </c>
      <c r="S98" s="37"/>
      <c r="T98" s="37"/>
      <c r="U98" s="37"/>
      <c r="V98" s="37"/>
      <c r="W98" s="195" t="s">
        <v>89</v>
      </c>
      <c r="X98" s="193" t="s">
        <v>3494</v>
      </c>
    </row>
    <row r="99" spans="1:24" ht="244.8" x14ac:dyDescent="0.3">
      <c r="A99" s="176" t="s">
        <v>3333</v>
      </c>
      <c r="B99" s="41" t="s">
        <v>3394</v>
      </c>
      <c r="C99" s="41" t="s">
        <v>3409</v>
      </c>
      <c r="D99" s="41" t="s">
        <v>3495</v>
      </c>
      <c r="E99" s="33" t="str">
        <f t="shared" si="3"/>
        <v>Economie &amp; Finance - majeure finance d'entreprise (M1) (Université Paris Dauphine PSL) (Master 1)</v>
      </c>
      <c r="F99" s="42" t="s">
        <v>3489</v>
      </c>
      <c r="G99" s="43" t="s">
        <v>81</v>
      </c>
      <c r="H99" s="43" t="s">
        <v>110</v>
      </c>
      <c r="I99" s="43" t="s">
        <v>111</v>
      </c>
      <c r="J99" s="43">
        <v>60</v>
      </c>
      <c r="K99" s="43" t="s">
        <v>84</v>
      </c>
      <c r="L99" s="43">
        <v>1</v>
      </c>
      <c r="M99" s="36" t="s">
        <v>3490</v>
      </c>
      <c r="N99" s="36" t="s">
        <v>3496</v>
      </c>
      <c r="O99" s="37" t="s">
        <v>87</v>
      </c>
      <c r="P99" s="37" t="s">
        <v>3369</v>
      </c>
      <c r="Q99" s="37" t="s">
        <v>142</v>
      </c>
      <c r="R99" s="43" t="s">
        <v>105</v>
      </c>
      <c r="S99" s="37"/>
      <c r="T99" s="37"/>
      <c r="U99" s="37"/>
      <c r="V99" s="37"/>
      <c r="W99" s="43" t="s">
        <v>89</v>
      </c>
      <c r="X99" s="193" t="s">
        <v>3491</v>
      </c>
    </row>
    <row r="100" spans="1:24" ht="259.2" x14ac:dyDescent="0.3">
      <c r="A100" s="176" t="s">
        <v>3333</v>
      </c>
      <c r="B100" s="41" t="s">
        <v>3394</v>
      </c>
      <c r="C100" s="41" t="s">
        <v>3409</v>
      </c>
      <c r="D100" s="41" t="s">
        <v>3495</v>
      </c>
      <c r="E100" s="33" t="str">
        <f t="shared" si="3"/>
        <v>Economie &amp; Finance - majeure finance d'entreprise (M1) (Université Paris Dauphine PSL) (Master 1)</v>
      </c>
      <c r="F100" s="42" t="s">
        <v>3489</v>
      </c>
      <c r="G100" s="43" t="s">
        <v>81</v>
      </c>
      <c r="H100" s="43" t="s">
        <v>110</v>
      </c>
      <c r="I100" s="43" t="s">
        <v>111</v>
      </c>
      <c r="J100" s="43">
        <v>60</v>
      </c>
      <c r="K100" s="43" t="s">
        <v>84</v>
      </c>
      <c r="L100" s="46">
        <v>1</v>
      </c>
      <c r="M100" s="36" t="s">
        <v>3492</v>
      </c>
      <c r="N100" s="36" t="s">
        <v>3493</v>
      </c>
      <c r="O100" s="37" t="s">
        <v>87</v>
      </c>
      <c r="P100" s="37" t="s">
        <v>141</v>
      </c>
      <c r="Q100" s="37" t="s">
        <v>142</v>
      </c>
      <c r="R100" s="43" t="s">
        <v>105</v>
      </c>
      <c r="S100" s="37"/>
      <c r="T100" s="37"/>
      <c r="U100" s="37"/>
      <c r="V100" s="37"/>
      <c r="W100" s="195" t="s">
        <v>89</v>
      </c>
      <c r="X100" s="193" t="s">
        <v>3494</v>
      </c>
    </row>
    <row r="101" spans="1:24" ht="409.6" x14ac:dyDescent="0.3">
      <c r="A101" s="185" t="s">
        <v>3333</v>
      </c>
      <c r="B101" s="36" t="s">
        <v>3394</v>
      </c>
      <c r="C101" s="36" t="s">
        <v>3409</v>
      </c>
      <c r="D101" s="36" t="s">
        <v>3497</v>
      </c>
      <c r="E101" s="33" t="str">
        <f t="shared" si="3"/>
        <v>Economie &amp; Finance (alternance) - majeure finance d'entreprise (Université Paris Dauphine PSL) (Master 1)</v>
      </c>
      <c r="F101" s="67" t="s">
        <v>3489</v>
      </c>
      <c r="G101" s="37" t="s">
        <v>81</v>
      </c>
      <c r="H101" s="37" t="s">
        <v>110</v>
      </c>
      <c r="I101" s="37" t="s">
        <v>111</v>
      </c>
      <c r="J101" s="37">
        <v>60</v>
      </c>
      <c r="K101" s="37" t="s">
        <v>84</v>
      </c>
      <c r="L101" s="37">
        <v>1</v>
      </c>
      <c r="M101" s="37" t="s">
        <v>3498</v>
      </c>
      <c r="N101" s="36" t="s">
        <v>3499</v>
      </c>
      <c r="O101" s="37" t="s">
        <v>87</v>
      </c>
      <c r="P101" s="37" t="s">
        <v>3369</v>
      </c>
      <c r="Q101" s="37" t="s">
        <v>142</v>
      </c>
      <c r="R101" s="37" t="s">
        <v>105</v>
      </c>
      <c r="S101" s="37"/>
      <c r="T101" s="37"/>
      <c r="U101" s="37"/>
      <c r="V101" s="37"/>
      <c r="W101" s="195" t="s">
        <v>89</v>
      </c>
      <c r="X101" s="137" t="s">
        <v>3500</v>
      </c>
    </row>
    <row r="102" spans="1:24" ht="409.6" x14ac:dyDescent="0.3">
      <c r="A102" s="185" t="s">
        <v>3333</v>
      </c>
      <c r="B102" s="36" t="s">
        <v>3394</v>
      </c>
      <c r="C102" s="36" t="s">
        <v>3409</v>
      </c>
      <c r="D102" s="36" t="s">
        <v>3501</v>
      </c>
      <c r="E102" s="33" t="str">
        <f t="shared" si="3"/>
        <v>Economie &amp; Finance (alternance) - majeure finance de marché (Université Paris Dauphine PSL) (Master 1)</v>
      </c>
      <c r="F102" s="67" t="s">
        <v>3489</v>
      </c>
      <c r="G102" s="37" t="s">
        <v>81</v>
      </c>
      <c r="H102" s="37" t="s">
        <v>110</v>
      </c>
      <c r="I102" s="37" t="s">
        <v>111</v>
      </c>
      <c r="J102" s="37">
        <v>60</v>
      </c>
      <c r="K102" s="37" t="s">
        <v>84</v>
      </c>
      <c r="L102" s="37">
        <v>1</v>
      </c>
      <c r="M102" s="37" t="s">
        <v>3498</v>
      </c>
      <c r="N102" s="36" t="s">
        <v>3499</v>
      </c>
      <c r="O102" s="37" t="s">
        <v>87</v>
      </c>
      <c r="P102" s="37" t="s">
        <v>3369</v>
      </c>
      <c r="Q102" s="37" t="s">
        <v>142</v>
      </c>
      <c r="R102" s="37" t="s">
        <v>105</v>
      </c>
      <c r="S102" s="37"/>
      <c r="T102" s="37"/>
      <c r="U102" s="37"/>
      <c r="V102" s="37"/>
      <c r="W102" s="195" t="s">
        <v>89</v>
      </c>
      <c r="X102" s="137" t="s">
        <v>3500</v>
      </c>
    </row>
    <row r="103" spans="1:24" ht="409.6" x14ac:dyDescent="0.3">
      <c r="A103" s="176" t="s">
        <v>3333</v>
      </c>
      <c r="B103" s="41" t="s">
        <v>3394</v>
      </c>
      <c r="C103" s="41" t="s">
        <v>133</v>
      </c>
      <c r="D103" s="41" t="s">
        <v>3502</v>
      </c>
      <c r="E103" s="33" t="str">
        <f t="shared" si="3"/>
        <v>Energie, Finance, Carbone - recherche (M2) (Université Paris Dauphine PSL) (Master 2)</v>
      </c>
      <c r="F103" s="42" t="s">
        <v>3503</v>
      </c>
      <c r="G103" s="43" t="s">
        <v>110</v>
      </c>
      <c r="H103" s="43" t="s">
        <v>82</v>
      </c>
      <c r="I103" s="43" t="s">
        <v>111</v>
      </c>
      <c r="J103" s="43">
        <v>60</v>
      </c>
      <c r="K103" s="43" t="s">
        <v>84</v>
      </c>
      <c r="L103" s="43">
        <v>1</v>
      </c>
      <c r="M103" s="36" t="s">
        <v>3504</v>
      </c>
      <c r="N103" s="36" t="s">
        <v>3505</v>
      </c>
      <c r="O103" s="37" t="s">
        <v>87</v>
      </c>
      <c r="P103" s="37" t="s">
        <v>840</v>
      </c>
      <c r="Q103" s="37" t="s">
        <v>3470</v>
      </c>
      <c r="R103" s="43" t="s">
        <v>84</v>
      </c>
      <c r="S103" s="37"/>
      <c r="T103" s="37"/>
      <c r="U103" s="37"/>
      <c r="V103" s="37"/>
      <c r="W103" s="43" t="s">
        <v>886</v>
      </c>
      <c r="X103" s="178" t="s">
        <v>3506</v>
      </c>
    </row>
    <row r="104" spans="1:24" ht="409.6" x14ac:dyDescent="0.3">
      <c r="A104" s="176" t="s">
        <v>3333</v>
      </c>
      <c r="B104" s="41" t="s">
        <v>3394</v>
      </c>
      <c r="C104" s="41" t="s">
        <v>133</v>
      </c>
      <c r="D104" s="41" t="s">
        <v>3502</v>
      </c>
      <c r="E104" s="33" t="str">
        <f t="shared" si="3"/>
        <v>Energie, Finance, Carbone - recherche (M2) (Université Paris Dauphine PSL) (Master 2)</v>
      </c>
      <c r="F104" s="42" t="s">
        <v>3503</v>
      </c>
      <c r="G104" s="43" t="s">
        <v>110</v>
      </c>
      <c r="H104" s="43" t="s">
        <v>82</v>
      </c>
      <c r="I104" s="43" t="s">
        <v>111</v>
      </c>
      <c r="J104" s="43">
        <v>60</v>
      </c>
      <c r="K104" s="43" t="s">
        <v>84</v>
      </c>
      <c r="L104" s="45">
        <v>1</v>
      </c>
      <c r="M104" s="36" t="s">
        <v>3507</v>
      </c>
      <c r="N104" s="58" t="s">
        <v>3508</v>
      </c>
      <c r="O104" s="37" t="s">
        <v>87</v>
      </c>
      <c r="P104" s="37" t="s">
        <v>3369</v>
      </c>
      <c r="Q104" s="37" t="s">
        <v>3470</v>
      </c>
      <c r="R104" s="43" t="s">
        <v>84</v>
      </c>
      <c r="S104" s="37"/>
      <c r="T104" s="37"/>
      <c r="U104" s="37"/>
      <c r="V104" s="37"/>
      <c r="W104" s="43" t="s">
        <v>886</v>
      </c>
      <c r="X104" s="178" t="s">
        <v>3509</v>
      </c>
    </row>
    <row r="105" spans="1:24" ht="244.8" x14ac:dyDescent="0.3">
      <c r="A105" s="176" t="s">
        <v>3333</v>
      </c>
      <c r="B105" s="41" t="s">
        <v>3394</v>
      </c>
      <c r="C105" s="41" t="s">
        <v>133</v>
      </c>
      <c r="D105" s="41" t="s">
        <v>3502</v>
      </c>
      <c r="E105" s="33" t="str">
        <f t="shared" si="3"/>
        <v>Energie, Finance, Carbone - recherche (M2) (Université Paris Dauphine PSL) (Master 2)</v>
      </c>
      <c r="F105" s="42" t="s">
        <v>3503</v>
      </c>
      <c r="G105" s="43" t="s">
        <v>110</v>
      </c>
      <c r="H105" s="43" t="s">
        <v>82</v>
      </c>
      <c r="I105" s="43" t="s">
        <v>111</v>
      </c>
      <c r="J105" s="43">
        <v>60</v>
      </c>
      <c r="K105" s="43" t="s">
        <v>84</v>
      </c>
      <c r="L105" s="45">
        <v>1</v>
      </c>
      <c r="M105" s="58" t="s">
        <v>3510</v>
      </c>
      <c r="N105" s="58" t="s">
        <v>3511</v>
      </c>
      <c r="O105" s="37" t="s">
        <v>87</v>
      </c>
      <c r="P105" s="37" t="s">
        <v>3369</v>
      </c>
      <c r="Q105" s="37" t="s">
        <v>3470</v>
      </c>
      <c r="R105" s="43" t="s">
        <v>84</v>
      </c>
      <c r="S105" s="37"/>
      <c r="T105" s="37"/>
      <c r="U105" s="37"/>
      <c r="V105" s="37"/>
      <c r="W105" s="43" t="s">
        <v>886</v>
      </c>
      <c r="X105" s="178" t="s">
        <v>3512</v>
      </c>
    </row>
    <row r="106" spans="1:24" ht="409.6" x14ac:dyDescent="0.3">
      <c r="A106" s="176" t="s">
        <v>3333</v>
      </c>
      <c r="B106" s="41" t="s">
        <v>3394</v>
      </c>
      <c r="C106" s="41" t="s">
        <v>133</v>
      </c>
      <c r="D106" s="41" t="s">
        <v>3502</v>
      </c>
      <c r="E106" s="33" t="str">
        <f t="shared" si="3"/>
        <v>Energie, Finance, Carbone - recherche (M2) (Université Paris Dauphine PSL) (Master 2)</v>
      </c>
      <c r="F106" s="42" t="s">
        <v>3503</v>
      </c>
      <c r="G106" s="43" t="s">
        <v>110</v>
      </c>
      <c r="H106" s="43" t="s">
        <v>82</v>
      </c>
      <c r="I106" s="43" t="s">
        <v>111</v>
      </c>
      <c r="J106" s="43">
        <v>60</v>
      </c>
      <c r="K106" s="43" t="s">
        <v>84</v>
      </c>
      <c r="L106" s="45">
        <v>1</v>
      </c>
      <c r="M106" s="126" t="s">
        <v>3513</v>
      </c>
      <c r="N106" s="36" t="s">
        <v>3514</v>
      </c>
      <c r="O106" s="37" t="s">
        <v>87</v>
      </c>
      <c r="P106" s="37" t="s">
        <v>3369</v>
      </c>
      <c r="Q106" s="37" t="s">
        <v>3470</v>
      </c>
      <c r="R106" s="43" t="s">
        <v>84</v>
      </c>
      <c r="S106" s="37"/>
      <c r="T106" s="37"/>
      <c r="U106" s="37"/>
      <c r="V106" s="37"/>
      <c r="W106" s="43" t="s">
        <v>886</v>
      </c>
      <c r="X106" s="178" t="s">
        <v>3515</v>
      </c>
    </row>
    <row r="107" spans="1:24" ht="144" x14ac:dyDescent="0.3">
      <c r="A107" s="176" t="s">
        <v>3333</v>
      </c>
      <c r="B107" s="41" t="s">
        <v>3394</v>
      </c>
      <c r="C107" s="41" t="s">
        <v>133</v>
      </c>
      <c r="D107" s="41" t="s">
        <v>3502</v>
      </c>
      <c r="E107" s="33" t="str">
        <f t="shared" si="3"/>
        <v>Energie, Finance, Carbone - recherche (M2) (Université Paris Dauphine PSL) (Master 2)</v>
      </c>
      <c r="F107" s="42" t="s">
        <v>3503</v>
      </c>
      <c r="G107" s="43" t="s">
        <v>110</v>
      </c>
      <c r="H107" s="43" t="s">
        <v>82</v>
      </c>
      <c r="I107" s="43" t="s">
        <v>111</v>
      </c>
      <c r="J107" s="43">
        <v>60</v>
      </c>
      <c r="K107" s="43" t="s">
        <v>84</v>
      </c>
      <c r="L107" s="45">
        <v>1</v>
      </c>
      <c r="M107" s="36" t="s">
        <v>3516</v>
      </c>
      <c r="N107" s="58" t="s">
        <v>3517</v>
      </c>
      <c r="O107" s="37" t="s">
        <v>153</v>
      </c>
      <c r="P107" s="37" t="s">
        <v>141</v>
      </c>
      <c r="Q107" s="37" t="s">
        <v>142</v>
      </c>
      <c r="R107" s="43" t="s">
        <v>84</v>
      </c>
      <c r="S107" s="37"/>
      <c r="T107" s="37"/>
      <c r="U107" s="37"/>
      <c r="V107" s="37"/>
      <c r="W107" s="43" t="s">
        <v>886</v>
      </c>
      <c r="X107" s="178" t="s">
        <v>3518</v>
      </c>
    </row>
    <row r="108" spans="1:24" ht="409.6" x14ac:dyDescent="0.3">
      <c r="A108" s="176" t="s">
        <v>3333</v>
      </c>
      <c r="B108" s="41" t="s">
        <v>3394</v>
      </c>
      <c r="C108" s="41" t="s">
        <v>133</v>
      </c>
      <c r="D108" s="41" t="s">
        <v>3502</v>
      </c>
      <c r="E108" s="33" t="str">
        <f t="shared" si="3"/>
        <v>Energie, Finance, Carbone - recherche (M2) (Université Paris Dauphine PSL) (Master 2)</v>
      </c>
      <c r="F108" s="42" t="s">
        <v>3503</v>
      </c>
      <c r="G108" s="43" t="s">
        <v>110</v>
      </c>
      <c r="H108" s="43" t="s">
        <v>82</v>
      </c>
      <c r="I108" s="43" t="s">
        <v>111</v>
      </c>
      <c r="J108" s="43">
        <v>60</v>
      </c>
      <c r="K108" s="43" t="s">
        <v>84</v>
      </c>
      <c r="L108" s="45">
        <v>1</v>
      </c>
      <c r="M108" s="36" t="s">
        <v>3519</v>
      </c>
      <c r="N108" s="36" t="s">
        <v>3520</v>
      </c>
      <c r="O108" s="37" t="s">
        <v>153</v>
      </c>
      <c r="P108" s="37" t="s">
        <v>141</v>
      </c>
      <c r="Q108" s="37" t="s">
        <v>142</v>
      </c>
      <c r="R108" s="43" t="s">
        <v>84</v>
      </c>
      <c r="S108" s="37"/>
      <c r="T108" s="37"/>
      <c r="U108" s="37"/>
      <c r="V108" s="37"/>
      <c r="W108" s="43" t="s">
        <v>886</v>
      </c>
      <c r="X108" s="178" t="s">
        <v>3521</v>
      </c>
    </row>
    <row r="109" spans="1:24" ht="144" x14ac:dyDescent="0.3">
      <c r="A109" s="176" t="s">
        <v>3333</v>
      </c>
      <c r="B109" s="41" t="s">
        <v>3394</v>
      </c>
      <c r="C109" s="41" t="s">
        <v>133</v>
      </c>
      <c r="D109" s="41" t="s">
        <v>3502</v>
      </c>
      <c r="E109" s="33" t="str">
        <f t="shared" si="3"/>
        <v>Energie, Finance, Carbone - recherche (M2) (Université Paris Dauphine PSL) (Master 2)</v>
      </c>
      <c r="F109" s="42" t="s">
        <v>3503</v>
      </c>
      <c r="G109" s="43" t="s">
        <v>110</v>
      </c>
      <c r="H109" s="43" t="s">
        <v>82</v>
      </c>
      <c r="I109" s="43" t="s">
        <v>111</v>
      </c>
      <c r="J109" s="43">
        <v>60</v>
      </c>
      <c r="K109" s="43" t="s">
        <v>84</v>
      </c>
      <c r="L109" s="46">
        <v>1</v>
      </c>
      <c r="M109" s="36" t="s">
        <v>3522</v>
      </c>
      <c r="N109" s="36" t="s">
        <v>3522</v>
      </c>
      <c r="O109" s="37" t="s">
        <v>153</v>
      </c>
      <c r="P109" s="37" t="s">
        <v>141</v>
      </c>
      <c r="Q109" s="37" t="s">
        <v>142</v>
      </c>
      <c r="R109" s="43" t="s">
        <v>84</v>
      </c>
      <c r="S109" s="37"/>
      <c r="T109" s="37"/>
      <c r="U109" s="37"/>
      <c r="V109" s="37"/>
      <c r="W109" s="43" t="s">
        <v>886</v>
      </c>
      <c r="X109" s="178" t="s">
        <v>3523</v>
      </c>
    </row>
    <row r="110" spans="1:24" ht="409.6" x14ac:dyDescent="0.3">
      <c r="A110" s="176" t="s">
        <v>3333</v>
      </c>
      <c r="B110" s="41" t="s">
        <v>3394</v>
      </c>
      <c r="C110" s="41" t="s">
        <v>133</v>
      </c>
      <c r="D110" s="41" t="s">
        <v>3524</v>
      </c>
      <c r="E110" s="33" t="str">
        <f t="shared" si="3"/>
        <v>Energie, Finance, Carbone - professionnel (M2) (Université Paris Dauphine PSL) (Master 2)</v>
      </c>
      <c r="F110" s="42" t="s">
        <v>3503</v>
      </c>
      <c r="G110" s="43" t="s">
        <v>110</v>
      </c>
      <c r="H110" s="43" t="s">
        <v>82</v>
      </c>
      <c r="I110" s="43" t="s">
        <v>111</v>
      </c>
      <c r="J110" s="43">
        <v>60</v>
      </c>
      <c r="K110" s="43" t="s">
        <v>84</v>
      </c>
      <c r="L110" s="43">
        <v>1</v>
      </c>
      <c r="M110" s="36" t="s">
        <v>3504</v>
      </c>
      <c r="N110" s="36" t="s">
        <v>3505</v>
      </c>
      <c r="O110" s="37" t="s">
        <v>87</v>
      </c>
      <c r="P110" s="37" t="s">
        <v>840</v>
      </c>
      <c r="Q110" s="37" t="s">
        <v>3470</v>
      </c>
      <c r="R110" s="43" t="s">
        <v>84</v>
      </c>
      <c r="S110" s="37"/>
      <c r="T110" s="37"/>
      <c r="U110" s="37"/>
      <c r="V110" s="37"/>
      <c r="W110" s="43" t="s">
        <v>886</v>
      </c>
      <c r="X110" s="178" t="s">
        <v>3525</v>
      </c>
    </row>
    <row r="111" spans="1:24" ht="409.6" x14ac:dyDescent="0.3">
      <c r="A111" s="176" t="s">
        <v>3333</v>
      </c>
      <c r="B111" s="41" t="s">
        <v>3394</v>
      </c>
      <c r="C111" s="41" t="s">
        <v>133</v>
      </c>
      <c r="D111" s="41" t="s">
        <v>3524</v>
      </c>
      <c r="E111" s="33" t="str">
        <f t="shared" si="3"/>
        <v>Energie, Finance, Carbone - professionnel (M2) (Université Paris Dauphine PSL) (Master 2)</v>
      </c>
      <c r="F111" s="42" t="s">
        <v>3503</v>
      </c>
      <c r="G111" s="43" t="s">
        <v>110</v>
      </c>
      <c r="H111" s="43" t="s">
        <v>82</v>
      </c>
      <c r="I111" s="43" t="s">
        <v>111</v>
      </c>
      <c r="J111" s="43">
        <v>60</v>
      </c>
      <c r="K111" s="43" t="s">
        <v>84</v>
      </c>
      <c r="L111" s="45">
        <v>1</v>
      </c>
      <c r="M111" s="36" t="s">
        <v>3507</v>
      </c>
      <c r="N111" s="58" t="s">
        <v>3508</v>
      </c>
      <c r="O111" s="37" t="s">
        <v>87</v>
      </c>
      <c r="P111" s="37" t="s">
        <v>3369</v>
      </c>
      <c r="Q111" s="37" t="s">
        <v>3470</v>
      </c>
      <c r="R111" s="43" t="s">
        <v>84</v>
      </c>
      <c r="S111" s="37"/>
      <c r="T111" s="37"/>
      <c r="U111" s="37"/>
      <c r="V111" s="37"/>
      <c r="W111" s="43" t="s">
        <v>886</v>
      </c>
      <c r="X111" s="178" t="s">
        <v>3526</v>
      </c>
    </row>
    <row r="112" spans="1:24" ht="244.8" x14ac:dyDescent="0.3">
      <c r="A112" s="176" t="s">
        <v>3333</v>
      </c>
      <c r="B112" s="41" t="s">
        <v>3394</v>
      </c>
      <c r="C112" s="41" t="s">
        <v>133</v>
      </c>
      <c r="D112" s="41" t="s">
        <v>3524</v>
      </c>
      <c r="E112" s="33" t="str">
        <f t="shared" si="3"/>
        <v>Energie, Finance, Carbone - professionnel (M2) (Université Paris Dauphine PSL) (Master 2)</v>
      </c>
      <c r="F112" s="42" t="s">
        <v>3503</v>
      </c>
      <c r="G112" s="43" t="s">
        <v>110</v>
      </c>
      <c r="H112" s="43" t="s">
        <v>82</v>
      </c>
      <c r="I112" s="43" t="s">
        <v>111</v>
      </c>
      <c r="J112" s="43">
        <v>60</v>
      </c>
      <c r="K112" s="43" t="s">
        <v>84</v>
      </c>
      <c r="L112" s="45">
        <v>1</v>
      </c>
      <c r="M112" s="58" t="s">
        <v>3510</v>
      </c>
      <c r="N112" s="58" t="s">
        <v>3511</v>
      </c>
      <c r="O112" s="37" t="s">
        <v>87</v>
      </c>
      <c r="P112" s="37" t="s">
        <v>3369</v>
      </c>
      <c r="Q112" s="37" t="s">
        <v>3470</v>
      </c>
      <c r="R112" s="43" t="s">
        <v>84</v>
      </c>
      <c r="S112" s="37"/>
      <c r="T112" s="37"/>
      <c r="U112" s="37"/>
      <c r="V112" s="37"/>
      <c r="W112" s="43" t="s">
        <v>886</v>
      </c>
      <c r="X112" s="178" t="s">
        <v>3512</v>
      </c>
    </row>
    <row r="113" spans="1:24" ht="409.6" x14ac:dyDescent="0.3">
      <c r="A113" s="176" t="s">
        <v>3333</v>
      </c>
      <c r="B113" s="41" t="s">
        <v>3394</v>
      </c>
      <c r="C113" s="41" t="s">
        <v>133</v>
      </c>
      <c r="D113" s="41" t="s">
        <v>3524</v>
      </c>
      <c r="E113" s="33" t="str">
        <f t="shared" si="3"/>
        <v>Energie, Finance, Carbone - professionnel (M2) (Université Paris Dauphine PSL) (Master 2)</v>
      </c>
      <c r="F113" s="42" t="s">
        <v>3503</v>
      </c>
      <c r="G113" s="43" t="s">
        <v>110</v>
      </c>
      <c r="H113" s="43" t="s">
        <v>82</v>
      </c>
      <c r="I113" s="43" t="s">
        <v>111</v>
      </c>
      <c r="J113" s="43">
        <v>60</v>
      </c>
      <c r="K113" s="43" t="s">
        <v>84</v>
      </c>
      <c r="L113" s="45">
        <v>1</v>
      </c>
      <c r="M113" s="58" t="s">
        <v>3513</v>
      </c>
      <c r="N113" s="197" t="s">
        <v>3527</v>
      </c>
      <c r="O113" s="37" t="s">
        <v>87</v>
      </c>
      <c r="P113" s="37" t="s">
        <v>3369</v>
      </c>
      <c r="Q113" s="37" t="s">
        <v>3470</v>
      </c>
      <c r="R113" s="43" t="s">
        <v>84</v>
      </c>
      <c r="S113" s="37"/>
      <c r="T113" s="37"/>
      <c r="U113" s="37"/>
      <c r="V113" s="37"/>
      <c r="W113" s="43" t="s">
        <v>886</v>
      </c>
      <c r="X113" s="178" t="s">
        <v>3528</v>
      </c>
    </row>
    <row r="114" spans="1:24" ht="144" x14ac:dyDescent="0.3">
      <c r="A114" s="176" t="s">
        <v>3333</v>
      </c>
      <c r="B114" s="41" t="s">
        <v>3394</v>
      </c>
      <c r="C114" s="41" t="s">
        <v>133</v>
      </c>
      <c r="D114" s="41" t="s">
        <v>3524</v>
      </c>
      <c r="E114" s="33" t="str">
        <f t="shared" si="3"/>
        <v>Energie, Finance, Carbone - professionnel (M2) (Université Paris Dauphine PSL) (Master 2)</v>
      </c>
      <c r="F114" s="42" t="s">
        <v>3503</v>
      </c>
      <c r="G114" s="43" t="s">
        <v>110</v>
      </c>
      <c r="H114" s="43" t="s">
        <v>82</v>
      </c>
      <c r="I114" s="43" t="s">
        <v>111</v>
      </c>
      <c r="J114" s="43">
        <v>60</v>
      </c>
      <c r="K114" s="43" t="s">
        <v>84</v>
      </c>
      <c r="L114" s="45">
        <v>1</v>
      </c>
      <c r="M114" s="36" t="s">
        <v>3516</v>
      </c>
      <c r="N114" s="58" t="s">
        <v>3517</v>
      </c>
      <c r="O114" s="37" t="s">
        <v>153</v>
      </c>
      <c r="P114" s="37" t="s">
        <v>141</v>
      </c>
      <c r="Q114" s="37" t="s">
        <v>142</v>
      </c>
      <c r="R114" s="43" t="s">
        <v>84</v>
      </c>
      <c r="S114" s="37"/>
      <c r="T114" s="37"/>
      <c r="U114" s="37"/>
      <c r="V114" s="37"/>
      <c r="W114" s="43" t="s">
        <v>886</v>
      </c>
      <c r="X114" s="178" t="s">
        <v>3518</v>
      </c>
    </row>
    <row r="115" spans="1:24" ht="409.6" x14ac:dyDescent="0.3">
      <c r="A115" s="176" t="s">
        <v>3333</v>
      </c>
      <c r="B115" s="41" t="s">
        <v>3394</v>
      </c>
      <c r="C115" s="41" t="s">
        <v>133</v>
      </c>
      <c r="D115" s="41" t="s">
        <v>3524</v>
      </c>
      <c r="E115" s="33" t="str">
        <f t="shared" si="3"/>
        <v>Energie, Finance, Carbone - professionnel (M2) (Université Paris Dauphine PSL) (Master 2)</v>
      </c>
      <c r="F115" s="42" t="s">
        <v>3503</v>
      </c>
      <c r="G115" s="43" t="s">
        <v>110</v>
      </c>
      <c r="H115" s="43" t="s">
        <v>82</v>
      </c>
      <c r="I115" s="43" t="s">
        <v>111</v>
      </c>
      <c r="J115" s="43">
        <v>60</v>
      </c>
      <c r="K115" s="43" t="s">
        <v>84</v>
      </c>
      <c r="L115" s="45">
        <v>1</v>
      </c>
      <c r="M115" s="36" t="s">
        <v>3519</v>
      </c>
      <c r="N115" s="36" t="s">
        <v>3520</v>
      </c>
      <c r="O115" s="37" t="s">
        <v>153</v>
      </c>
      <c r="P115" s="37" t="s">
        <v>141</v>
      </c>
      <c r="Q115" s="37" t="s">
        <v>142</v>
      </c>
      <c r="R115" s="43" t="s">
        <v>84</v>
      </c>
      <c r="S115" s="37"/>
      <c r="T115" s="37"/>
      <c r="U115" s="37"/>
      <c r="V115" s="37"/>
      <c r="W115" s="43" t="s">
        <v>886</v>
      </c>
      <c r="X115" s="178" t="s">
        <v>3529</v>
      </c>
    </row>
    <row r="116" spans="1:24" ht="144" x14ac:dyDescent="0.3">
      <c r="A116" s="176" t="s">
        <v>3333</v>
      </c>
      <c r="B116" s="41" t="s">
        <v>3394</v>
      </c>
      <c r="C116" s="41" t="s">
        <v>133</v>
      </c>
      <c r="D116" s="41" t="s">
        <v>3524</v>
      </c>
      <c r="E116" s="33" t="str">
        <f t="shared" si="3"/>
        <v>Energie, Finance, Carbone - professionnel (M2) (Université Paris Dauphine PSL) (Master 2)</v>
      </c>
      <c r="F116" s="42" t="s">
        <v>3503</v>
      </c>
      <c r="G116" s="43" t="s">
        <v>110</v>
      </c>
      <c r="H116" s="43" t="s">
        <v>82</v>
      </c>
      <c r="I116" s="43" t="s">
        <v>111</v>
      </c>
      <c r="J116" s="43">
        <v>60</v>
      </c>
      <c r="K116" s="43" t="s">
        <v>84</v>
      </c>
      <c r="L116" s="46">
        <v>1</v>
      </c>
      <c r="M116" s="36" t="s">
        <v>3522</v>
      </c>
      <c r="N116" s="36" t="s">
        <v>3522</v>
      </c>
      <c r="O116" s="37" t="s">
        <v>153</v>
      </c>
      <c r="P116" s="37" t="s">
        <v>141</v>
      </c>
      <c r="Q116" s="37" t="s">
        <v>142</v>
      </c>
      <c r="R116" s="43" t="s">
        <v>84</v>
      </c>
      <c r="S116" s="37"/>
      <c r="T116" s="37"/>
      <c r="U116" s="37"/>
      <c r="V116" s="37"/>
      <c r="W116" s="43" t="s">
        <v>886</v>
      </c>
      <c r="X116" s="178" t="s">
        <v>3523</v>
      </c>
    </row>
    <row r="117" spans="1:24" ht="187.2" x14ac:dyDescent="0.3">
      <c r="A117" s="185" t="s">
        <v>3333</v>
      </c>
      <c r="B117" s="36" t="s">
        <v>3394</v>
      </c>
      <c r="C117" s="36" t="s">
        <v>133</v>
      </c>
      <c r="D117" s="36" t="s">
        <v>3530</v>
      </c>
      <c r="E117" s="33" t="str">
        <f t="shared" si="3"/>
        <v>Ingénierie économique et financière (possible en alternance) (Université Paris Dauphine PSL) (Master 2)</v>
      </c>
      <c r="F117" s="67" t="s">
        <v>3531</v>
      </c>
      <c r="G117" s="37" t="s">
        <v>110</v>
      </c>
      <c r="H117" s="37" t="s">
        <v>82</v>
      </c>
      <c r="I117" s="37" t="s">
        <v>111</v>
      </c>
      <c r="J117" s="37">
        <v>60</v>
      </c>
      <c r="K117" s="37" t="s">
        <v>105</v>
      </c>
      <c r="L117" s="37">
        <v>0</v>
      </c>
      <c r="M117" s="37" t="s">
        <v>112</v>
      </c>
      <c r="N117" s="37" t="s">
        <v>112</v>
      </c>
      <c r="O117" s="37" t="s">
        <v>112</v>
      </c>
      <c r="P117" s="37" t="s">
        <v>112</v>
      </c>
      <c r="Q117" s="37" t="s">
        <v>112</v>
      </c>
      <c r="R117" s="37" t="s">
        <v>105</v>
      </c>
      <c r="S117" s="37"/>
      <c r="T117" s="37"/>
      <c r="U117" s="37"/>
      <c r="V117" s="37"/>
      <c r="W117" s="195" t="s">
        <v>886</v>
      </c>
      <c r="X117" s="177" t="s">
        <v>112</v>
      </c>
    </row>
    <row r="118" spans="1:24" ht="409.6" x14ac:dyDescent="0.3">
      <c r="A118" s="176" t="s">
        <v>3333</v>
      </c>
      <c r="B118" s="41" t="s">
        <v>3394</v>
      </c>
      <c r="C118" s="41" t="s">
        <v>133</v>
      </c>
      <c r="D118" s="41" t="s">
        <v>3532</v>
      </c>
      <c r="E118" s="33" t="str">
        <f t="shared" si="3"/>
        <v>Economie et Finance - Parcours international (M2) (Université Paris Dauphine PSL) (Master 2)</v>
      </c>
      <c r="F118" s="42" t="s">
        <v>3533</v>
      </c>
      <c r="G118" s="43" t="s">
        <v>110</v>
      </c>
      <c r="H118" s="43" t="s">
        <v>82</v>
      </c>
      <c r="I118" s="43" t="s">
        <v>111</v>
      </c>
      <c r="J118" s="43">
        <v>60</v>
      </c>
      <c r="K118" s="43" t="s">
        <v>84</v>
      </c>
      <c r="L118" s="43">
        <v>1</v>
      </c>
      <c r="M118" s="36" t="s">
        <v>3534</v>
      </c>
      <c r="N118" s="36" t="s">
        <v>3535</v>
      </c>
      <c r="O118" s="37" t="s">
        <v>153</v>
      </c>
      <c r="P118" s="37" t="s">
        <v>840</v>
      </c>
      <c r="Q118" s="37" t="s">
        <v>3470</v>
      </c>
      <c r="R118" s="127" t="s">
        <v>105</v>
      </c>
      <c r="S118" s="37"/>
      <c r="T118" s="37"/>
      <c r="U118" s="37"/>
      <c r="V118" s="37"/>
      <c r="W118" s="43" t="s">
        <v>89</v>
      </c>
      <c r="X118" s="178" t="s">
        <v>3525</v>
      </c>
    </row>
    <row r="119" spans="1:24" ht="409.6" x14ac:dyDescent="0.3">
      <c r="A119" s="176" t="s">
        <v>3333</v>
      </c>
      <c r="B119" s="41" t="s">
        <v>3394</v>
      </c>
      <c r="C119" s="41" t="s">
        <v>133</v>
      </c>
      <c r="D119" s="41" t="s">
        <v>3532</v>
      </c>
      <c r="E119" s="33" t="str">
        <f t="shared" si="3"/>
        <v>Economie et Finance - Parcours international (M2) (Université Paris Dauphine PSL) (Master 2)</v>
      </c>
      <c r="F119" s="42" t="s">
        <v>3533</v>
      </c>
      <c r="G119" s="43" t="s">
        <v>110</v>
      </c>
      <c r="H119" s="43" t="s">
        <v>82</v>
      </c>
      <c r="I119" s="43" t="s">
        <v>111</v>
      </c>
      <c r="J119" s="43">
        <v>60</v>
      </c>
      <c r="K119" s="43" t="s">
        <v>84</v>
      </c>
      <c r="L119" s="45">
        <v>1</v>
      </c>
      <c r="M119" s="36" t="s">
        <v>3536</v>
      </c>
      <c r="N119" s="36" t="s">
        <v>3537</v>
      </c>
      <c r="O119" s="37" t="s">
        <v>153</v>
      </c>
      <c r="P119" s="37" t="s">
        <v>3369</v>
      </c>
      <c r="Q119" s="37" t="s">
        <v>3470</v>
      </c>
      <c r="R119" s="127" t="s">
        <v>105</v>
      </c>
      <c r="S119" s="37"/>
      <c r="T119" s="37"/>
      <c r="U119" s="37"/>
      <c r="V119" s="37"/>
      <c r="W119" s="43" t="s">
        <v>89</v>
      </c>
      <c r="X119" s="178" t="s">
        <v>3526</v>
      </c>
    </row>
    <row r="120" spans="1:24" ht="409.6" x14ac:dyDescent="0.3">
      <c r="A120" s="176" t="s">
        <v>3333</v>
      </c>
      <c r="B120" s="41" t="s">
        <v>3394</v>
      </c>
      <c r="C120" s="41" t="s">
        <v>133</v>
      </c>
      <c r="D120" s="41" t="s">
        <v>3532</v>
      </c>
      <c r="E120" s="33" t="str">
        <f t="shared" si="3"/>
        <v>Economie et Finance - Parcours international (M2) (Université Paris Dauphine PSL) (Master 2)</v>
      </c>
      <c r="F120" s="42" t="s">
        <v>3533</v>
      </c>
      <c r="G120" s="43" t="s">
        <v>110</v>
      </c>
      <c r="H120" s="43" t="s">
        <v>82</v>
      </c>
      <c r="I120" s="43" t="s">
        <v>111</v>
      </c>
      <c r="J120" s="43">
        <v>60</v>
      </c>
      <c r="K120" s="43" t="s">
        <v>84</v>
      </c>
      <c r="L120" s="45">
        <v>1</v>
      </c>
      <c r="M120" s="36" t="s">
        <v>3538</v>
      </c>
      <c r="N120" s="36" t="s">
        <v>3520</v>
      </c>
      <c r="O120" s="37" t="s">
        <v>153</v>
      </c>
      <c r="P120" s="37" t="s">
        <v>141</v>
      </c>
      <c r="Q120" s="37" t="s">
        <v>142</v>
      </c>
      <c r="R120" s="127" t="s">
        <v>105</v>
      </c>
      <c r="S120" s="37"/>
      <c r="T120" s="37"/>
      <c r="U120" s="37"/>
      <c r="V120" s="37"/>
      <c r="W120" s="43" t="s">
        <v>89</v>
      </c>
      <c r="X120" s="178" t="s">
        <v>3529</v>
      </c>
    </row>
    <row r="121" spans="1:24" ht="409.6" x14ac:dyDescent="0.3">
      <c r="A121" s="176" t="s">
        <v>3333</v>
      </c>
      <c r="B121" s="41" t="s">
        <v>3394</v>
      </c>
      <c r="C121" s="41" t="s">
        <v>133</v>
      </c>
      <c r="D121" s="41" t="s">
        <v>3532</v>
      </c>
      <c r="E121" s="33" t="str">
        <f t="shared" si="3"/>
        <v>Economie et Finance - Parcours international (M2) (Université Paris Dauphine PSL) (Master 2)</v>
      </c>
      <c r="F121" s="42" t="s">
        <v>3533</v>
      </c>
      <c r="G121" s="43" t="s">
        <v>110</v>
      </c>
      <c r="H121" s="43" t="s">
        <v>82</v>
      </c>
      <c r="I121" s="43" t="s">
        <v>111</v>
      </c>
      <c r="J121" s="43">
        <v>60</v>
      </c>
      <c r="K121" s="43" t="s">
        <v>84</v>
      </c>
      <c r="L121" s="45">
        <v>1</v>
      </c>
      <c r="M121" s="58" t="s">
        <v>3539</v>
      </c>
      <c r="N121" s="198" t="s">
        <v>3527</v>
      </c>
      <c r="O121" s="37" t="s">
        <v>153</v>
      </c>
      <c r="P121" s="37" t="s">
        <v>3369</v>
      </c>
      <c r="Q121" s="37" t="s">
        <v>3470</v>
      </c>
      <c r="R121" s="127" t="s">
        <v>105</v>
      </c>
      <c r="S121" s="37"/>
      <c r="T121" s="37"/>
      <c r="U121" s="37"/>
      <c r="V121" s="37"/>
      <c r="W121" s="43" t="s">
        <v>89</v>
      </c>
      <c r="X121" s="178" t="s">
        <v>3528</v>
      </c>
    </row>
    <row r="122" spans="1:24" ht="244.8" x14ac:dyDescent="0.3">
      <c r="A122" s="176" t="s">
        <v>3333</v>
      </c>
      <c r="B122" s="41" t="s">
        <v>3394</v>
      </c>
      <c r="C122" s="41" t="s">
        <v>133</v>
      </c>
      <c r="D122" s="41" t="s">
        <v>3532</v>
      </c>
      <c r="E122" s="33" t="str">
        <f t="shared" si="3"/>
        <v>Economie et Finance - Parcours international (M2) (Université Paris Dauphine PSL) (Master 2)</v>
      </c>
      <c r="F122" s="42" t="s">
        <v>3533</v>
      </c>
      <c r="G122" s="43" t="s">
        <v>110</v>
      </c>
      <c r="H122" s="43" t="s">
        <v>82</v>
      </c>
      <c r="I122" s="43" t="s">
        <v>111</v>
      </c>
      <c r="J122" s="43">
        <v>60</v>
      </c>
      <c r="K122" s="43" t="s">
        <v>84</v>
      </c>
      <c r="L122" s="45">
        <v>1</v>
      </c>
      <c r="M122" s="58" t="s">
        <v>3510</v>
      </c>
      <c r="N122" s="58" t="s">
        <v>3511</v>
      </c>
      <c r="O122" s="37" t="s">
        <v>153</v>
      </c>
      <c r="P122" s="37" t="s">
        <v>3369</v>
      </c>
      <c r="Q122" s="37" t="s">
        <v>3470</v>
      </c>
      <c r="R122" s="127" t="s">
        <v>105</v>
      </c>
      <c r="S122" s="37"/>
      <c r="T122" s="37"/>
      <c r="U122" s="37"/>
      <c r="V122" s="37"/>
      <c r="W122" s="43" t="s">
        <v>89</v>
      </c>
      <c r="X122" s="178" t="s">
        <v>3512</v>
      </c>
    </row>
    <row r="123" spans="1:24" ht="409.6" x14ac:dyDescent="0.3">
      <c r="A123" s="176" t="s">
        <v>3333</v>
      </c>
      <c r="B123" s="41" t="s">
        <v>3394</v>
      </c>
      <c r="C123" s="41" t="s">
        <v>133</v>
      </c>
      <c r="D123" s="41" t="s">
        <v>3532</v>
      </c>
      <c r="E123" s="33" t="str">
        <f t="shared" si="3"/>
        <v>Economie et Finance - Parcours international (M2) (Université Paris Dauphine PSL) (Master 2)</v>
      </c>
      <c r="F123" s="42" t="s">
        <v>3533</v>
      </c>
      <c r="G123" s="43" t="s">
        <v>110</v>
      </c>
      <c r="H123" s="43" t="s">
        <v>82</v>
      </c>
      <c r="I123" s="43" t="s">
        <v>111</v>
      </c>
      <c r="J123" s="43">
        <v>60</v>
      </c>
      <c r="K123" s="43" t="s">
        <v>84</v>
      </c>
      <c r="L123" s="45">
        <v>1</v>
      </c>
      <c r="M123" s="58" t="s">
        <v>3540</v>
      </c>
      <c r="N123" s="36" t="s">
        <v>365</v>
      </c>
      <c r="O123" s="37" t="s">
        <v>153</v>
      </c>
      <c r="P123" s="37" t="s">
        <v>3255</v>
      </c>
      <c r="Q123" s="37" t="s">
        <v>142</v>
      </c>
      <c r="R123" s="127" t="s">
        <v>105</v>
      </c>
      <c r="S123" s="37"/>
      <c r="T123" s="37"/>
      <c r="U123" s="37"/>
      <c r="V123" s="37"/>
      <c r="W123" s="43" t="s">
        <v>89</v>
      </c>
      <c r="X123" s="178" t="s">
        <v>3541</v>
      </c>
    </row>
    <row r="124" spans="1:24" ht="409.6" x14ac:dyDescent="0.3">
      <c r="A124" s="176" t="s">
        <v>3333</v>
      </c>
      <c r="B124" s="41" t="s">
        <v>3394</v>
      </c>
      <c r="C124" s="41" t="s">
        <v>133</v>
      </c>
      <c r="D124" s="41" t="s">
        <v>3532</v>
      </c>
      <c r="E124" s="33" t="str">
        <f t="shared" si="3"/>
        <v>Economie et Finance - Parcours international (M2) (Université Paris Dauphine PSL) (Master 2)</v>
      </c>
      <c r="F124" s="42" t="s">
        <v>3533</v>
      </c>
      <c r="G124" s="43" t="s">
        <v>110</v>
      </c>
      <c r="H124" s="43" t="s">
        <v>82</v>
      </c>
      <c r="I124" s="43" t="s">
        <v>111</v>
      </c>
      <c r="J124" s="43">
        <v>60</v>
      </c>
      <c r="K124" s="43" t="s">
        <v>84</v>
      </c>
      <c r="L124" s="45">
        <v>1</v>
      </c>
      <c r="M124" s="58" t="s">
        <v>3542</v>
      </c>
      <c r="N124" s="36" t="s">
        <v>365</v>
      </c>
      <c r="O124" s="37" t="s">
        <v>153</v>
      </c>
      <c r="P124" s="37" t="s">
        <v>141</v>
      </c>
      <c r="Q124" s="37" t="s">
        <v>142</v>
      </c>
      <c r="R124" s="127" t="s">
        <v>105</v>
      </c>
      <c r="S124" s="37"/>
      <c r="T124" s="37"/>
      <c r="U124" s="37"/>
      <c r="V124" s="37"/>
      <c r="W124" s="43" t="s">
        <v>89</v>
      </c>
      <c r="X124" s="178" t="s">
        <v>3543</v>
      </c>
    </row>
    <row r="125" spans="1:24" ht="172.8" x14ac:dyDescent="0.3">
      <c r="A125" s="176" t="s">
        <v>3333</v>
      </c>
      <c r="B125" s="41" t="s">
        <v>3394</v>
      </c>
      <c r="C125" s="41" t="s">
        <v>133</v>
      </c>
      <c r="D125" s="41" t="s">
        <v>3532</v>
      </c>
      <c r="E125" s="33" t="str">
        <f t="shared" si="3"/>
        <v>Economie et Finance - Parcours international (M2) (Université Paris Dauphine PSL) (Master 2)</v>
      </c>
      <c r="F125" s="42" t="s">
        <v>3533</v>
      </c>
      <c r="G125" s="43" t="s">
        <v>110</v>
      </c>
      <c r="H125" s="43" t="s">
        <v>82</v>
      </c>
      <c r="I125" s="43" t="s">
        <v>111</v>
      </c>
      <c r="J125" s="43">
        <v>60</v>
      </c>
      <c r="K125" s="43" t="s">
        <v>84</v>
      </c>
      <c r="L125" s="46">
        <v>1</v>
      </c>
      <c r="M125" s="36" t="s">
        <v>636</v>
      </c>
      <c r="N125" s="58" t="s">
        <v>86</v>
      </c>
      <c r="O125" s="37" t="s">
        <v>153</v>
      </c>
      <c r="P125" s="37" t="s">
        <v>137</v>
      </c>
      <c r="Q125" s="37" t="s">
        <v>142</v>
      </c>
      <c r="R125" s="127" t="s">
        <v>105</v>
      </c>
      <c r="S125" s="37"/>
      <c r="T125" s="37"/>
      <c r="U125" s="37"/>
      <c r="V125" s="37"/>
      <c r="W125" s="43" t="s">
        <v>89</v>
      </c>
      <c r="X125" s="177" t="s">
        <v>86</v>
      </c>
    </row>
    <row r="126" spans="1:24" ht="144" x14ac:dyDescent="0.3">
      <c r="A126" s="185" t="s">
        <v>3333</v>
      </c>
      <c r="B126" s="36" t="s">
        <v>3394</v>
      </c>
      <c r="C126" s="36" t="s">
        <v>133</v>
      </c>
      <c r="D126" s="36" t="s">
        <v>3544</v>
      </c>
      <c r="E126" s="33" t="str">
        <f t="shared" si="3"/>
        <v>Mathématiques &amp; Applications - Actuariat (Université Paris Dauphine PSL) (Master 2)</v>
      </c>
      <c r="F126" s="67" t="s">
        <v>3545</v>
      </c>
      <c r="G126" s="37" t="s">
        <v>110</v>
      </c>
      <c r="H126" s="37" t="s">
        <v>82</v>
      </c>
      <c r="I126" s="37" t="s">
        <v>111</v>
      </c>
      <c r="J126" s="37">
        <v>60</v>
      </c>
      <c r="K126" s="37" t="s">
        <v>105</v>
      </c>
      <c r="L126" s="37">
        <v>0</v>
      </c>
      <c r="M126" s="37" t="s">
        <v>112</v>
      </c>
      <c r="N126" s="37" t="s">
        <v>112</v>
      </c>
      <c r="O126" s="37" t="s">
        <v>112</v>
      </c>
      <c r="P126" s="37" t="s">
        <v>112</v>
      </c>
      <c r="Q126" s="37" t="s">
        <v>112</v>
      </c>
      <c r="R126" s="37" t="s">
        <v>105</v>
      </c>
      <c r="S126" s="37"/>
      <c r="T126" s="37"/>
      <c r="U126" s="37"/>
      <c r="V126" s="37"/>
      <c r="W126" s="195" t="s">
        <v>89</v>
      </c>
      <c r="X126" s="177" t="s">
        <v>112</v>
      </c>
    </row>
    <row r="127" spans="1:24" ht="216" x14ac:dyDescent="0.3">
      <c r="A127" s="188" t="s">
        <v>3333</v>
      </c>
      <c r="B127" s="128" t="s">
        <v>3394</v>
      </c>
      <c r="C127" s="128" t="s">
        <v>133</v>
      </c>
      <c r="D127" s="128" t="s">
        <v>3546</v>
      </c>
      <c r="E127" s="33" t="str">
        <f t="shared" si="3"/>
        <v>Mathématiques &amp; Applications - Ingénierie statistique et financière (alternance possible) (Université Paris Dauphine PSL) (Master 2)</v>
      </c>
      <c r="F127" s="128" t="s">
        <v>3547</v>
      </c>
      <c r="G127" s="128" t="s">
        <v>110</v>
      </c>
      <c r="H127" s="128" t="s">
        <v>82</v>
      </c>
      <c r="I127" s="128" t="s">
        <v>111</v>
      </c>
      <c r="J127" s="128">
        <v>60</v>
      </c>
      <c r="K127" s="37" t="s">
        <v>84</v>
      </c>
      <c r="L127" s="37">
        <v>1</v>
      </c>
      <c r="M127" s="37" t="s">
        <v>3548</v>
      </c>
      <c r="N127" s="37" t="s">
        <v>86</v>
      </c>
      <c r="O127" s="37" t="s">
        <v>153</v>
      </c>
      <c r="P127" s="37" t="s">
        <v>86</v>
      </c>
      <c r="Q127" s="37" t="s">
        <v>86</v>
      </c>
      <c r="R127" s="37" t="s">
        <v>105</v>
      </c>
      <c r="S127" s="37"/>
      <c r="T127" s="37"/>
      <c r="U127" s="37"/>
      <c r="V127" s="37"/>
      <c r="W127" s="195" t="s">
        <v>89</v>
      </c>
      <c r="X127" s="177" t="s">
        <v>112</v>
      </c>
    </row>
    <row r="128" spans="1:24" ht="409.6" x14ac:dyDescent="0.3">
      <c r="A128" s="185" t="s">
        <v>3333</v>
      </c>
      <c r="B128" s="36" t="s">
        <v>3394</v>
      </c>
      <c r="C128" s="36" t="s">
        <v>133</v>
      </c>
      <c r="D128" s="36" t="s">
        <v>3549</v>
      </c>
      <c r="E128" s="33" t="str">
        <f t="shared" si="3"/>
        <v>Mathématiques &amp; Applications - mathématiques de l'assurance de l'économie et de la finance (Université Paris Dauphine PSL) (Master 2)</v>
      </c>
      <c r="F128" s="67" t="s">
        <v>3550</v>
      </c>
      <c r="G128" s="37" t="s">
        <v>110</v>
      </c>
      <c r="H128" s="37" t="s">
        <v>82</v>
      </c>
      <c r="I128" s="37" t="s">
        <v>111</v>
      </c>
      <c r="J128" s="37">
        <v>60</v>
      </c>
      <c r="K128" s="37" t="s">
        <v>84</v>
      </c>
      <c r="L128" s="37">
        <v>1</v>
      </c>
      <c r="M128" s="36" t="s">
        <v>3551</v>
      </c>
      <c r="N128" s="36" t="s">
        <v>3552</v>
      </c>
      <c r="O128" s="37" t="s">
        <v>86</v>
      </c>
      <c r="P128" s="37" t="s">
        <v>1820</v>
      </c>
      <c r="Q128" s="37" t="s">
        <v>3470</v>
      </c>
      <c r="R128" s="37" t="s">
        <v>105</v>
      </c>
      <c r="S128" s="37"/>
      <c r="T128" s="37"/>
      <c r="U128" s="37"/>
      <c r="V128" s="37"/>
      <c r="W128" s="195" t="s">
        <v>89</v>
      </c>
      <c r="X128" s="178" t="s">
        <v>3553</v>
      </c>
    </row>
    <row r="129" spans="1:24" ht="144" x14ac:dyDescent="0.3">
      <c r="A129" s="185" t="s">
        <v>3333</v>
      </c>
      <c r="B129" s="36" t="s">
        <v>3394</v>
      </c>
      <c r="C129" s="36" t="s">
        <v>133</v>
      </c>
      <c r="D129" s="36" t="s">
        <v>3554</v>
      </c>
      <c r="E129" s="33" t="str">
        <f t="shared" si="3"/>
        <v>Droit - Juriste financier (alternance possible) (Université Paris Dauphine PSL) (Master 2)</v>
      </c>
      <c r="F129" s="67" t="s">
        <v>3555</v>
      </c>
      <c r="G129" s="37" t="s">
        <v>110</v>
      </c>
      <c r="H129" s="37" t="s">
        <v>82</v>
      </c>
      <c r="I129" s="37" t="s">
        <v>111</v>
      </c>
      <c r="J129" s="37">
        <v>60</v>
      </c>
      <c r="K129" s="37" t="s">
        <v>105</v>
      </c>
      <c r="L129" s="37">
        <v>0</v>
      </c>
      <c r="M129" s="37" t="s">
        <v>112</v>
      </c>
      <c r="N129" s="37" t="s">
        <v>112</v>
      </c>
      <c r="O129" s="37" t="s">
        <v>112</v>
      </c>
      <c r="P129" s="37" t="s">
        <v>112</v>
      </c>
      <c r="Q129" s="37" t="s">
        <v>112</v>
      </c>
      <c r="R129" s="37" t="s">
        <v>105</v>
      </c>
      <c r="S129" s="37"/>
      <c r="T129" s="37"/>
      <c r="U129" s="37"/>
      <c r="V129" s="37"/>
      <c r="W129" s="195" t="s">
        <v>89</v>
      </c>
      <c r="X129" s="177" t="s">
        <v>112</v>
      </c>
    </row>
    <row r="130" spans="1:24" ht="172.8" x14ac:dyDescent="0.3">
      <c r="A130" s="185" t="s">
        <v>3333</v>
      </c>
      <c r="B130" s="36" t="s">
        <v>3394</v>
      </c>
      <c r="C130" s="36" t="s">
        <v>133</v>
      </c>
      <c r="D130" s="36" t="s">
        <v>3556</v>
      </c>
      <c r="E130" s="33" t="str">
        <f t="shared" ref="E130:E161" si="4">CONCATENATE(D130&amp; " ("&amp;B130&amp;")" &amp; " ("&amp;C130&amp;")")</f>
        <v>Droit - droit &amp; régulation des marchés (alternance possible) (Université Paris Dauphine PSL) (Master 2)</v>
      </c>
      <c r="F130" s="67" t="s">
        <v>3557</v>
      </c>
      <c r="G130" s="37" t="s">
        <v>110</v>
      </c>
      <c r="H130" s="37" t="s">
        <v>82</v>
      </c>
      <c r="I130" s="37" t="s">
        <v>111</v>
      </c>
      <c r="J130" s="37">
        <v>60</v>
      </c>
      <c r="K130" s="37" t="s">
        <v>105</v>
      </c>
      <c r="L130" s="37">
        <v>0</v>
      </c>
      <c r="M130" s="37" t="s">
        <v>112</v>
      </c>
      <c r="N130" s="37" t="s">
        <v>112</v>
      </c>
      <c r="O130" s="37" t="s">
        <v>112</v>
      </c>
      <c r="P130" s="37" t="s">
        <v>112</v>
      </c>
      <c r="Q130" s="37" t="s">
        <v>112</v>
      </c>
      <c r="R130" s="37" t="s">
        <v>105</v>
      </c>
      <c r="S130" s="37"/>
      <c r="T130" s="37"/>
      <c r="U130" s="37"/>
      <c r="V130" s="37"/>
      <c r="W130" s="195" t="s">
        <v>886</v>
      </c>
      <c r="X130" s="177" t="s">
        <v>112</v>
      </c>
    </row>
    <row r="131" spans="1:24" ht="172.8" x14ac:dyDescent="0.3">
      <c r="A131" s="185" t="s">
        <v>3333</v>
      </c>
      <c r="B131" s="36" t="s">
        <v>3394</v>
      </c>
      <c r="C131" s="36" t="s">
        <v>133</v>
      </c>
      <c r="D131" s="36" t="s">
        <v>3558</v>
      </c>
      <c r="E131" s="33" t="str">
        <f t="shared" si="4"/>
        <v>Droit - droit du patrimoine professionnel (alternance possible) (Université Paris Dauphine PSL) (Master 2)</v>
      </c>
      <c r="F131" s="67" t="s">
        <v>3559</v>
      </c>
      <c r="G131" s="37" t="s">
        <v>110</v>
      </c>
      <c r="H131" s="37" t="s">
        <v>82</v>
      </c>
      <c r="I131" s="37" t="s">
        <v>111</v>
      </c>
      <c r="J131" s="37">
        <v>60</v>
      </c>
      <c r="K131" s="37" t="s">
        <v>105</v>
      </c>
      <c r="L131" s="37">
        <v>0</v>
      </c>
      <c r="M131" s="37" t="s">
        <v>112</v>
      </c>
      <c r="N131" s="37" t="s">
        <v>112</v>
      </c>
      <c r="O131" s="37" t="s">
        <v>112</v>
      </c>
      <c r="P131" s="37" t="s">
        <v>112</v>
      </c>
      <c r="Q131" s="37" t="s">
        <v>112</v>
      </c>
      <c r="R131" s="37" t="s">
        <v>105</v>
      </c>
      <c r="S131" s="37"/>
      <c r="T131" s="37"/>
      <c r="U131" s="37"/>
      <c r="V131" s="37"/>
      <c r="W131" s="195" t="s">
        <v>886</v>
      </c>
      <c r="X131" s="177" t="s">
        <v>112</v>
      </c>
    </row>
    <row r="132" spans="1:24" ht="158.4" x14ac:dyDescent="0.3">
      <c r="A132" s="185" t="s">
        <v>3333</v>
      </c>
      <c r="B132" s="36" t="s">
        <v>3394</v>
      </c>
      <c r="C132" s="36" t="s">
        <v>133</v>
      </c>
      <c r="D132" s="36" t="s">
        <v>3560</v>
      </c>
      <c r="E132" s="33" t="str">
        <f t="shared" si="4"/>
        <v>Informatique pour la finance (MIAGE) (alternance possible) (Université Paris Dauphine PSL) (Master 2)</v>
      </c>
      <c r="F132" s="67" t="s">
        <v>3561</v>
      </c>
      <c r="G132" s="37" t="s">
        <v>110</v>
      </c>
      <c r="H132" s="37" t="s">
        <v>82</v>
      </c>
      <c r="I132" s="37" t="s">
        <v>111</v>
      </c>
      <c r="J132" s="37">
        <v>60</v>
      </c>
      <c r="K132" s="37" t="s">
        <v>105</v>
      </c>
      <c r="L132" s="37">
        <v>0</v>
      </c>
      <c r="M132" s="37" t="s">
        <v>112</v>
      </c>
      <c r="N132" s="37" t="s">
        <v>112</v>
      </c>
      <c r="O132" s="37" t="s">
        <v>112</v>
      </c>
      <c r="P132" s="37" t="s">
        <v>112</v>
      </c>
      <c r="Q132" s="37" t="s">
        <v>112</v>
      </c>
      <c r="R132" s="37" t="s">
        <v>105</v>
      </c>
      <c r="S132" s="37"/>
      <c r="T132" s="37"/>
      <c r="U132" s="37"/>
      <c r="V132" s="37"/>
      <c r="W132" s="195" t="s">
        <v>89</v>
      </c>
      <c r="X132" s="177" t="s">
        <v>112</v>
      </c>
    </row>
    <row r="133" spans="1:24" ht="230.4" x14ac:dyDescent="0.3">
      <c r="A133" s="185" t="s">
        <v>3333</v>
      </c>
      <c r="B133" s="36" t="s">
        <v>3562</v>
      </c>
      <c r="C133" s="36" t="s">
        <v>3563</v>
      </c>
      <c r="D133" s="36" t="s">
        <v>3564</v>
      </c>
      <c r="E133" s="33" t="str">
        <f t="shared" si="4"/>
        <v>Assurance, banque, finance : chargé de clientèle : Conseiller de clientèle de particuliers multicanal (alternance) (Cergy Paris Université) (Licence)</v>
      </c>
      <c r="F133" s="67" t="s">
        <v>3565</v>
      </c>
      <c r="G133" s="37" t="s">
        <v>500</v>
      </c>
      <c r="H133" s="37" t="s">
        <v>81</v>
      </c>
      <c r="I133" s="37" t="s">
        <v>161</v>
      </c>
      <c r="J133" s="37">
        <v>180</v>
      </c>
      <c r="K133" s="37" t="s">
        <v>105</v>
      </c>
      <c r="L133" s="37" t="s">
        <v>112</v>
      </c>
      <c r="M133" s="37" t="s">
        <v>112</v>
      </c>
      <c r="N133" s="37" t="s">
        <v>112</v>
      </c>
      <c r="O133" s="37" t="s">
        <v>112</v>
      </c>
      <c r="P133" s="37" t="s">
        <v>112</v>
      </c>
      <c r="Q133" s="37" t="s">
        <v>112</v>
      </c>
      <c r="R133" s="37" t="s">
        <v>105</v>
      </c>
      <c r="S133" s="37"/>
      <c r="T133" s="37"/>
      <c r="U133" s="37"/>
      <c r="V133" s="37"/>
      <c r="W133" s="195" t="s">
        <v>89</v>
      </c>
      <c r="X133" s="177" t="s">
        <v>112</v>
      </c>
    </row>
    <row r="134" spans="1:24" ht="201.6" x14ac:dyDescent="0.3">
      <c r="A134" s="185" t="s">
        <v>3333</v>
      </c>
      <c r="B134" s="36" t="s">
        <v>3562</v>
      </c>
      <c r="C134" s="36" t="s">
        <v>3409</v>
      </c>
      <c r="D134" s="36" t="s">
        <v>3566</v>
      </c>
      <c r="E134" s="33" t="str">
        <f t="shared" si="4"/>
        <v>Finance parcours Evaluation et gestion des risques option Finance mathématique et marchés (Cergy Paris Université) (Master 1)</v>
      </c>
      <c r="F134" s="67" t="s">
        <v>3567</v>
      </c>
      <c r="G134" s="37" t="s">
        <v>81</v>
      </c>
      <c r="H134" s="37" t="s">
        <v>110</v>
      </c>
      <c r="I134" s="37" t="s">
        <v>111</v>
      </c>
      <c r="J134" s="37">
        <v>60</v>
      </c>
      <c r="K134" s="37" t="s">
        <v>105</v>
      </c>
      <c r="L134" s="37">
        <v>0</v>
      </c>
      <c r="M134" s="37" t="s">
        <v>112</v>
      </c>
      <c r="N134" s="37" t="s">
        <v>112</v>
      </c>
      <c r="O134" s="37" t="s">
        <v>112</v>
      </c>
      <c r="P134" s="37" t="s">
        <v>112</v>
      </c>
      <c r="Q134" s="37" t="s">
        <v>112</v>
      </c>
      <c r="R134" s="37" t="s">
        <v>105</v>
      </c>
      <c r="S134" s="37"/>
      <c r="T134" s="37"/>
      <c r="U134" s="37"/>
      <c r="V134" s="37"/>
      <c r="W134" s="195" t="s">
        <v>89</v>
      </c>
      <c r="X134" s="177" t="s">
        <v>112</v>
      </c>
    </row>
    <row r="135" spans="1:24" ht="187.2" x14ac:dyDescent="0.3">
      <c r="A135" s="185" t="s">
        <v>3333</v>
      </c>
      <c r="B135" s="36" t="s">
        <v>3562</v>
      </c>
      <c r="C135" s="36" t="s">
        <v>3409</v>
      </c>
      <c r="D135" s="36" t="s">
        <v>3568</v>
      </c>
      <c r="E135" s="33" t="str">
        <f t="shared" si="4"/>
        <v>Finance parcours Evaluation et gestion des risques option banque, assurance et marchés (Cergy Paris Université) (Master 1)</v>
      </c>
      <c r="F135" s="67" t="s">
        <v>3567</v>
      </c>
      <c r="G135" s="37" t="s">
        <v>81</v>
      </c>
      <c r="H135" s="37" t="s">
        <v>110</v>
      </c>
      <c r="I135" s="37" t="s">
        <v>111</v>
      </c>
      <c r="J135" s="37">
        <v>60</v>
      </c>
      <c r="K135" s="37" t="s">
        <v>105</v>
      </c>
      <c r="L135" s="37">
        <v>0</v>
      </c>
      <c r="M135" s="37" t="s">
        <v>112</v>
      </c>
      <c r="N135" s="37" t="s">
        <v>112</v>
      </c>
      <c r="O135" s="37" t="s">
        <v>112</v>
      </c>
      <c r="P135" s="37" t="s">
        <v>112</v>
      </c>
      <c r="Q135" s="37" t="s">
        <v>112</v>
      </c>
      <c r="R135" s="37" t="s">
        <v>105</v>
      </c>
      <c r="S135" s="37"/>
      <c r="T135" s="37"/>
      <c r="U135" s="37"/>
      <c r="V135" s="37"/>
      <c r="W135" s="195" t="s">
        <v>89</v>
      </c>
      <c r="X135" s="177" t="s">
        <v>112</v>
      </c>
    </row>
    <row r="136" spans="1:24" ht="172.8" x14ac:dyDescent="0.3">
      <c r="A136" s="185" t="s">
        <v>3333</v>
      </c>
      <c r="B136" s="36" t="s">
        <v>3562</v>
      </c>
      <c r="C136" s="36" t="s">
        <v>78</v>
      </c>
      <c r="D136" s="36" t="s">
        <v>3569</v>
      </c>
      <c r="E136" s="33" t="str">
        <f t="shared" si="4"/>
        <v>Finance parcours Gestion des instruments financiers (alternance) (Cergy Paris Université) (Master)</v>
      </c>
      <c r="F136" s="67" t="s">
        <v>3567</v>
      </c>
      <c r="G136" s="37" t="s">
        <v>81</v>
      </c>
      <c r="H136" s="37" t="s">
        <v>82</v>
      </c>
      <c r="I136" s="37" t="s">
        <v>83</v>
      </c>
      <c r="J136" s="37">
        <v>120</v>
      </c>
      <c r="K136" s="37" t="s">
        <v>105</v>
      </c>
      <c r="L136" s="37">
        <v>0</v>
      </c>
      <c r="M136" s="37" t="s">
        <v>112</v>
      </c>
      <c r="N136" s="37" t="s">
        <v>112</v>
      </c>
      <c r="O136" s="37" t="s">
        <v>112</v>
      </c>
      <c r="P136" s="37" t="s">
        <v>112</v>
      </c>
      <c r="Q136" s="37" t="s">
        <v>112</v>
      </c>
      <c r="R136" s="37" t="s">
        <v>105</v>
      </c>
      <c r="S136" s="37"/>
      <c r="T136" s="37"/>
      <c r="U136" s="37"/>
      <c r="V136" s="37"/>
      <c r="W136" s="195" t="s">
        <v>89</v>
      </c>
      <c r="X136" s="177" t="s">
        <v>112</v>
      </c>
    </row>
    <row r="137" spans="1:24" ht="144" x14ac:dyDescent="0.3">
      <c r="A137" s="185" t="s">
        <v>3333</v>
      </c>
      <c r="B137" s="36" t="s">
        <v>3562</v>
      </c>
      <c r="C137" s="36" t="s">
        <v>78</v>
      </c>
      <c r="D137" s="36" t="s">
        <v>3570</v>
      </c>
      <c r="E137" s="33" t="str">
        <f t="shared" si="4"/>
        <v>Finance parcours entreprise et patrimoine (alternance) (Cergy Paris Université) (Master)</v>
      </c>
      <c r="F137" s="67" t="s">
        <v>3567</v>
      </c>
      <c r="G137" s="37" t="s">
        <v>81</v>
      </c>
      <c r="H137" s="37" t="s">
        <v>82</v>
      </c>
      <c r="I137" s="37" t="s">
        <v>83</v>
      </c>
      <c r="J137" s="37">
        <v>120</v>
      </c>
      <c r="K137" s="37" t="s">
        <v>84</v>
      </c>
      <c r="L137" s="37">
        <v>1</v>
      </c>
      <c r="M137" s="37" t="s">
        <v>3571</v>
      </c>
      <c r="N137" s="37" t="s">
        <v>86</v>
      </c>
      <c r="O137" s="37" t="s">
        <v>86</v>
      </c>
      <c r="P137" s="37" t="s">
        <v>137</v>
      </c>
      <c r="Q137" s="37" t="s">
        <v>95</v>
      </c>
      <c r="R137" s="37" t="s">
        <v>105</v>
      </c>
      <c r="S137" s="37"/>
      <c r="T137" s="37"/>
      <c r="U137" s="37"/>
      <c r="V137" s="37"/>
      <c r="W137" s="195" t="s">
        <v>89</v>
      </c>
      <c r="X137" s="177" t="s">
        <v>86</v>
      </c>
    </row>
    <row r="138" spans="1:24" ht="144" x14ac:dyDescent="0.3">
      <c r="A138" s="185" t="s">
        <v>3333</v>
      </c>
      <c r="B138" s="36" t="s">
        <v>3562</v>
      </c>
      <c r="C138" s="36" t="s">
        <v>78</v>
      </c>
      <c r="D138" s="36" t="s">
        <v>3572</v>
      </c>
      <c r="E138" s="33" t="str">
        <f t="shared" si="4"/>
        <v>Finance parcours Gestion des risques financiers (Master) (Cergy Paris Université) (Master)</v>
      </c>
      <c r="F138" s="67" t="s">
        <v>3573</v>
      </c>
      <c r="G138" s="37" t="s">
        <v>81</v>
      </c>
      <c r="H138" s="37" t="s">
        <v>82</v>
      </c>
      <c r="I138" s="37" t="s">
        <v>83</v>
      </c>
      <c r="J138" s="37">
        <v>120</v>
      </c>
      <c r="K138" s="37" t="s">
        <v>105</v>
      </c>
      <c r="L138" s="37">
        <v>0</v>
      </c>
      <c r="M138" s="37" t="s">
        <v>112</v>
      </c>
      <c r="N138" s="37" t="s">
        <v>112</v>
      </c>
      <c r="O138" s="37" t="s">
        <v>112</v>
      </c>
      <c r="P138" s="37" t="s">
        <v>112</v>
      </c>
      <c r="Q138" s="37" t="s">
        <v>112</v>
      </c>
      <c r="R138" s="37" t="s">
        <v>105</v>
      </c>
      <c r="S138" s="37"/>
      <c r="T138" s="37"/>
      <c r="U138" s="37"/>
      <c r="V138" s="37"/>
      <c r="W138" s="195" t="s">
        <v>89</v>
      </c>
      <c r="X138" s="177" t="s">
        <v>112</v>
      </c>
    </row>
    <row r="139" spans="1:24" ht="144" x14ac:dyDescent="0.3">
      <c r="A139" s="185" t="s">
        <v>3333</v>
      </c>
      <c r="B139" s="36" t="s">
        <v>3562</v>
      </c>
      <c r="C139" s="36" t="s">
        <v>133</v>
      </c>
      <c r="D139" s="36" t="s">
        <v>3574</v>
      </c>
      <c r="E139" s="33" t="str">
        <f t="shared" si="4"/>
        <v>Finance parcours Gestion des risques financiers (M2) (Cergy Paris Université) (Master 2)</v>
      </c>
      <c r="F139" s="67" t="s">
        <v>3573</v>
      </c>
      <c r="G139" s="37" t="s">
        <v>110</v>
      </c>
      <c r="H139" s="37" t="s">
        <v>82</v>
      </c>
      <c r="I139" s="37" t="s">
        <v>111</v>
      </c>
      <c r="J139" s="37">
        <v>60</v>
      </c>
      <c r="K139" s="37" t="s">
        <v>105</v>
      </c>
      <c r="L139" s="37">
        <v>0</v>
      </c>
      <c r="M139" s="37" t="s">
        <v>112</v>
      </c>
      <c r="N139" s="37" t="s">
        <v>112</v>
      </c>
      <c r="O139" s="37" t="s">
        <v>112</v>
      </c>
      <c r="P139" s="37" t="s">
        <v>112</v>
      </c>
      <c r="Q139" s="37" t="s">
        <v>112</v>
      </c>
      <c r="R139" s="37" t="s">
        <v>105</v>
      </c>
      <c r="S139" s="37"/>
      <c r="T139" s="37"/>
      <c r="U139" s="37"/>
      <c r="V139" s="37"/>
      <c r="W139" s="195" t="s">
        <v>89</v>
      </c>
      <c r="X139" s="177" t="s">
        <v>112</v>
      </c>
    </row>
    <row r="140" spans="1:24" ht="201.6" x14ac:dyDescent="0.3">
      <c r="A140" s="185" t="s">
        <v>3333</v>
      </c>
      <c r="B140" s="36" t="s">
        <v>3562</v>
      </c>
      <c r="C140" s="36" t="s">
        <v>78</v>
      </c>
      <c r="D140" s="36" t="s">
        <v>3575</v>
      </c>
      <c r="E140" s="33" t="str">
        <f t="shared" si="4"/>
        <v>Mathématiques : Parcours Mathématiques Appliquées à l’Ingénierie Financière (Master) (Cergy Paris Université) (Master)</v>
      </c>
      <c r="F140" s="67" t="s">
        <v>3576</v>
      </c>
      <c r="G140" s="37" t="s">
        <v>81</v>
      </c>
      <c r="H140" s="37" t="s">
        <v>82</v>
      </c>
      <c r="I140" s="37" t="s">
        <v>83</v>
      </c>
      <c r="J140" s="37">
        <v>120</v>
      </c>
      <c r="K140" s="37" t="s">
        <v>105</v>
      </c>
      <c r="L140" s="37">
        <v>0</v>
      </c>
      <c r="M140" s="37" t="s">
        <v>112</v>
      </c>
      <c r="N140" s="37" t="s">
        <v>112</v>
      </c>
      <c r="O140" s="37" t="s">
        <v>112</v>
      </c>
      <c r="P140" s="37" t="s">
        <v>112</v>
      </c>
      <c r="Q140" s="37" t="s">
        <v>112</v>
      </c>
      <c r="R140" s="37" t="s">
        <v>105</v>
      </c>
      <c r="S140" s="37"/>
      <c r="T140" s="37"/>
      <c r="U140" s="37"/>
      <c r="V140" s="37"/>
      <c r="W140" s="195" t="s">
        <v>89</v>
      </c>
      <c r="X140" s="177" t="s">
        <v>112</v>
      </c>
    </row>
    <row r="141" spans="1:24" ht="201.6" x14ac:dyDescent="0.3">
      <c r="A141" s="185" t="s">
        <v>3333</v>
      </c>
      <c r="B141" s="36" t="s">
        <v>3562</v>
      </c>
      <c r="C141" s="36" t="s">
        <v>133</v>
      </c>
      <c r="D141" s="36" t="s">
        <v>3577</v>
      </c>
      <c r="E141" s="33" t="str">
        <f t="shared" si="4"/>
        <v>Mathématiques : Parcours Mathématiques Appliquées à l’Ingénierie Financière (M2) (Cergy Paris Université) (Master 2)</v>
      </c>
      <c r="F141" s="67" t="s">
        <v>3576</v>
      </c>
      <c r="G141" s="37" t="s">
        <v>110</v>
      </c>
      <c r="H141" s="37" t="s">
        <v>82</v>
      </c>
      <c r="I141" s="37" t="s">
        <v>111</v>
      </c>
      <c r="J141" s="37">
        <v>60</v>
      </c>
      <c r="K141" s="37" t="s">
        <v>105</v>
      </c>
      <c r="L141" s="37">
        <v>0</v>
      </c>
      <c r="M141" s="37" t="s">
        <v>112</v>
      </c>
      <c r="N141" s="37" t="s">
        <v>112</v>
      </c>
      <c r="O141" s="37" t="s">
        <v>112</v>
      </c>
      <c r="P141" s="37" t="s">
        <v>112</v>
      </c>
      <c r="Q141" s="37" t="s">
        <v>112</v>
      </c>
      <c r="R141" s="37" t="s">
        <v>105</v>
      </c>
      <c r="S141" s="37"/>
      <c r="T141" s="37"/>
      <c r="U141" s="37"/>
      <c r="V141" s="37"/>
      <c r="W141" s="195" t="s">
        <v>89</v>
      </c>
      <c r="X141" s="177" t="s">
        <v>112</v>
      </c>
    </row>
    <row r="142" spans="1:24" ht="129.6" x14ac:dyDescent="0.3">
      <c r="A142" s="185" t="s">
        <v>3333</v>
      </c>
      <c r="B142" s="36" t="s">
        <v>3562</v>
      </c>
      <c r="C142" s="36" t="s">
        <v>3563</v>
      </c>
      <c r="D142" s="36" t="s">
        <v>3578</v>
      </c>
      <c r="E142" s="33" t="str">
        <f t="shared" si="4"/>
        <v xml:space="preserve"> Economie Gestion mention Economie Finance (Cergy Paris Université) (Licence)</v>
      </c>
      <c r="F142" s="67" t="s">
        <v>3579</v>
      </c>
      <c r="G142" s="37" t="s">
        <v>500</v>
      </c>
      <c r="H142" s="37" t="s">
        <v>81</v>
      </c>
      <c r="I142" s="37" t="s">
        <v>161</v>
      </c>
      <c r="J142" s="37">
        <v>180</v>
      </c>
      <c r="K142" s="37" t="s">
        <v>105</v>
      </c>
      <c r="L142" s="37">
        <v>0</v>
      </c>
      <c r="M142" s="37" t="s">
        <v>112</v>
      </c>
      <c r="N142" s="37" t="s">
        <v>112</v>
      </c>
      <c r="O142" s="37" t="s">
        <v>112</v>
      </c>
      <c r="P142" s="37" t="s">
        <v>112</v>
      </c>
      <c r="Q142" s="37" t="s">
        <v>112</v>
      </c>
      <c r="R142" s="37" t="s">
        <v>105</v>
      </c>
      <c r="S142" s="37"/>
      <c r="T142" s="37"/>
      <c r="U142" s="37"/>
      <c r="V142" s="37"/>
      <c r="W142" s="195" t="s">
        <v>89</v>
      </c>
      <c r="X142" s="177" t="s">
        <v>112</v>
      </c>
    </row>
    <row r="143" spans="1:24" ht="259.2" x14ac:dyDescent="0.3">
      <c r="A143" s="185" t="s">
        <v>3333</v>
      </c>
      <c r="B143" s="36" t="s">
        <v>3580</v>
      </c>
      <c r="C143" s="36" t="s">
        <v>3359</v>
      </c>
      <c r="D143" s="36" t="s">
        <v>3581</v>
      </c>
      <c r="E143" s="33" t="str">
        <f t="shared" si="4"/>
        <v>Assurance, banque, finance - chargé de clientèle en alternance (Université Lumière Lyon 2 - UFR de Sciences economiques et de gestion) (Licence professionnelle )</v>
      </c>
      <c r="F143" s="67" t="s">
        <v>3582</v>
      </c>
      <c r="G143" s="37" t="s">
        <v>160</v>
      </c>
      <c r="H143" s="37" t="s">
        <v>81</v>
      </c>
      <c r="I143" s="37" t="s">
        <v>111</v>
      </c>
      <c r="J143" s="37">
        <v>60</v>
      </c>
      <c r="K143" s="37" t="s">
        <v>105</v>
      </c>
      <c r="L143" s="37">
        <v>0</v>
      </c>
      <c r="M143" s="37" t="s">
        <v>112</v>
      </c>
      <c r="N143" s="37" t="s">
        <v>112</v>
      </c>
      <c r="O143" s="37" t="s">
        <v>112</v>
      </c>
      <c r="P143" s="37" t="s">
        <v>112</v>
      </c>
      <c r="Q143" s="37" t="s">
        <v>112</v>
      </c>
      <c r="R143" s="37" t="s">
        <v>105</v>
      </c>
      <c r="S143" s="37"/>
      <c r="T143" s="37"/>
      <c r="U143" s="37"/>
      <c r="V143" s="37"/>
      <c r="W143" s="195" t="s">
        <v>89</v>
      </c>
      <c r="X143" s="177" t="s">
        <v>112</v>
      </c>
    </row>
    <row r="144" spans="1:24" ht="201.6" x14ac:dyDescent="0.3">
      <c r="A144" s="185" t="s">
        <v>3333</v>
      </c>
      <c r="B144" s="36" t="s">
        <v>3580</v>
      </c>
      <c r="C144" s="36" t="s">
        <v>3409</v>
      </c>
      <c r="D144" s="36" t="s">
        <v>3583</v>
      </c>
      <c r="E144" s="33" t="str">
        <f t="shared" si="4"/>
        <v>Monnaie, banque, finance, assurance (M1) (Université Lumière Lyon 2 - UFR de Sciences economiques et de gestion) (Master 1)</v>
      </c>
      <c r="F144" s="67" t="s">
        <v>3584</v>
      </c>
      <c r="G144" s="37" t="s">
        <v>81</v>
      </c>
      <c r="H144" s="37" t="s">
        <v>110</v>
      </c>
      <c r="I144" s="37" t="s">
        <v>111</v>
      </c>
      <c r="J144" s="37"/>
      <c r="K144" s="37" t="s">
        <v>105</v>
      </c>
      <c r="L144" s="37">
        <v>0</v>
      </c>
      <c r="M144" s="37" t="s">
        <v>112</v>
      </c>
      <c r="N144" s="37" t="s">
        <v>112</v>
      </c>
      <c r="O144" s="37" t="s">
        <v>112</v>
      </c>
      <c r="P144" s="37" t="s">
        <v>112</v>
      </c>
      <c r="Q144" s="37" t="s">
        <v>112</v>
      </c>
      <c r="R144" s="37" t="s">
        <v>105</v>
      </c>
      <c r="S144" s="37"/>
      <c r="T144" s="37"/>
      <c r="U144" s="37"/>
      <c r="V144" s="37"/>
      <c r="W144" s="195" t="s">
        <v>89</v>
      </c>
      <c r="X144" s="177" t="s">
        <v>112</v>
      </c>
    </row>
    <row r="145" spans="1:24" ht="316.8" x14ac:dyDescent="0.3">
      <c r="A145" s="185" t="s">
        <v>3333</v>
      </c>
      <c r="B145" s="36" t="s">
        <v>3580</v>
      </c>
      <c r="C145" s="36" t="s">
        <v>3409</v>
      </c>
      <c r="D145" s="36" t="s">
        <v>3585</v>
      </c>
      <c r="E145" s="33" t="str">
        <f t="shared" si="4"/>
        <v>Monnaie, banque, finance, assurance / chargé d'affaires professionnels et conseiller patrimonial (alternance) (M1) (Université Lumière Lyon 2 - UFR de Sciences economiques et de gestion) (Master 1)</v>
      </c>
      <c r="F145" s="67" t="s">
        <v>3586</v>
      </c>
      <c r="G145" s="37" t="s">
        <v>81</v>
      </c>
      <c r="H145" s="37" t="s">
        <v>110</v>
      </c>
      <c r="I145" s="37" t="s">
        <v>111</v>
      </c>
      <c r="J145" s="37">
        <v>60</v>
      </c>
      <c r="K145" s="37" t="s">
        <v>105</v>
      </c>
      <c r="L145" s="37">
        <v>0</v>
      </c>
      <c r="M145" s="37" t="s">
        <v>112</v>
      </c>
      <c r="N145" s="37" t="s">
        <v>112</v>
      </c>
      <c r="O145" s="37" t="s">
        <v>112</v>
      </c>
      <c r="P145" s="37" t="s">
        <v>112</v>
      </c>
      <c r="Q145" s="37" t="s">
        <v>112</v>
      </c>
      <c r="R145" s="37" t="s">
        <v>105</v>
      </c>
      <c r="S145" s="37"/>
      <c r="T145" s="37"/>
      <c r="U145" s="37"/>
      <c r="V145" s="37"/>
      <c r="W145" s="195" t="s">
        <v>89</v>
      </c>
      <c r="X145" s="177" t="s">
        <v>112</v>
      </c>
    </row>
    <row r="146" spans="1:24" ht="316.8" x14ac:dyDescent="0.3">
      <c r="A146" s="185" t="s">
        <v>3333</v>
      </c>
      <c r="B146" s="36" t="s">
        <v>3580</v>
      </c>
      <c r="C146" s="36" t="s">
        <v>133</v>
      </c>
      <c r="D146" s="36" t="s">
        <v>3587</v>
      </c>
      <c r="E146" s="33" t="str">
        <f t="shared" si="4"/>
        <v>Monnaie, banque, finance, assurance / chargé d'affaires professionnels et conseiller patrimonial (alternance) (M2) (Université Lumière Lyon 2 - UFR de Sciences economiques et de gestion) (Master 2)</v>
      </c>
      <c r="F146" s="67" t="s">
        <v>3588</v>
      </c>
      <c r="G146" s="37" t="s">
        <v>110</v>
      </c>
      <c r="H146" s="37" t="s">
        <v>82</v>
      </c>
      <c r="I146" s="37" t="s">
        <v>111</v>
      </c>
      <c r="J146" s="37">
        <v>60</v>
      </c>
      <c r="K146" s="37" t="s">
        <v>105</v>
      </c>
      <c r="L146" s="37">
        <v>0</v>
      </c>
      <c r="M146" s="37" t="s">
        <v>112</v>
      </c>
      <c r="N146" s="37" t="s">
        <v>112</v>
      </c>
      <c r="O146" s="37" t="s">
        <v>112</v>
      </c>
      <c r="P146" s="37" t="s">
        <v>112</v>
      </c>
      <c r="Q146" s="37" t="s">
        <v>112</v>
      </c>
      <c r="R146" s="37" t="s">
        <v>105</v>
      </c>
      <c r="S146" s="37"/>
      <c r="T146" s="37"/>
      <c r="U146" s="37"/>
      <c r="V146" s="37"/>
      <c r="W146" s="195" t="s">
        <v>89</v>
      </c>
      <c r="X146" s="177" t="s">
        <v>112</v>
      </c>
    </row>
    <row r="147" spans="1:24" ht="316.8" x14ac:dyDescent="0.3">
      <c r="A147" s="185" t="s">
        <v>3333</v>
      </c>
      <c r="B147" s="36" t="s">
        <v>3580</v>
      </c>
      <c r="C147" s="36" t="s">
        <v>78</v>
      </c>
      <c r="D147" s="36" t="s">
        <v>3589</v>
      </c>
      <c r="E147" s="33" t="str">
        <f t="shared" si="4"/>
        <v>Monnaie, banque, finance, assurance / chargé d'affaires professionnels et conseiller patrimonial (alternance) (Master) (Université Lumière Lyon 2 - UFR de Sciences economiques et de gestion) (Master)</v>
      </c>
      <c r="F147" s="67" t="s">
        <v>3588</v>
      </c>
      <c r="G147" s="37" t="s">
        <v>81</v>
      </c>
      <c r="H147" s="37" t="s">
        <v>82</v>
      </c>
      <c r="I147" s="37" t="s">
        <v>83</v>
      </c>
      <c r="J147" s="37">
        <v>120</v>
      </c>
      <c r="K147" s="37" t="s">
        <v>105</v>
      </c>
      <c r="L147" s="37">
        <v>0</v>
      </c>
      <c r="M147" s="37" t="s">
        <v>112</v>
      </c>
      <c r="N147" s="37" t="s">
        <v>112</v>
      </c>
      <c r="O147" s="37" t="s">
        <v>112</v>
      </c>
      <c r="P147" s="37" t="s">
        <v>112</v>
      </c>
      <c r="Q147" s="37" t="s">
        <v>112</v>
      </c>
      <c r="R147" s="37" t="s">
        <v>105</v>
      </c>
      <c r="S147" s="37"/>
      <c r="T147" s="37"/>
      <c r="U147" s="37"/>
      <c r="V147" s="37"/>
      <c r="W147" s="195" t="s">
        <v>89</v>
      </c>
      <c r="X147" s="177" t="s">
        <v>112</v>
      </c>
    </row>
    <row r="148" spans="1:24" ht="216" x14ac:dyDescent="0.3">
      <c r="A148" s="185" t="s">
        <v>3333</v>
      </c>
      <c r="B148" s="36" t="s">
        <v>3580</v>
      </c>
      <c r="C148" s="36" t="s">
        <v>133</v>
      </c>
      <c r="D148" s="36" t="s">
        <v>3590</v>
      </c>
      <c r="E148" s="33" t="str">
        <f t="shared" si="4"/>
        <v>Monnaie, banque, finance, assurance - Banque et finance (Université Lumière Lyon 2 - UFR de Sciences economiques et de gestion) (Master 2)</v>
      </c>
      <c r="F148" s="67" t="s">
        <v>3591</v>
      </c>
      <c r="G148" s="37" t="s">
        <v>110</v>
      </c>
      <c r="H148" s="37" t="s">
        <v>82</v>
      </c>
      <c r="I148" s="37" t="s">
        <v>111</v>
      </c>
      <c r="J148" s="37">
        <v>60</v>
      </c>
      <c r="K148" s="37" t="s">
        <v>105</v>
      </c>
      <c r="L148" s="37">
        <v>0</v>
      </c>
      <c r="M148" s="37" t="s">
        <v>112</v>
      </c>
      <c r="N148" s="37" t="s">
        <v>112</v>
      </c>
      <c r="O148" s="37" t="s">
        <v>112</v>
      </c>
      <c r="P148" s="37" t="s">
        <v>112</v>
      </c>
      <c r="Q148" s="37" t="s">
        <v>112</v>
      </c>
      <c r="R148" s="37" t="s">
        <v>105</v>
      </c>
      <c r="S148" s="37"/>
      <c r="T148" s="37"/>
      <c r="U148" s="37"/>
      <c r="V148" s="37"/>
      <c r="W148" s="195" t="s">
        <v>89</v>
      </c>
      <c r="X148" s="177" t="s">
        <v>112</v>
      </c>
    </row>
    <row r="149" spans="1:24" ht="273.60000000000002" x14ac:dyDescent="0.3">
      <c r="A149" s="185" t="s">
        <v>3333</v>
      </c>
      <c r="B149" s="36" t="s">
        <v>3580</v>
      </c>
      <c r="C149" s="36" t="s">
        <v>133</v>
      </c>
      <c r="D149" s="36" t="s">
        <v>3592</v>
      </c>
      <c r="E149" s="33" t="str">
        <f t="shared" si="4"/>
        <v>Monnaie, banque, finance, assurance - évaluation et transmission d'entreprises (Université Lumière Lyon 2 - UFR de Sciences economiques et de gestion) (Master 2)</v>
      </c>
      <c r="F149" s="67" t="s">
        <v>3593</v>
      </c>
      <c r="G149" s="37" t="s">
        <v>110</v>
      </c>
      <c r="H149" s="37" t="s">
        <v>82</v>
      </c>
      <c r="I149" s="37" t="s">
        <v>111</v>
      </c>
      <c r="J149" s="37">
        <v>60</v>
      </c>
      <c r="K149" s="37" t="s">
        <v>105</v>
      </c>
      <c r="L149" s="37">
        <v>0</v>
      </c>
      <c r="M149" s="37" t="s">
        <v>112</v>
      </c>
      <c r="N149" s="37" t="s">
        <v>112</v>
      </c>
      <c r="O149" s="37" t="s">
        <v>112</v>
      </c>
      <c r="P149" s="37" t="s">
        <v>112</v>
      </c>
      <c r="Q149" s="37" t="s">
        <v>112</v>
      </c>
      <c r="R149" s="37" t="s">
        <v>105</v>
      </c>
      <c r="S149" s="37"/>
      <c r="T149" s="37"/>
      <c r="U149" s="37"/>
      <c r="V149" s="37"/>
      <c r="W149" s="195" t="s">
        <v>89</v>
      </c>
      <c r="X149" s="177" t="s">
        <v>112</v>
      </c>
    </row>
    <row r="150" spans="1:24" ht="230.4" x14ac:dyDescent="0.3">
      <c r="A150" s="185" t="s">
        <v>3333</v>
      </c>
      <c r="B150" s="36" t="s">
        <v>3580</v>
      </c>
      <c r="C150" s="36" t="s">
        <v>133</v>
      </c>
      <c r="D150" s="36" t="s">
        <v>3594</v>
      </c>
      <c r="E150" s="33" t="str">
        <f t="shared" si="4"/>
        <v>Monnaie, banque, finance, assurance - finance et contrôle de gestion (Université Lumière Lyon 2 - UFR de Sciences economiques et de gestion) (Master 2)</v>
      </c>
      <c r="F150" s="67" t="s">
        <v>3595</v>
      </c>
      <c r="G150" s="37" t="s">
        <v>110</v>
      </c>
      <c r="H150" s="37" t="s">
        <v>82</v>
      </c>
      <c r="I150" s="37" t="s">
        <v>111</v>
      </c>
      <c r="J150" s="37">
        <v>60</v>
      </c>
      <c r="K150" s="37" t="s">
        <v>105</v>
      </c>
      <c r="L150" s="37">
        <v>0</v>
      </c>
      <c r="M150" s="37" t="s">
        <v>112</v>
      </c>
      <c r="N150" s="37" t="s">
        <v>112</v>
      </c>
      <c r="O150" s="37" t="s">
        <v>112</v>
      </c>
      <c r="P150" s="37" t="s">
        <v>112</v>
      </c>
      <c r="Q150" s="37" t="s">
        <v>112</v>
      </c>
      <c r="R150" s="37" t="s">
        <v>105</v>
      </c>
      <c r="S150" s="37"/>
      <c r="T150" s="37"/>
      <c r="U150" s="37"/>
      <c r="V150" s="37"/>
      <c r="W150" s="195" t="s">
        <v>89</v>
      </c>
      <c r="X150" s="177" t="s">
        <v>112</v>
      </c>
    </row>
    <row r="151" spans="1:24" ht="288" x14ac:dyDescent="0.3">
      <c r="A151" s="185" t="s">
        <v>3333</v>
      </c>
      <c r="B151" s="36" t="s">
        <v>3580</v>
      </c>
      <c r="C151" s="36" t="s">
        <v>133</v>
      </c>
      <c r="D151" s="36" t="s">
        <v>3596</v>
      </c>
      <c r="E151" s="33" t="str">
        <f t="shared" si="4"/>
        <v>Monnaie, banque, finance, assurance - management des opérations de marché en alternance (Université Lumière Lyon 2 - UFR de Sciences economiques et de gestion) (Master 2)</v>
      </c>
      <c r="F151" s="67" t="s">
        <v>3597</v>
      </c>
      <c r="G151" s="37" t="s">
        <v>110</v>
      </c>
      <c r="H151" s="37" t="s">
        <v>82</v>
      </c>
      <c r="I151" s="37" t="s">
        <v>111</v>
      </c>
      <c r="J151" s="37">
        <v>60</v>
      </c>
      <c r="K151" s="37" t="s">
        <v>105</v>
      </c>
      <c r="L151" s="37">
        <v>0</v>
      </c>
      <c r="M151" s="37" t="s">
        <v>112</v>
      </c>
      <c r="N151" s="37" t="s">
        <v>112</v>
      </c>
      <c r="O151" s="37" t="s">
        <v>112</v>
      </c>
      <c r="P151" s="37" t="s">
        <v>112</v>
      </c>
      <c r="Q151" s="37" t="s">
        <v>112</v>
      </c>
      <c r="R151" s="37" t="s">
        <v>105</v>
      </c>
      <c r="S151" s="37"/>
      <c r="T151" s="37"/>
      <c r="U151" s="37"/>
      <c r="V151" s="37"/>
      <c r="W151" s="195" t="s">
        <v>89</v>
      </c>
      <c r="X151" s="177" t="s">
        <v>112</v>
      </c>
    </row>
    <row r="152" spans="1:24" ht="216" x14ac:dyDescent="0.3">
      <c r="A152" s="185" t="s">
        <v>3333</v>
      </c>
      <c r="B152" s="36" t="s">
        <v>3598</v>
      </c>
      <c r="C152" s="36" t="s">
        <v>133</v>
      </c>
      <c r="D152" s="36" t="s">
        <v>3599</v>
      </c>
      <c r="E152" s="33" t="str">
        <f t="shared" si="4"/>
        <v>Ingénierie fiscale et juridique du patrimoine (Université de Rennes 1) (Master 2)</v>
      </c>
      <c r="F152" s="67" t="s">
        <v>3600</v>
      </c>
      <c r="G152" s="37" t="s">
        <v>110</v>
      </c>
      <c r="H152" s="37" t="s">
        <v>82</v>
      </c>
      <c r="I152" s="37" t="s">
        <v>111</v>
      </c>
      <c r="J152" s="37">
        <v>60</v>
      </c>
      <c r="K152" s="37" t="s">
        <v>105</v>
      </c>
      <c r="L152" s="37">
        <v>0</v>
      </c>
      <c r="M152" s="37" t="s">
        <v>112</v>
      </c>
      <c r="N152" s="37" t="s">
        <v>112</v>
      </c>
      <c r="O152" s="37" t="s">
        <v>112</v>
      </c>
      <c r="P152" s="37" t="s">
        <v>112</v>
      </c>
      <c r="Q152" s="37" t="s">
        <v>112</v>
      </c>
      <c r="R152" s="37" t="s">
        <v>105</v>
      </c>
      <c r="S152" s="37"/>
      <c r="T152" s="37"/>
      <c r="U152" s="37"/>
      <c r="V152" s="37"/>
      <c r="W152" s="195" t="s">
        <v>89</v>
      </c>
      <c r="X152" s="177" t="s">
        <v>112</v>
      </c>
    </row>
    <row r="153" spans="1:24" ht="244.8" x14ac:dyDescent="0.3">
      <c r="A153" s="185" t="s">
        <v>3333</v>
      </c>
      <c r="B153" s="36" t="s">
        <v>3598</v>
      </c>
      <c r="C153" s="36" t="s">
        <v>78</v>
      </c>
      <c r="D153" s="36" t="s">
        <v>3601</v>
      </c>
      <c r="E153" s="33" t="str">
        <f t="shared" si="4"/>
        <v>Droit des affaires, parcours Ingénierie sociétaire et patrimoniale (ISP) - M1 droit des affaires (présentiel et à distance) (Université de Rennes 1) (Master)</v>
      </c>
      <c r="F153" s="67" t="s">
        <v>3600</v>
      </c>
      <c r="G153" s="37" t="s">
        <v>81</v>
      </c>
      <c r="H153" s="37" t="s">
        <v>82</v>
      </c>
      <c r="I153" s="37" t="s">
        <v>83</v>
      </c>
      <c r="J153" s="37">
        <v>120</v>
      </c>
      <c r="K153" s="37" t="s">
        <v>105</v>
      </c>
      <c r="L153" s="37">
        <v>0</v>
      </c>
      <c r="M153" s="37" t="s">
        <v>112</v>
      </c>
      <c r="N153" s="37" t="s">
        <v>112</v>
      </c>
      <c r="O153" s="37" t="s">
        <v>112</v>
      </c>
      <c r="P153" s="37" t="s">
        <v>112</v>
      </c>
      <c r="Q153" s="37" t="s">
        <v>112</v>
      </c>
      <c r="R153" s="37" t="s">
        <v>105</v>
      </c>
      <c r="S153" s="37"/>
      <c r="T153" s="37"/>
      <c r="U153" s="37"/>
      <c r="V153" s="37"/>
      <c r="W153" s="195" t="s">
        <v>89</v>
      </c>
      <c r="X153" s="177" t="s">
        <v>112</v>
      </c>
    </row>
    <row r="154" spans="1:24" ht="273.60000000000002" x14ac:dyDescent="0.3">
      <c r="A154" s="185" t="s">
        <v>3333</v>
      </c>
      <c r="B154" s="36" t="s">
        <v>3598</v>
      </c>
      <c r="C154" s="36" t="s">
        <v>78</v>
      </c>
      <c r="D154" s="36" t="s">
        <v>3602</v>
      </c>
      <c r="E154" s="33" t="str">
        <f t="shared" si="4"/>
        <v>Droit des affaires, parcours Ingénierie sociétaire et patrimoniale (ISP) - M1 droit des affaires juriste d'affaires franco-britannique (Université de Rennes 1) (Master)</v>
      </c>
      <c r="F154" s="67" t="s">
        <v>3600</v>
      </c>
      <c r="G154" s="37" t="s">
        <v>81</v>
      </c>
      <c r="H154" s="37" t="s">
        <v>82</v>
      </c>
      <c r="I154" s="37" t="s">
        <v>83</v>
      </c>
      <c r="J154" s="37">
        <v>120</v>
      </c>
      <c r="K154" s="37" t="s">
        <v>105</v>
      </c>
      <c r="L154" s="37">
        <v>0</v>
      </c>
      <c r="M154" s="37" t="s">
        <v>112</v>
      </c>
      <c r="N154" s="37" t="s">
        <v>112</v>
      </c>
      <c r="O154" s="37" t="s">
        <v>112</v>
      </c>
      <c r="P154" s="37" t="s">
        <v>112</v>
      </c>
      <c r="Q154" s="37" t="s">
        <v>112</v>
      </c>
      <c r="R154" s="37" t="s">
        <v>105</v>
      </c>
      <c r="S154" s="37"/>
      <c r="T154" s="37"/>
      <c r="U154" s="37"/>
      <c r="V154" s="37"/>
      <c r="W154" s="195" t="s">
        <v>89</v>
      </c>
      <c r="X154" s="177" t="s">
        <v>112</v>
      </c>
    </row>
    <row r="155" spans="1:24" ht="172.8" x14ac:dyDescent="0.3">
      <c r="A155" s="185" t="s">
        <v>3333</v>
      </c>
      <c r="B155" s="36" t="s">
        <v>3598</v>
      </c>
      <c r="C155" s="36" t="s">
        <v>3563</v>
      </c>
      <c r="D155" s="36" t="s">
        <v>3603</v>
      </c>
      <c r="E155" s="33" t="str">
        <f t="shared" si="4"/>
        <v>Gestion parcours finance et contrôle de gestion (licence) (Université de Rennes 1) (Licence)</v>
      </c>
      <c r="F155" s="67" t="s">
        <v>3604</v>
      </c>
      <c r="G155" s="37" t="s">
        <v>500</v>
      </c>
      <c r="H155" s="37" t="s">
        <v>81</v>
      </c>
      <c r="I155" s="37" t="s">
        <v>161</v>
      </c>
      <c r="J155" s="37">
        <v>180</v>
      </c>
      <c r="K155" s="37" t="s">
        <v>105</v>
      </c>
      <c r="L155" s="37">
        <v>0</v>
      </c>
      <c r="M155" s="37" t="s">
        <v>112</v>
      </c>
      <c r="N155" s="37" t="s">
        <v>112</v>
      </c>
      <c r="O155" s="37" t="s">
        <v>112</v>
      </c>
      <c r="P155" s="37" t="s">
        <v>112</v>
      </c>
      <c r="Q155" s="37" t="s">
        <v>112</v>
      </c>
      <c r="R155" s="37" t="s">
        <v>105</v>
      </c>
      <c r="S155" s="37"/>
      <c r="T155" s="37"/>
      <c r="U155" s="37"/>
      <c r="V155" s="37"/>
      <c r="W155" s="195" t="s">
        <v>89</v>
      </c>
      <c r="X155" s="177" t="s">
        <v>112</v>
      </c>
    </row>
    <row r="156" spans="1:24" ht="172.8" x14ac:dyDescent="0.3">
      <c r="A156" s="185" t="s">
        <v>3333</v>
      </c>
      <c r="B156" s="36" t="s">
        <v>3598</v>
      </c>
      <c r="C156" s="36" t="s">
        <v>3563</v>
      </c>
      <c r="D156" s="36" t="s">
        <v>3605</v>
      </c>
      <c r="E156" s="33" t="str">
        <f t="shared" si="4"/>
        <v>Gestion parcours finance et contrôle de gestion (L3) (Université de Rennes 1) (Licence)</v>
      </c>
      <c r="F156" s="67" t="s">
        <v>3604</v>
      </c>
      <c r="G156" s="37" t="s">
        <v>160</v>
      </c>
      <c r="H156" s="37" t="s">
        <v>81</v>
      </c>
      <c r="I156" s="37" t="s">
        <v>111</v>
      </c>
      <c r="J156" s="37">
        <v>60</v>
      </c>
      <c r="K156" s="37" t="s">
        <v>105</v>
      </c>
      <c r="L156" s="37">
        <v>0</v>
      </c>
      <c r="M156" s="37" t="s">
        <v>112</v>
      </c>
      <c r="N156" s="37" t="s">
        <v>112</v>
      </c>
      <c r="O156" s="37" t="s">
        <v>112</v>
      </c>
      <c r="P156" s="37" t="s">
        <v>112</v>
      </c>
      <c r="Q156" s="37" t="s">
        <v>112</v>
      </c>
      <c r="R156" s="37" t="s">
        <v>105</v>
      </c>
      <c r="S156" s="37"/>
      <c r="T156" s="37"/>
      <c r="U156" s="37"/>
      <c r="V156" s="37"/>
      <c r="W156" s="195" t="s">
        <v>89</v>
      </c>
      <c r="X156" s="177" t="s">
        <v>112</v>
      </c>
    </row>
    <row r="157" spans="1:24" ht="244.8" x14ac:dyDescent="0.3">
      <c r="A157" s="185" t="s">
        <v>3333</v>
      </c>
      <c r="B157" s="36" t="s">
        <v>3598</v>
      </c>
      <c r="C157" s="36" t="s">
        <v>3359</v>
      </c>
      <c r="D157" s="36" t="s">
        <v>3606</v>
      </c>
      <c r="E157" s="33" t="str">
        <f t="shared" si="4"/>
        <v>Assurance, banque, finance, parcours Chargé de clientèle expert (Université de Rennes 1) (Licence professionnelle )</v>
      </c>
      <c r="F157" s="67" t="s">
        <v>3607</v>
      </c>
      <c r="G157" s="37" t="s">
        <v>160</v>
      </c>
      <c r="H157" s="37" t="s">
        <v>81</v>
      </c>
      <c r="I157" s="37" t="s">
        <v>111</v>
      </c>
      <c r="J157" s="37">
        <v>60</v>
      </c>
      <c r="K157" s="37" t="s">
        <v>105</v>
      </c>
      <c r="L157" s="37">
        <v>0</v>
      </c>
      <c r="M157" s="37" t="s">
        <v>112</v>
      </c>
      <c r="N157" s="37" t="s">
        <v>112</v>
      </c>
      <c r="O157" s="37" t="s">
        <v>112</v>
      </c>
      <c r="P157" s="37" t="s">
        <v>112</v>
      </c>
      <c r="Q157" s="37" t="s">
        <v>112</v>
      </c>
      <c r="R157" s="37" t="s">
        <v>105</v>
      </c>
      <c r="S157" s="37"/>
      <c r="T157" s="37"/>
      <c r="U157" s="37"/>
      <c r="V157" s="37"/>
      <c r="W157" s="195" t="s">
        <v>116</v>
      </c>
      <c r="X157" s="177" t="s">
        <v>112</v>
      </c>
    </row>
    <row r="158" spans="1:24" ht="230.4" x14ac:dyDescent="0.3">
      <c r="A158" s="185" t="s">
        <v>3333</v>
      </c>
      <c r="B158" s="36" t="s">
        <v>3598</v>
      </c>
      <c r="C158" s="36" t="s">
        <v>3359</v>
      </c>
      <c r="D158" s="36" t="s">
        <v>3608</v>
      </c>
      <c r="E158" s="33" t="str">
        <f t="shared" si="4"/>
        <v>Assurance, banque, finance, parcours Chargé·e de clientèle particuliers (alternance) (Université de Rennes 1) (Licence professionnelle )</v>
      </c>
      <c r="F158" s="67" t="s">
        <v>3609</v>
      </c>
      <c r="G158" s="37" t="s">
        <v>160</v>
      </c>
      <c r="H158" s="37" t="s">
        <v>81</v>
      </c>
      <c r="I158" s="37" t="s">
        <v>111</v>
      </c>
      <c r="J158" s="37">
        <v>60</v>
      </c>
      <c r="K158" s="37" t="s">
        <v>105</v>
      </c>
      <c r="L158" s="37">
        <v>0</v>
      </c>
      <c r="M158" s="37" t="s">
        <v>112</v>
      </c>
      <c r="N158" s="37" t="s">
        <v>112</v>
      </c>
      <c r="O158" s="37" t="s">
        <v>112</v>
      </c>
      <c r="P158" s="37" t="s">
        <v>112</v>
      </c>
      <c r="Q158" s="37" t="s">
        <v>112</v>
      </c>
      <c r="R158" s="37" t="s">
        <v>105</v>
      </c>
      <c r="S158" s="37"/>
      <c r="T158" s="37"/>
      <c r="U158" s="37"/>
      <c r="V158" s="37"/>
      <c r="W158" s="195" t="s">
        <v>886</v>
      </c>
      <c r="X158" s="177" t="s">
        <v>112</v>
      </c>
    </row>
    <row r="159" spans="1:24" ht="201.6" x14ac:dyDescent="0.3">
      <c r="A159" s="176" t="s">
        <v>3333</v>
      </c>
      <c r="B159" s="41" t="s">
        <v>3598</v>
      </c>
      <c r="C159" s="41" t="s">
        <v>78</v>
      </c>
      <c r="D159" s="41" t="s">
        <v>3610</v>
      </c>
      <c r="E159" s="33" t="str">
        <f t="shared" si="4"/>
        <v>Économie sociale et solidaire, parcours Finances solidaires et gestion des entreprises sociales (Master) (Université de Rennes 1) (Master)</v>
      </c>
      <c r="F159" s="42" t="s">
        <v>3611</v>
      </c>
      <c r="G159" s="43" t="s">
        <v>81</v>
      </c>
      <c r="H159" s="43" t="s">
        <v>82</v>
      </c>
      <c r="I159" s="43" t="s">
        <v>83</v>
      </c>
      <c r="J159" s="43">
        <v>120</v>
      </c>
      <c r="K159" s="43" t="s">
        <v>84</v>
      </c>
      <c r="L159" s="43">
        <v>1</v>
      </c>
      <c r="M159" s="36" t="s">
        <v>3612</v>
      </c>
      <c r="N159" s="37" t="s">
        <v>86</v>
      </c>
      <c r="O159" s="37" t="s">
        <v>86</v>
      </c>
      <c r="P159" s="37" t="s">
        <v>86</v>
      </c>
      <c r="Q159" s="37" t="s">
        <v>86</v>
      </c>
      <c r="R159" s="43" t="s">
        <v>105</v>
      </c>
      <c r="S159" s="37"/>
      <c r="T159" s="37"/>
      <c r="U159" s="37"/>
      <c r="V159" s="37"/>
      <c r="W159" s="43" t="s">
        <v>89</v>
      </c>
      <c r="X159" s="177" t="s">
        <v>86</v>
      </c>
    </row>
    <row r="160" spans="1:24" ht="201.6" x14ac:dyDescent="0.3">
      <c r="A160" s="176" t="s">
        <v>3333</v>
      </c>
      <c r="B160" s="41" t="s">
        <v>3598</v>
      </c>
      <c r="C160" s="41" t="s">
        <v>78</v>
      </c>
      <c r="D160" s="41" t="s">
        <v>3610</v>
      </c>
      <c r="E160" s="33" t="str">
        <f t="shared" si="4"/>
        <v>Économie sociale et solidaire, parcours Finances solidaires et gestion des entreprises sociales (Master) (Université de Rennes 1) (Master)</v>
      </c>
      <c r="F160" s="42" t="s">
        <v>3611</v>
      </c>
      <c r="G160" s="43" t="s">
        <v>81</v>
      </c>
      <c r="H160" s="43" t="s">
        <v>82</v>
      </c>
      <c r="I160" s="43" t="s">
        <v>83</v>
      </c>
      <c r="J160" s="43">
        <v>120</v>
      </c>
      <c r="K160" s="43" t="s">
        <v>84</v>
      </c>
      <c r="L160" s="45">
        <v>1</v>
      </c>
      <c r="M160" s="36" t="s">
        <v>3613</v>
      </c>
      <c r="N160" s="37" t="s">
        <v>86</v>
      </c>
      <c r="O160" s="37" t="s">
        <v>86</v>
      </c>
      <c r="P160" s="37" t="s">
        <v>86</v>
      </c>
      <c r="Q160" s="37" t="s">
        <v>86</v>
      </c>
      <c r="R160" s="43" t="s">
        <v>105</v>
      </c>
      <c r="S160" s="37"/>
      <c r="T160" s="37"/>
      <c r="U160" s="37"/>
      <c r="V160" s="37"/>
      <c r="W160" s="43" t="s">
        <v>89</v>
      </c>
      <c r="X160" s="177" t="s">
        <v>86</v>
      </c>
    </row>
    <row r="161" spans="1:24" ht="201.6" x14ac:dyDescent="0.3">
      <c r="A161" s="176" t="s">
        <v>3333</v>
      </c>
      <c r="B161" s="41" t="s">
        <v>3598</v>
      </c>
      <c r="C161" s="41" t="s">
        <v>78</v>
      </c>
      <c r="D161" s="41" t="s">
        <v>3610</v>
      </c>
      <c r="E161" s="33" t="str">
        <f t="shared" si="4"/>
        <v>Économie sociale et solidaire, parcours Finances solidaires et gestion des entreprises sociales (Master) (Université de Rennes 1) (Master)</v>
      </c>
      <c r="F161" s="42" t="s">
        <v>3611</v>
      </c>
      <c r="G161" s="43" t="s">
        <v>81</v>
      </c>
      <c r="H161" s="43" t="s">
        <v>82</v>
      </c>
      <c r="I161" s="43" t="s">
        <v>83</v>
      </c>
      <c r="J161" s="43">
        <v>120</v>
      </c>
      <c r="K161" s="43" t="s">
        <v>84</v>
      </c>
      <c r="L161" s="45">
        <v>1</v>
      </c>
      <c r="M161" s="36" t="s">
        <v>3614</v>
      </c>
      <c r="N161" s="37" t="s">
        <v>86</v>
      </c>
      <c r="O161" s="37" t="s">
        <v>86</v>
      </c>
      <c r="P161" s="37" t="s">
        <v>86</v>
      </c>
      <c r="Q161" s="37" t="s">
        <v>86</v>
      </c>
      <c r="R161" s="43" t="s">
        <v>105</v>
      </c>
      <c r="S161" s="37"/>
      <c r="T161" s="37"/>
      <c r="U161" s="37"/>
      <c r="V161" s="37"/>
      <c r="W161" s="43" t="s">
        <v>89</v>
      </c>
      <c r="X161" s="177" t="s">
        <v>86</v>
      </c>
    </row>
    <row r="162" spans="1:24" ht="201.6" x14ac:dyDescent="0.3">
      <c r="A162" s="176" t="s">
        <v>3333</v>
      </c>
      <c r="B162" s="41" t="s">
        <v>3598</v>
      </c>
      <c r="C162" s="41" t="s">
        <v>78</v>
      </c>
      <c r="D162" s="41" t="s">
        <v>3610</v>
      </c>
      <c r="E162" s="33" t="str">
        <f t="shared" ref="E162:E193" si="5">CONCATENATE(D162&amp; " ("&amp;B162&amp;")" &amp; " ("&amp;C162&amp;")")</f>
        <v>Économie sociale et solidaire, parcours Finances solidaires et gestion des entreprises sociales (Master) (Université de Rennes 1) (Master)</v>
      </c>
      <c r="F162" s="42" t="s">
        <v>3611</v>
      </c>
      <c r="G162" s="43" t="s">
        <v>81</v>
      </c>
      <c r="H162" s="43" t="s">
        <v>82</v>
      </c>
      <c r="I162" s="43" t="s">
        <v>83</v>
      </c>
      <c r="J162" s="43">
        <v>120</v>
      </c>
      <c r="K162" s="43" t="s">
        <v>84</v>
      </c>
      <c r="L162" s="46">
        <v>1</v>
      </c>
      <c r="M162" s="36" t="s">
        <v>3615</v>
      </c>
      <c r="N162" s="37" t="s">
        <v>86</v>
      </c>
      <c r="O162" s="37" t="s">
        <v>86</v>
      </c>
      <c r="P162" s="37" t="s">
        <v>86</v>
      </c>
      <c r="Q162" s="37" t="s">
        <v>86</v>
      </c>
      <c r="R162" s="43" t="s">
        <v>105</v>
      </c>
      <c r="S162" s="37"/>
      <c r="T162" s="37"/>
      <c r="U162" s="37"/>
      <c r="V162" s="37"/>
      <c r="W162" s="43" t="s">
        <v>89</v>
      </c>
      <c r="X162" s="177" t="s">
        <v>86</v>
      </c>
    </row>
    <row r="163" spans="1:24" ht="201.6" x14ac:dyDescent="0.3">
      <c r="A163" s="185" t="s">
        <v>3333</v>
      </c>
      <c r="B163" s="36" t="s">
        <v>3598</v>
      </c>
      <c r="C163" s="36" t="s">
        <v>133</v>
      </c>
      <c r="D163" s="58" t="s">
        <v>3616</v>
      </c>
      <c r="E163" s="33" t="str">
        <f t="shared" si="5"/>
        <v>Finances solidaires et gestion des entreprises sociales (Université de Rennes 1) (Master 2)</v>
      </c>
      <c r="F163" s="67" t="s">
        <v>3611</v>
      </c>
      <c r="G163" s="37" t="s">
        <v>110</v>
      </c>
      <c r="H163" s="37" t="s">
        <v>82</v>
      </c>
      <c r="I163" s="37" t="s">
        <v>111</v>
      </c>
      <c r="J163" s="37">
        <v>60</v>
      </c>
      <c r="K163" s="37" t="s">
        <v>84</v>
      </c>
      <c r="L163" s="37">
        <v>1</v>
      </c>
      <c r="M163" s="36" t="s">
        <v>3615</v>
      </c>
      <c r="N163" s="37" t="s">
        <v>86</v>
      </c>
      <c r="O163" s="37" t="s">
        <v>86</v>
      </c>
      <c r="P163" s="37" t="s">
        <v>86</v>
      </c>
      <c r="Q163" s="37" t="s">
        <v>86</v>
      </c>
      <c r="R163" s="37" t="s">
        <v>105</v>
      </c>
      <c r="S163" s="37"/>
      <c r="T163" s="37"/>
      <c r="U163" s="37"/>
      <c r="V163" s="37"/>
      <c r="W163" s="195" t="s">
        <v>89</v>
      </c>
      <c r="X163" s="177" t="s">
        <v>86</v>
      </c>
    </row>
    <row r="164" spans="1:24" ht="86.4" x14ac:dyDescent="0.3">
      <c r="A164" s="185" t="s">
        <v>3333</v>
      </c>
      <c r="B164" s="36" t="s">
        <v>3598</v>
      </c>
      <c r="C164" s="36" t="s">
        <v>3409</v>
      </c>
      <c r="D164" s="36" t="s">
        <v>3410</v>
      </c>
      <c r="E164" s="33" t="str">
        <f t="shared" si="5"/>
        <v>Finance (M1) (Université de Rennes 1) (Master 1)</v>
      </c>
      <c r="F164" s="67" t="s">
        <v>3617</v>
      </c>
      <c r="G164" s="37" t="s">
        <v>81</v>
      </c>
      <c r="H164" s="37" t="s">
        <v>110</v>
      </c>
      <c r="I164" s="37" t="s">
        <v>111</v>
      </c>
      <c r="J164" s="37">
        <v>60</v>
      </c>
      <c r="K164" s="37" t="s">
        <v>84</v>
      </c>
      <c r="L164" s="37">
        <v>1</v>
      </c>
      <c r="M164" s="36" t="s">
        <v>3618</v>
      </c>
      <c r="N164" s="37" t="s">
        <v>86</v>
      </c>
      <c r="O164" s="37" t="s">
        <v>86</v>
      </c>
      <c r="P164" s="37" t="s">
        <v>86</v>
      </c>
      <c r="Q164" s="37" t="s">
        <v>86</v>
      </c>
      <c r="R164" s="37" t="s">
        <v>105</v>
      </c>
      <c r="S164" s="37"/>
      <c r="T164" s="37"/>
      <c r="U164" s="37"/>
      <c r="V164" s="37"/>
      <c r="W164" s="195" t="s">
        <v>886</v>
      </c>
      <c r="X164" s="177" t="s">
        <v>86</v>
      </c>
    </row>
    <row r="165" spans="1:24" ht="158.4" x14ac:dyDescent="0.3">
      <c r="A165" s="185" t="s">
        <v>3333</v>
      </c>
      <c r="B165" s="36" t="s">
        <v>3598</v>
      </c>
      <c r="C165" s="36" t="s">
        <v>3409</v>
      </c>
      <c r="D165" s="36" t="s">
        <v>3619</v>
      </c>
      <c r="E165" s="33" t="str">
        <f t="shared" si="5"/>
        <v>Finance - parcours crédit management (Université de Rennes 1) (Master 1)</v>
      </c>
      <c r="F165" s="67" t="s">
        <v>3620</v>
      </c>
      <c r="G165" s="37" t="s">
        <v>110</v>
      </c>
      <c r="H165" s="37" t="s">
        <v>82</v>
      </c>
      <c r="I165" s="37" t="s">
        <v>111</v>
      </c>
      <c r="J165" s="37">
        <v>60</v>
      </c>
      <c r="K165" s="37" t="s">
        <v>105</v>
      </c>
      <c r="L165" s="37">
        <v>0</v>
      </c>
      <c r="M165" s="36" t="s">
        <v>112</v>
      </c>
      <c r="N165" s="36" t="s">
        <v>112</v>
      </c>
      <c r="O165" s="36" t="s">
        <v>112</v>
      </c>
      <c r="P165" s="36" t="s">
        <v>112</v>
      </c>
      <c r="Q165" s="36" t="s">
        <v>112</v>
      </c>
      <c r="R165" s="37" t="s">
        <v>105</v>
      </c>
      <c r="S165" s="37"/>
      <c r="T165" s="37"/>
      <c r="U165" s="37"/>
      <c r="V165" s="37"/>
      <c r="W165" s="195" t="s">
        <v>116</v>
      </c>
      <c r="X165" s="177" t="s">
        <v>112</v>
      </c>
    </row>
    <row r="166" spans="1:24" ht="409.6" x14ac:dyDescent="0.3">
      <c r="A166" s="185" t="s">
        <v>3333</v>
      </c>
      <c r="B166" s="36" t="s">
        <v>3598</v>
      </c>
      <c r="C166" s="36" t="s">
        <v>78</v>
      </c>
      <c r="D166" s="36" t="s">
        <v>3621</v>
      </c>
      <c r="E166" s="33" t="str">
        <f t="shared" si="5"/>
        <v>Finance, parcours Crédit Management (Université de Rennes 1) (Master)</v>
      </c>
      <c r="F166" s="67" t="s">
        <v>3622</v>
      </c>
      <c r="G166" s="37" t="s">
        <v>81</v>
      </c>
      <c r="H166" s="37" t="s">
        <v>82</v>
      </c>
      <c r="I166" s="37" t="s">
        <v>83</v>
      </c>
      <c r="J166" s="37">
        <v>120</v>
      </c>
      <c r="K166" s="37" t="s">
        <v>84</v>
      </c>
      <c r="L166" s="37">
        <v>1</v>
      </c>
      <c r="M166" s="36" t="s">
        <v>3618</v>
      </c>
      <c r="N166" s="36" t="s">
        <v>3623</v>
      </c>
      <c r="O166" s="37" t="s">
        <v>86</v>
      </c>
      <c r="P166" s="37" t="s">
        <v>86</v>
      </c>
      <c r="Q166" s="37" t="s">
        <v>86</v>
      </c>
      <c r="R166" s="37" t="s">
        <v>105</v>
      </c>
      <c r="S166" s="37"/>
      <c r="T166" s="37"/>
      <c r="U166" s="37"/>
      <c r="V166" s="37"/>
      <c r="W166" s="195" t="s">
        <v>116</v>
      </c>
      <c r="X166" s="178" t="s">
        <v>3624</v>
      </c>
    </row>
    <row r="167" spans="1:24" ht="187.2" x14ac:dyDescent="0.3">
      <c r="A167" s="188" t="s">
        <v>3333</v>
      </c>
      <c r="B167" s="128" t="s">
        <v>3598</v>
      </c>
      <c r="C167" s="128" t="s">
        <v>133</v>
      </c>
      <c r="D167" s="128" t="s">
        <v>3625</v>
      </c>
      <c r="E167" s="33" t="str">
        <f t="shared" si="5"/>
        <v>Finance parcours Advanced Studies Research in Finance (ASRF) (M2) (Université de Rennes 1) (Master 2)</v>
      </c>
      <c r="F167" s="128" t="s">
        <v>3626</v>
      </c>
      <c r="G167" s="128" t="s">
        <v>110</v>
      </c>
      <c r="H167" s="128" t="s">
        <v>82</v>
      </c>
      <c r="I167" s="128" t="s">
        <v>111</v>
      </c>
      <c r="J167" s="128">
        <v>60</v>
      </c>
      <c r="K167" s="37" t="s">
        <v>84</v>
      </c>
      <c r="L167" s="128">
        <v>1</v>
      </c>
      <c r="M167" s="36" t="s">
        <v>3627</v>
      </c>
      <c r="N167" s="36" t="s">
        <v>3356</v>
      </c>
      <c r="O167" s="37" t="s">
        <v>86</v>
      </c>
      <c r="P167" s="37" t="s">
        <v>86</v>
      </c>
      <c r="Q167" s="37" t="s">
        <v>86</v>
      </c>
      <c r="R167" s="153" t="s">
        <v>105</v>
      </c>
      <c r="S167" s="37"/>
      <c r="T167" s="37"/>
      <c r="U167" s="37"/>
      <c r="V167" s="37"/>
      <c r="W167" s="43" t="s">
        <v>89</v>
      </c>
      <c r="X167" s="178" t="s">
        <v>3628</v>
      </c>
    </row>
    <row r="168" spans="1:24" ht="409.6" x14ac:dyDescent="0.3">
      <c r="A168" s="176" t="s">
        <v>3333</v>
      </c>
      <c r="B168" s="41" t="s">
        <v>3598</v>
      </c>
      <c r="C168" s="41" t="s">
        <v>78</v>
      </c>
      <c r="D168" s="41" t="s">
        <v>3629</v>
      </c>
      <c r="E168" s="33" t="str">
        <f t="shared" si="5"/>
        <v>Finance parcours Advanced Studies Research in Finance (ASRF) (Master) (Université de Rennes 1) (Master)</v>
      </c>
      <c r="F168" s="41" t="s">
        <v>3626</v>
      </c>
      <c r="G168" s="41" t="s">
        <v>81</v>
      </c>
      <c r="H168" s="41" t="s">
        <v>82</v>
      </c>
      <c r="I168" s="41" t="s">
        <v>83</v>
      </c>
      <c r="J168" s="41">
        <v>120</v>
      </c>
      <c r="K168" s="41" t="s">
        <v>84</v>
      </c>
      <c r="L168" s="41">
        <v>1</v>
      </c>
      <c r="M168" s="36" t="s">
        <v>3618</v>
      </c>
      <c r="N168" s="36" t="s">
        <v>3623</v>
      </c>
      <c r="O168" s="36" t="s">
        <v>86</v>
      </c>
      <c r="P168" s="36" t="s">
        <v>86</v>
      </c>
      <c r="Q168" s="36" t="s">
        <v>86</v>
      </c>
      <c r="R168" s="37" t="s">
        <v>105</v>
      </c>
      <c r="S168" s="37"/>
      <c r="T168" s="37"/>
      <c r="U168" s="37"/>
      <c r="V168" s="37"/>
      <c r="W168" s="195" t="s">
        <v>89</v>
      </c>
      <c r="X168" s="178" t="s">
        <v>3624</v>
      </c>
    </row>
    <row r="169" spans="1:24" ht="187.2" x14ac:dyDescent="0.3">
      <c r="A169" s="176" t="s">
        <v>3333</v>
      </c>
      <c r="B169" s="41" t="s">
        <v>3598</v>
      </c>
      <c r="C169" s="41" t="s">
        <v>78</v>
      </c>
      <c r="D169" s="41" t="s">
        <v>3629</v>
      </c>
      <c r="E169" s="33" t="str">
        <f t="shared" si="5"/>
        <v>Finance parcours Advanced Studies Research in Finance (ASRF) (Master) (Université de Rennes 1) (Master)</v>
      </c>
      <c r="F169" s="41" t="s">
        <v>3626</v>
      </c>
      <c r="G169" s="41" t="s">
        <v>81</v>
      </c>
      <c r="H169" s="41" t="s">
        <v>82</v>
      </c>
      <c r="I169" s="41" t="s">
        <v>83</v>
      </c>
      <c r="J169" s="41">
        <v>120</v>
      </c>
      <c r="K169" s="41" t="s">
        <v>84</v>
      </c>
      <c r="L169" s="191">
        <v>1</v>
      </c>
      <c r="M169" s="36" t="s">
        <v>3627</v>
      </c>
      <c r="N169" s="36" t="s">
        <v>3356</v>
      </c>
      <c r="O169" s="37" t="s">
        <v>86</v>
      </c>
      <c r="P169" s="37" t="s">
        <v>86</v>
      </c>
      <c r="Q169" s="37" t="s">
        <v>86</v>
      </c>
      <c r="R169" s="37" t="s">
        <v>105</v>
      </c>
      <c r="S169" s="37"/>
      <c r="T169" s="37"/>
      <c r="U169" s="37"/>
      <c r="V169" s="37"/>
      <c r="W169" s="195" t="s">
        <v>89</v>
      </c>
      <c r="X169" s="178" t="s">
        <v>3628</v>
      </c>
    </row>
    <row r="170" spans="1:24" ht="201.6" x14ac:dyDescent="0.3">
      <c r="A170" s="188" t="s">
        <v>3333</v>
      </c>
      <c r="B170" s="128" t="s">
        <v>3598</v>
      </c>
      <c r="C170" s="128" t="s">
        <v>133</v>
      </c>
      <c r="D170" s="128" t="s">
        <v>3630</v>
      </c>
      <c r="E170" s="33" t="str">
        <f t="shared" si="5"/>
        <v>Finance, parcours Audit et Gestion des Risques et des actifs (AGDR) (en alternance) (Université de Rennes 1) (Master 2)</v>
      </c>
      <c r="F170" s="163" t="s">
        <v>3631</v>
      </c>
      <c r="G170" s="128" t="s">
        <v>110</v>
      </c>
      <c r="H170" s="128" t="s">
        <v>82</v>
      </c>
      <c r="I170" s="128" t="s">
        <v>111</v>
      </c>
      <c r="J170" s="128">
        <v>60</v>
      </c>
      <c r="K170" s="37" t="s">
        <v>84</v>
      </c>
      <c r="L170" s="128">
        <v>1</v>
      </c>
      <c r="M170" s="36" t="s">
        <v>693</v>
      </c>
      <c r="N170" s="36" t="s">
        <v>86</v>
      </c>
      <c r="O170" s="36" t="s">
        <v>86</v>
      </c>
      <c r="P170" s="36" t="s">
        <v>86</v>
      </c>
      <c r="Q170" s="36" t="s">
        <v>86</v>
      </c>
      <c r="R170" s="37" t="s">
        <v>105</v>
      </c>
      <c r="S170" s="37"/>
      <c r="T170" s="37"/>
      <c r="U170" s="37"/>
      <c r="V170" s="37"/>
      <c r="W170" s="195" t="s">
        <v>89</v>
      </c>
      <c r="X170" s="177" t="s">
        <v>112</v>
      </c>
    </row>
    <row r="171" spans="1:24" ht="216" x14ac:dyDescent="0.3">
      <c r="A171" s="185" t="s">
        <v>3333</v>
      </c>
      <c r="B171" s="36" t="s">
        <v>3598</v>
      </c>
      <c r="C171" s="36" t="s">
        <v>78</v>
      </c>
      <c r="D171" s="36" t="s">
        <v>3632</v>
      </c>
      <c r="E171" s="33" t="str">
        <f t="shared" si="5"/>
        <v>Finance, parcours Audit et Gestion des Risques et des actifs (AGDR) (possible en alternance) (Université de Rennes 1) (Master)</v>
      </c>
      <c r="F171" s="67" t="s">
        <v>3631</v>
      </c>
      <c r="G171" s="37" t="s">
        <v>81</v>
      </c>
      <c r="H171" s="37" t="s">
        <v>82</v>
      </c>
      <c r="I171" s="37" t="s">
        <v>83</v>
      </c>
      <c r="J171" s="37">
        <v>120</v>
      </c>
      <c r="K171" s="37" t="s">
        <v>84</v>
      </c>
      <c r="L171" s="37">
        <v>1</v>
      </c>
      <c r="M171" s="36" t="s">
        <v>3618</v>
      </c>
      <c r="N171" s="37" t="s">
        <v>86</v>
      </c>
      <c r="O171" s="37" t="s">
        <v>86</v>
      </c>
      <c r="P171" s="37" t="s">
        <v>86</v>
      </c>
      <c r="Q171" s="37" t="s">
        <v>86</v>
      </c>
      <c r="R171" s="37" t="s">
        <v>105</v>
      </c>
      <c r="S171" s="37"/>
      <c r="T171" s="37"/>
      <c r="U171" s="37"/>
      <c r="V171" s="37"/>
      <c r="W171" s="195" t="s">
        <v>89</v>
      </c>
      <c r="X171" s="177" t="s">
        <v>86</v>
      </c>
    </row>
    <row r="172" spans="1:24" ht="216" x14ac:dyDescent="0.3">
      <c r="A172" s="185" t="s">
        <v>3333</v>
      </c>
      <c r="B172" s="36" t="s">
        <v>3598</v>
      </c>
      <c r="C172" s="36" t="s">
        <v>78</v>
      </c>
      <c r="D172" s="36" t="s">
        <v>3632</v>
      </c>
      <c r="E172" s="33" t="str">
        <f t="shared" si="5"/>
        <v>Finance, parcours Audit et Gestion des Risques et des actifs (AGDR) (possible en alternance) (Université de Rennes 1) (Master)</v>
      </c>
      <c r="F172" s="67" t="s">
        <v>3631</v>
      </c>
      <c r="G172" s="37" t="s">
        <v>81</v>
      </c>
      <c r="H172" s="37" t="s">
        <v>82</v>
      </c>
      <c r="I172" s="37" t="s">
        <v>83</v>
      </c>
      <c r="J172" s="37">
        <v>120</v>
      </c>
      <c r="K172" s="37" t="s">
        <v>84</v>
      </c>
      <c r="L172" s="37">
        <v>1</v>
      </c>
      <c r="M172" s="36" t="s">
        <v>693</v>
      </c>
      <c r="N172" s="36" t="s">
        <v>86</v>
      </c>
      <c r="O172" s="36" t="s">
        <v>86</v>
      </c>
      <c r="P172" s="36" t="s">
        <v>86</v>
      </c>
      <c r="Q172" s="36" t="s">
        <v>86</v>
      </c>
      <c r="R172" s="37" t="s">
        <v>105</v>
      </c>
      <c r="S172" s="37"/>
      <c r="T172" s="37"/>
      <c r="U172" s="37"/>
      <c r="V172" s="37"/>
      <c r="W172" s="195" t="s">
        <v>89</v>
      </c>
      <c r="X172" s="177" t="s">
        <v>112</v>
      </c>
    </row>
    <row r="173" spans="1:24" ht="144" x14ac:dyDescent="0.3">
      <c r="A173" s="185" t="s">
        <v>3333</v>
      </c>
      <c r="B173" s="128" t="s">
        <v>3598</v>
      </c>
      <c r="C173" s="128" t="s">
        <v>133</v>
      </c>
      <c r="D173" s="128" t="s">
        <v>3633</v>
      </c>
      <c r="E173" s="33" t="str">
        <f t="shared" si="5"/>
        <v>Finance parcours trésorerie (en alternance) (Université de Rennes 1) (Master 2)</v>
      </c>
      <c r="F173" s="199" t="s">
        <v>3634</v>
      </c>
      <c r="G173" s="128" t="s">
        <v>110</v>
      </c>
      <c r="H173" s="128" t="s">
        <v>82</v>
      </c>
      <c r="I173" s="128" t="s">
        <v>111</v>
      </c>
      <c r="J173" s="128">
        <v>60</v>
      </c>
      <c r="K173" s="128" t="s">
        <v>105</v>
      </c>
      <c r="L173" s="128">
        <v>0</v>
      </c>
      <c r="M173" s="36" t="s">
        <v>112</v>
      </c>
      <c r="N173" s="36" t="s">
        <v>112</v>
      </c>
      <c r="O173" s="36" t="s">
        <v>112</v>
      </c>
      <c r="P173" s="36" t="s">
        <v>112</v>
      </c>
      <c r="Q173" s="36" t="s">
        <v>112</v>
      </c>
      <c r="R173" s="37" t="s">
        <v>105</v>
      </c>
      <c r="S173" s="37"/>
      <c r="T173" s="37"/>
      <c r="U173" s="37"/>
      <c r="V173" s="37"/>
      <c r="W173" s="195" t="s">
        <v>89</v>
      </c>
      <c r="X173" s="177" t="s">
        <v>112</v>
      </c>
    </row>
    <row r="174" spans="1:24" ht="129.6" x14ac:dyDescent="0.3">
      <c r="A174" s="185" t="s">
        <v>3333</v>
      </c>
      <c r="B174" s="36" t="s">
        <v>3598</v>
      </c>
      <c r="C174" s="36" t="s">
        <v>78</v>
      </c>
      <c r="D174" s="58" t="s">
        <v>3635</v>
      </c>
      <c r="E174" s="33" t="str">
        <f t="shared" si="5"/>
        <v>Finance parcours trésorerie (alternance) (Université de Rennes 1) (Master)</v>
      </c>
      <c r="F174" s="67" t="s">
        <v>3634</v>
      </c>
      <c r="G174" s="37" t="s">
        <v>81</v>
      </c>
      <c r="H174" s="37" t="s">
        <v>82</v>
      </c>
      <c r="I174" s="37" t="s">
        <v>83</v>
      </c>
      <c r="J174" s="37">
        <v>120</v>
      </c>
      <c r="K174" s="128" t="s">
        <v>105</v>
      </c>
      <c r="L174" s="128">
        <v>0</v>
      </c>
      <c r="M174" s="36" t="s">
        <v>112</v>
      </c>
      <c r="N174" s="36" t="s">
        <v>112</v>
      </c>
      <c r="O174" s="36" t="s">
        <v>112</v>
      </c>
      <c r="P174" s="36" t="s">
        <v>112</v>
      </c>
      <c r="Q174" s="36" t="s">
        <v>112</v>
      </c>
      <c r="R174" s="37" t="s">
        <v>105</v>
      </c>
      <c r="S174" s="37"/>
      <c r="T174" s="37"/>
      <c r="U174" s="37"/>
      <c r="V174" s="37"/>
      <c r="W174" s="195" t="s">
        <v>89</v>
      </c>
      <c r="X174" s="177" t="s">
        <v>86</v>
      </c>
    </row>
    <row r="175" spans="1:24" ht="172.8" x14ac:dyDescent="0.3">
      <c r="A175" s="176" t="s">
        <v>3333</v>
      </c>
      <c r="B175" s="41" t="s">
        <v>3598</v>
      </c>
      <c r="C175" s="41" t="s">
        <v>133</v>
      </c>
      <c r="D175" s="41" t="s">
        <v>3636</v>
      </c>
      <c r="E175" s="33" t="str">
        <f t="shared" si="5"/>
        <v>Finance, parcours Analyse et Stratégie Financière (ASF) alternance (M2) (Université de Rennes 1) (Master 2)</v>
      </c>
      <c r="F175" s="200" t="s">
        <v>3637</v>
      </c>
      <c r="G175" s="41" t="s">
        <v>110</v>
      </c>
      <c r="H175" s="41" t="s">
        <v>82</v>
      </c>
      <c r="I175" s="41" t="s">
        <v>111</v>
      </c>
      <c r="J175" s="41">
        <v>60</v>
      </c>
      <c r="K175" s="41" t="s">
        <v>84</v>
      </c>
      <c r="L175" s="41">
        <v>1</v>
      </c>
      <c r="M175" s="36" t="s">
        <v>3638</v>
      </c>
      <c r="N175" s="36" t="s">
        <v>3639</v>
      </c>
      <c r="O175" s="36" t="s">
        <v>86</v>
      </c>
      <c r="P175" s="36" t="s">
        <v>86</v>
      </c>
      <c r="Q175" s="36" t="s">
        <v>86</v>
      </c>
      <c r="R175" s="43" t="s">
        <v>105</v>
      </c>
      <c r="S175" s="37"/>
      <c r="T175" s="37"/>
      <c r="U175" s="37"/>
      <c r="V175" s="37"/>
      <c r="W175" s="43" t="s">
        <v>89</v>
      </c>
      <c r="X175" s="177" t="s">
        <v>112</v>
      </c>
    </row>
    <row r="176" spans="1:24" ht="172.8" x14ac:dyDescent="0.3">
      <c r="A176" s="176" t="s">
        <v>3333</v>
      </c>
      <c r="B176" s="41" t="s">
        <v>3598</v>
      </c>
      <c r="C176" s="41" t="s">
        <v>133</v>
      </c>
      <c r="D176" s="41" t="s">
        <v>3636</v>
      </c>
      <c r="E176" s="33" t="str">
        <f t="shared" si="5"/>
        <v>Finance, parcours Analyse et Stratégie Financière (ASF) alternance (M2) (Université de Rennes 1) (Master 2)</v>
      </c>
      <c r="F176" s="200" t="s">
        <v>3637</v>
      </c>
      <c r="G176" s="41" t="s">
        <v>110</v>
      </c>
      <c r="H176" s="41" t="s">
        <v>82</v>
      </c>
      <c r="I176" s="41" t="s">
        <v>111</v>
      </c>
      <c r="J176" s="41">
        <v>60</v>
      </c>
      <c r="K176" s="41" t="s">
        <v>84</v>
      </c>
      <c r="L176" s="191">
        <v>1</v>
      </c>
      <c r="M176" s="36" t="s">
        <v>693</v>
      </c>
      <c r="N176" s="36" t="s">
        <v>3356</v>
      </c>
      <c r="O176" s="36" t="s">
        <v>86</v>
      </c>
      <c r="P176" s="36" t="s">
        <v>86</v>
      </c>
      <c r="Q176" s="36" t="s">
        <v>86</v>
      </c>
      <c r="R176" s="43" t="s">
        <v>105</v>
      </c>
      <c r="S176" s="37"/>
      <c r="T176" s="37"/>
      <c r="U176" s="37"/>
      <c r="V176" s="37"/>
      <c r="W176" s="43" t="s">
        <v>89</v>
      </c>
      <c r="X176" s="195"/>
    </row>
    <row r="177" spans="1:24" ht="187.2" x14ac:dyDescent="0.3">
      <c r="A177" s="176" t="s">
        <v>3333</v>
      </c>
      <c r="B177" s="41" t="s">
        <v>3598</v>
      </c>
      <c r="C177" s="41" t="s">
        <v>78</v>
      </c>
      <c r="D177" s="41" t="s">
        <v>3640</v>
      </c>
      <c r="E177" s="33" t="str">
        <f t="shared" si="5"/>
        <v>Finance, parcours Analyse et Stratégie Financière (ASF) (possible en alternance) (Master) (Université de Rennes 1) (Master)</v>
      </c>
      <c r="F177" s="41" t="s">
        <v>3637</v>
      </c>
      <c r="G177" s="41" t="s">
        <v>81</v>
      </c>
      <c r="H177" s="41" t="s">
        <v>82</v>
      </c>
      <c r="I177" s="41" t="s">
        <v>83</v>
      </c>
      <c r="J177" s="41">
        <v>120</v>
      </c>
      <c r="K177" s="41" t="s">
        <v>84</v>
      </c>
      <c r="L177" s="41">
        <v>1</v>
      </c>
      <c r="M177" s="36" t="s">
        <v>3618</v>
      </c>
      <c r="N177" s="37" t="s">
        <v>86</v>
      </c>
      <c r="O177" s="37" t="s">
        <v>86</v>
      </c>
      <c r="P177" s="37" t="s">
        <v>86</v>
      </c>
      <c r="Q177" s="37" t="s">
        <v>86</v>
      </c>
      <c r="R177" s="43" t="s">
        <v>105</v>
      </c>
      <c r="S177" s="37"/>
      <c r="T177" s="37"/>
      <c r="U177" s="37"/>
      <c r="V177" s="37"/>
      <c r="W177" s="43" t="s">
        <v>89</v>
      </c>
      <c r="X177" s="177" t="s">
        <v>86</v>
      </c>
    </row>
    <row r="178" spans="1:24" ht="187.2" x14ac:dyDescent="0.3">
      <c r="A178" s="176" t="s">
        <v>3333</v>
      </c>
      <c r="B178" s="41" t="s">
        <v>3598</v>
      </c>
      <c r="C178" s="41" t="s">
        <v>78</v>
      </c>
      <c r="D178" s="41" t="s">
        <v>3640</v>
      </c>
      <c r="E178" s="33" t="str">
        <f t="shared" si="5"/>
        <v>Finance, parcours Analyse et Stratégie Financière (ASF) (possible en alternance) (Master) (Université de Rennes 1) (Master)</v>
      </c>
      <c r="F178" s="41" t="s">
        <v>3637</v>
      </c>
      <c r="G178" s="41" t="s">
        <v>81</v>
      </c>
      <c r="H178" s="41" t="s">
        <v>82</v>
      </c>
      <c r="I178" s="41" t="s">
        <v>83</v>
      </c>
      <c r="J178" s="41">
        <v>120</v>
      </c>
      <c r="K178" s="41" t="s">
        <v>84</v>
      </c>
      <c r="L178" s="191">
        <v>1</v>
      </c>
      <c r="M178" s="36" t="s">
        <v>3641</v>
      </c>
      <c r="N178" s="36" t="s">
        <v>3639</v>
      </c>
      <c r="O178" s="37" t="s">
        <v>86</v>
      </c>
      <c r="P178" s="37" t="s">
        <v>86</v>
      </c>
      <c r="Q178" s="37" t="s">
        <v>86</v>
      </c>
      <c r="R178" s="43" t="s">
        <v>105</v>
      </c>
      <c r="S178" s="37"/>
      <c r="T178" s="37"/>
      <c r="U178" s="37"/>
      <c r="V178" s="37"/>
      <c r="W178" s="43" t="s">
        <v>89</v>
      </c>
      <c r="X178" s="195"/>
    </row>
    <row r="179" spans="1:24" ht="187.2" x14ac:dyDescent="0.3">
      <c r="A179" s="176" t="s">
        <v>3333</v>
      </c>
      <c r="B179" s="41" t="s">
        <v>3598</v>
      </c>
      <c r="C179" s="41" t="s">
        <v>78</v>
      </c>
      <c r="D179" s="41" t="s">
        <v>3640</v>
      </c>
      <c r="E179" s="33" t="str">
        <f t="shared" si="5"/>
        <v>Finance, parcours Analyse et Stratégie Financière (ASF) (possible en alternance) (Master) (Université de Rennes 1) (Master)</v>
      </c>
      <c r="F179" s="41" t="s">
        <v>3637</v>
      </c>
      <c r="G179" s="41" t="s">
        <v>81</v>
      </c>
      <c r="H179" s="41" t="s">
        <v>82</v>
      </c>
      <c r="I179" s="41" t="s">
        <v>83</v>
      </c>
      <c r="J179" s="41">
        <v>120</v>
      </c>
      <c r="K179" s="41" t="s">
        <v>84</v>
      </c>
      <c r="L179" s="117">
        <v>1</v>
      </c>
      <c r="M179" s="36" t="s">
        <v>693</v>
      </c>
      <c r="N179" s="36" t="s">
        <v>3356</v>
      </c>
      <c r="O179" s="36" t="s">
        <v>86</v>
      </c>
      <c r="P179" s="36" t="s">
        <v>86</v>
      </c>
      <c r="Q179" s="36" t="s">
        <v>86</v>
      </c>
      <c r="R179" s="43" t="s">
        <v>105</v>
      </c>
      <c r="S179" s="37"/>
      <c r="T179" s="37"/>
      <c r="U179" s="37"/>
      <c r="V179" s="37"/>
      <c r="W179" s="43" t="s">
        <v>89</v>
      </c>
      <c r="X179" s="177" t="s">
        <v>112</v>
      </c>
    </row>
    <row r="180" spans="1:24" ht="172.8" x14ac:dyDescent="0.3">
      <c r="A180" s="185" t="s">
        <v>3333</v>
      </c>
      <c r="B180" s="36" t="s">
        <v>3598</v>
      </c>
      <c r="C180" s="36" t="s">
        <v>3409</v>
      </c>
      <c r="D180" s="36" t="s">
        <v>3642</v>
      </c>
      <c r="E180" s="33" t="str">
        <f t="shared" si="5"/>
        <v>Monnaie, banque, finance, assurance, parcours Finance d'entreprise (M1) (Université de Rennes 1) (Master 1)</v>
      </c>
      <c r="F180" s="67" t="s">
        <v>3643</v>
      </c>
      <c r="G180" s="37" t="s">
        <v>81</v>
      </c>
      <c r="H180" s="37" t="s">
        <v>110</v>
      </c>
      <c r="I180" s="37" t="s">
        <v>111</v>
      </c>
      <c r="J180" s="37">
        <v>60</v>
      </c>
      <c r="K180" s="37" t="s">
        <v>105</v>
      </c>
      <c r="L180" s="37">
        <v>0</v>
      </c>
      <c r="M180" s="36" t="s">
        <v>112</v>
      </c>
      <c r="N180" s="36" t="s">
        <v>112</v>
      </c>
      <c r="O180" s="36" t="s">
        <v>112</v>
      </c>
      <c r="P180" s="36" t="s">
        <v>112</v>
      </c>
      <c r="Q180" s="36" t="s">
        <v>112</v>
      </c>
      <c r="R180" s="37" t="s">
        <v>105</v>
      </c>
      <c r="S180" s="37"/>
      <c r="T180" s="37"/>
      <c r="U180" s="37"/>
      <c r="V180" s="37"/>
      <c r="W180" s="195" t="s">
        <v>886</v>
      </c>
      <c r="X180" s="177" t="s">
        <v>112</v>
      </c>
    </row>
    <row r="181" spans="1:24" ht="172.8" x14ac:dyDescent="0.3">
      <c r="A181" s="185" t="s">
        <v>3333</v>
      </c>
      <c r="B181" s="36" t="s">
        <v>3598</v>
      </c>
      <c r="C181" s="36" t="s">
        <v>133</v>
      </c>
      <c r="D181" s="36" t="s">
        <v>3644</v>
      </c>
      <c r="E181" s="33" t="str">
        <f t="shared" si="5"/>
        <v>Monnaie, banque, finance, assurance, parcours Finance d'entreprise (M2) (Université de Rennes 1) (Master 2)</v>
      </c>
      <c r="F181" s="67" t="s">
        <v>3645</v>
      </c>
      <c r="G181" s="37" t="s">
        <v>110</v>
      </c>
      <c r="H181" s="37" t="s">
        <v>82</v>
      </c>
      <c r="I181" s="37" t="s">
        <v>111</v>
      </c>
      <c r="J181" s="37">
        <v>60</v>
      </c>
      <c r="K181" s="37" t="s">
        <v>105</v>
      </c>
      <c r="L181" s="37">
        <v>0</v>
      </c>
      <c r="M181" s="36" t="s">
        <v>112</v>
      </c>
      <c r="N181" s="36" t="s">
        <v>112</v>
      </c>
      <c r="O181" s="36" t="s">
        <v>112</v>
      </c>
      <c r="P181" s="36" t="s">
        <v>112</v>
      </c>
      <c r="Q181" s="36" t="s">
        <v>112</v>
      </c>
      <c r="R181" s="37" t="s">
        <v>105</v>
      </c>
      <c r="S181" s="37"/>
      <c r="T181" s="37"/>
      <c r="U181" s="37"/>
      <c r="V181" s="37"/>
      <c r="W181" s="195" t="s">
        <v>886</v>
      </c>
      <c r="X181" s="177" t="s">
        <v>112</v>
      </c>
    </row>
    <row r="182" spans="1:24" ht="158.4" x14ac:dyDescent="0.3">
      <c r="A182" s="185" t="s">
        <v>3333</v>
      </c>
      <c r="B182" s="36" t="s">
        <v>3598</v>
      </c>
      <c r="C182" s="36" t="s">
        <v>78</v>
      </c>
      <c r="D182" s="36" t="s">
        <v>3646</v>
      </c>
      <c r="E182" s="33" t="str">
        <f t="shared" si="5"/>
        <v>Monnaie, banque, finance, assurance, parcours Finance d'entreprise (Master) (Université de Rennes 1) (Master)</v>
      </c>
      <c r="F182" s="67" t="s">
        <v>3647</v>
      </c>
      <c r="G182" s="37" t="s">
        <v>81</v>
      </c>
      <c r="H182" s="37" t="s">
        <v>82</v>
      </c>
      <c r="I182" s="37" t="s">
        <v>83</v>
      </c>
      <c r="J182" s="37">
        <v>120</v>
      </c>
      <c r="K182" s="37" t="s">
        <v>105</v>
      </c>
      <c r="L182" s="37">
        <v>0</v>
      </c>
      <c r="M182" s="36" t="s">
        <v>112</v>
      </c>
      <c r="N182" s="36" t="s">
        <v>112</v>
      </c>
      <c r="O182" s="36" t="s">
        <v>112</v>
      </c>
      <c r="P182" s="36" t="s">
        <v>112</v>
      </c>
      <c r="Q182" s="36" t="s">
        <v>112</v>
      </c>
      <c r="R182" s="37" t="s">
        <v>105</v>
      </c>
      <c r="S182" s="37"/>
      <c r="T182" s="37"/>
      <c r="U182" s="37"/>
      <c r="V182" s="37"/>
      <c r="W182" s="195" t="s">
        <v>886</v>
      </c>
      <c r="X182" s="177" t="s">
        <v>112</v>
      </c>
    </row>
    <row r="183" spans="1:24" ht="158.4" x14ac:dyDescent="0.3">
      <c r="A183" s="176" t="s">
        <v>3333</v>
      </c>
      <c r="B183" s="36" t="s">
        <v>3598</v>
      </c>
      <c r="C183" s="41" t="s">
        <v>133</v>
      </c>
      <c r="D183" s="41" t="s">
        <v>3648</v>
      </c>
      <c r="E183" s="33" t="str">
        <f t="shared" si="5"/>
        <v>Monnaie, banque, finance, assurance, parcours Finance data (M2) (Université de Rennes 1) (Master 2)</v>
      </c>
      <c r="F183" s="42" t="s">
        <v>3649</v>
      </c>
      <c r="G183" s="43" t="s">
        <v>110</v>
      </c>
      <c r="H183" s="43" t="s">
        <v>82</v>
      </c>
      <c r="I183" s="43" t="s">
        <v>111</v>
      </c>
      <c r="J183" s="43">
        <v>60</v>
      </c>
      <c r="K183" s="201" t="s">
        <v>84</v>
      </c>
      <c r="L183" s="43">
        <v>1</v>
      </c>
      <c r="M183" s="202" t="s">
        <v>3650</v>
      </c>
      <c r="N183" s="36" t="s">
        <v>86</v>
      </c>
      <c r="O183" s="36" t="s">
        <v>86</v>
      </c>
      <c r="P183" s="36" t="s">
        <v>86</v>
      </c>
      <c r="Q183" s="36" t="s">
        <v>86</v>
      </c>
      <c r="R183" s="36" t="s">
        <v>105</v>
      </c>
      <c r="S183" s="37"/>
      <c r="T183" s="37"/>
      <c r="U183" s="37"/>
      <c r="V183" s="37"/>
      <c r="W183" s="43" t="s">
        <v>886</v>
      </c>
      <c r="X183" s="177" t="s">
        <v>112</v>
      </c>
    </row>
    <row r="184" spans="1:24" ht="158.4" x14ac:dyDescent="0.3">
      <c r="A184" s="176" t="s">
        <v>3333</v>
      </c>
      <c r="B184" s="36" t="s">
        <v>3598</v>
      </c>
      <c r="C184" s="41" t="s">
        <v>133</v>
      </c>
      <c r="D184" s="41" t="s">
        <v>3648</v>
      </c>
      <c r="E184" s="33" t="str">
        <f t="shared" si="5"/>
        <v>Monnaie, banque, finance, assurance, parcours Finance data (M2) (Université de Rennes 1) (Master 2)</v>
      </c>
      <c r="F184" s="42" t="s">
        <v>3649</v>
      </c>
      <c r="G184" s="43" t="s">
        <v>110</v>
      </c>
      <c r="H184" s="43" t="s">
        <v>82</v>
      </c>
      <c r="I184" s="43" t="s">
        <v>111</v>
      </c>
      <c r="J184" s="43">
        <v>60</v>
      </c>
      <c r="K184" s="37" t="s">
        <v>84</v>
      </c>
      <c r="L184" s="46">
        <v>1</v>
      </c>
      <c r="M184" s="36" t="s">
        <v>3651</v>
      </c>
      <c r="N184" s="36" t="s">
        <v>86</v>
      </c>
      <c r="O184" s="36" t="s">
        <v>86</v>
      </c>
      <c r="P184" s="36" t="s">
        <v>86</v>
      </c>
      <c r="Q184" s="36" t="s">
        <v>86</v>
      </c>
      <c r="R184" s="36" t="s">
        <v>105</v>
      </c>
      <c r="S184" s="37"/>
      <c r="T184" s="37"/>
      <c r="U184" s="37"/>
      <c r="V184" s="37"/>
      <c r="W184" s="43" t="s">
        <v>886</v>
      </c>
      <c r="X184" s="195"/>
    </row>
    <row r="185" spans="1:24" ht="187.2" x14ac:dyDescent="0.3">
      <c r="A185" s="176" t="s">
        <v>3333</v>
      </c>
      <c r="B185" s="36" t="s">
        <v>3598</v>
      </c>
      <c r="C185" s="41" t="s">
        <v>78</v>
      </c>
      <c r="D185" s="41" t="s">
        <v>3652</v>
      </c>
      <c r="E185" s="33" t="str">
        <f t="shared" si="5"/>
        <v>Monnaie, banque, finance, assurance, parcours Finance data (Master) (Université de Rennes 1) (Master)</v>
      </c>
      <c r="F185" s="42" t="s">
        <v>3653</v>
      </c>
      <c r="G185" s="43" t="s">
        <v>81</v>
      </c>
      <c r="H185" s="43" t="s">
        <v>82</v>
      </c>
      <c r="I185" s="43" t="s">
        <v>83</v>
      </c>
      <c r="J185" s="41">
        <v>120</v>
      </c>
      <c r="K185" s="201" t="s">
        <v>84</v>
      </c>
      <c r="L185" s="43">
        <v>1</v>
      </c>
      <c r="M185" s="202" t="s">
        <v>3650</v>
      </c>
      <c r="N185" s="36" t="s">
        <v>86</v>
      </c>
      <c r="O185" s="36" t="s">
        <v>86</v>
      </c>
      <c r="P185" s="36" t="s">
        <v>86</v>
      </c>
      <c r="Q185" s="36" t="s">
        <v>86</v>
      </c>
      <c r="R185" s="36" t="s">
        <v>105</v>
      </c>
      <c r="S185" s="37"/>
      <c r="T185" s="37"/>
      <c r="U185" s="37"/>
      <c r="V185" s="37"/>
      <c r="W185" s="43" t="s">
        <v>886</v>
      </c>
      <c r="X185" s="177" t="s">
        <v>112</v>
      </c>
    </row>
    <row r="186" spans="1:24" ht="187.2" x14ac:dyDescent="0.3">
      <c r="A186" s="176" t="s">
        <v>3333</v>
      </c>
      <c r="B186" s="36" t="s">
        <v>3598</v>
      </c>
      <c r="C186" s="41" t="s">
        <v>78</v>
      </c>
      <c r="D186" s="41" t="s">
        <v>3652</v>
      </c>
      <c r="E186" s="33" t="str">
        <f t="shared" si="5"/>
        <v>Monnaie, banque, finance, assurance, parcours Finance data (Master) (Université de Rennes 1) (Master)</v>
      </c>
      <c r="F186" s="42" t="s">
        <v>3653</v>
      </c>
      <c r="G186" s="43" t="s">
        <v>81</v>
      </c>
      <c r="H186" s="43" t="s">
        <v>82</v>
      </c>
      <c r="I186" s="43" t="s">
        <v>83</v>
      </c>
      <c r="J186" s="41">
        <v>120</v>
      </c>
      <c r="K186" s="37" t="s">
        <v>84</v>
      </c>
      <c r="L186" s="46">
        <v>1</v>
      </c>
      <c r="M186" s="36" t="s">
        <v>3651</v>
      </c>
      <c r="N186" s="36" t="s">
        <v>86</v>
      </c>
      <c r="O186" s="36" t="s">
        <v>86</v>
      </c>
      <c r="P186" s="36" t="s">
        <v>86</v>
      </c>
      <c r="Q186" s="36" t="s">
        <v>86</v>
      </c>
      <c r="R186" s="36" t="s">
        <v>105</v>
      </c>
      <c r="S186" s="37"/>
      <c r="T186" s="37"/>
      <c r="U186" s="37"/>
      <c r="V186" s="37"/>
      <c r="W186" s="43" t="s">
        <v>886</v>
      </c>
      <c r="X186" s="195"/>
    </row>
    <row r="187" spans="1:24" ht="216" x14ac:dyDescent="0.3">
      <c r="A187" s="185" t="s">
        <v>3333</v>
      </c>
      <c r="B187" s="36" t="s">
        <v>3598</v>
      </c>
      <c r="C187" s="36" t="s">
        <v>3409</v>
      </c>
      <c r="D187" s="58" t="s">
        <v>3654</v>
      </c>
      <c r="E187" s="33" t="str">
        <f t="shared" si="5"/>
        <v>Monnaie, banque, finance, assurance, parcours carrières bancaires (possible en alternance) (M1) (Université de Rennes 1) (Master 1)</v>
      </c>
      <c r="F187" s="67" t="s">
        <v>3655</v>
      </c>
      <c r="G187" s="37" t="s">
        <v>81</v>
      </c>
      <c r="H187" s="37" t="s">
        <v>110</v>
      </c>
      <c r="I187" s="37" t="s">
        <v>111</v>
      </c>
      <c r="J187" s="37">
        <v>60</v>
      </c>
      <c r="K187" s="37" t="s">
        <v>105</v>
      </c>
      <c r="L187" s="37">
        <v>0</v>
      </c>
      <c r="M187" s="36" t="s">
        <v>112</v>
      </c>
      <c r="N187" s="36" t="s">
        <v>112</v>
      </c>
      <c r="O187" s="36" t="s">
        <v>112</v>
      </c>
      <c r="P187" s="36" t="s">
        <v>112</v>
      </c>
      <c r="Q187" s="36" t="s">
        <v>112</v>
      </c>
      <c r="R187" s="37" t="s">
        <v>105</v>
      </c>
      <c r="S187" s="37"/>
      <c r="T187" s="37"/>
      <c r="U187" s="37"/>
      <c r="V187" s="37"/>
      <c r="W187" s="195" t="s">
        <v>886</v>
      </c>
      <c r="X187" s="177" t="s">
        <v>112</v>
      </c>
    </row>
    <row r="188" spans="1:24" ht="216" x14ac:dyDescent="0.3">
      <c r="A188" s="185" t="s">
        <v>3333</v>
      </c>
      <c r="B188" s="36" t="s">
        <v>3598</v>
      </c>
      <c r="C188" s="36" t="s">
        <v>133</v>
      </c>
      <c r="D188" s="58" t="s">
        <v>3656</v>
      </c>
      <c r="E188" s="33" t="str">
        <f t="shared" si="5"/>
        <v>Monnaie, banque, finance, assurance, parcours carrières bancaires (possible en alternance) (M2) (Université de Rennes 1) (Master 2)</v>
      </c>
      <c r="F188" s="67" t="s">
        <v>3657</v>
      </c>
      <c r="G188" s="37" t="s">
        <v>110</v>
      </c>
      <c r="H188" s="37" t="s">
        <v>82</v>
      </c>
      <c r="I188" s="37" t="s">
        <v>111</v>
      </c>
      <c r="J188" s="37">
        <v>60</v>
      </c>
      <c r="K188" s="37" t="s">
        <v>105</v>
      </c>
      <c r="L188" s="37">
        <v>0</v>
      </c>
      <c r="M188" s="36" t="s">
        <v>112</v>
      </c>
      <c r="N188" s="36" t="s">
        <v>112</v>
      </c>
      <c r="O188" s="36" t="s">
        <v>112</v>
      </c>
      <c r="P188" s="36" t="s">
        <v>112</v>
      </c>
      <c r="Q188" s="36" t="s">
        <v>112</v>
      </c>
      <c r="R188" s="37" t="s">
        <v>105</v>
      </c>
      <c r="S188" s="37"/>
      <c r="T188" s="37"/>
      <c r="U188" s="37"/>
      <c r="V188" s="37"/>
      <c r="W188" s="195" t="s">
        <v>886</v>
      </c>
      <c r="X188" s="177" t="s">
        <v>112</v>
      </c>
    </row>
    <row r="189" spans="1:24" ht="201.6" x14ac:dyDescent="0.3">
      <c r="A189" s="185" t="s">
        <v>3333</v>
      </c>
      <c r="B189" s="36" t="s">
        <v>3598</v>
      </c>
      <c r="C189" s="36" t="s">
        <v>78</v>
      </c>
      <c r="D189" s="58" t="s">
        <v>3658</v>
      </c>
      <c r="E189" s="33" t="str">
        <f t="shared" si="5"/>
        <v>Monnaie, banque, finance, assurance, parcours carrières bancaires (possible en alternance) (Master) (Université de Rennes 1) (Master)</v>
      </c>
      <c r="F189" s="67" t="s">
        <v>3647</v>
      </c>
      <c r="G189" s="37" t="s">
        <v>81</v>
      </c>
      <c r="H189" s="37" t="s">
        <v>82</v>
      </c>
      <c r="I189" s="37" t="s">
        <v>83</v>
      </c>
      <c r="J189" s="37">
        <v>120</v>
      </c>
      <c r="K189" s="37" t="s">
        <v>105</v>
      </c>
      <c r="L189" s="37">
        <v>0</v>
      </c>
      <c r="M189" s="36" t="s">
        <v>112</v>
      </c>
      <c r="N189" s="36" t="s">
        <v>112</v>
      </c>
      <c r="O189" s="36" t="s">
        <v>112</v>
      </c>
      <c r="P189" s="36" t="s">
        <v>112</v>
      </c>
      <c r="Q189" s="36" t="s">
        <v>112</v>
      </c>
      <c r="R189" s="37" t="s">
        <v>105</v>
      </c>
      <c r="S189" s="37"/>
      <c r="T189" s="37"/>
      <c r="U189" s="37"/>
      <c r="V189" s="37"/>
      <c r="W189" s="195" t="s">
        <v>886</v>
      </c>
      <c r="X189" s="177" t="s">
        <v>112</v>
      </c>
    </row>
    <row r="190" spans="1:24" ht="201.6" x14ac:dyDescent="0.3">
      <c r="A190" s="185" t="s">
        <v>3333</v>
      </c>
      <c r="B190" s="36" t="s">
        <v>3598</v>
      </c>
      <c r="C190" s="36" t="s">
        <v>3409</v>
      </c>
      <c r="D190" s="36" t="s">
        <v>3659</v>
      </c>
      <c r="E190" s="33" t="str">
        <f t="shared" si="5"/>
        <v>Monnaie, banque, finance, assurance, parcours Ingénierie économique et financière (IEF) (M1) (Université de Rennes 1) (Master 1)</v>
      </c>
      <c r="F190" s="67" t="s">
        <v>3660</v>
      </c>
      <c r="G190" s="37" t="s">
        <v>81</v>
      </c>
      <c r="H190" s="37" t="s">
        <v>110</v>
      </c>
      <c r="I190" s="37" t="s">
        <v>111</v>
      </c>
      <c r="J190" s="37">
        <v>60</v>
      </c>
      <c r="K190" s="37" t="s">
        <v>105</v>
      </c>
      <c r="L190" s="37">
        <v>0</v>
      </c>
      <c r="M190" s="36" t="s">
        <v>112</v>
      </c>
      <c r="N190" s="36" t="s">
        <v>112</v>
      </c>
      <c r="O190" s="36" t="s">
        <v>112</v>
      </c>
      <c r="P190" s="36" t="s">
        <v>112</v>
      </c>
      <c r="Q190" s="36" t="s">
        <v>112</v>
      </c>
      <c r="R190" s="37" t="s">
        <v>105</v>
      </c>
      <c r="S190" s="37"/>
      <c r="T190" s="37"/>
      <c r="U190" s="37"/>
      <c r="V190" s="37"/>
      <c r="W190" s="195" t="s">
        <v>886</v>
      </c>
      <c r="X190" s="177" t="s">
        <v>112</v>
      </c>
    </row>
    <row r="191" spans="1:24" ht="201.6" x14ac:dyDescent="0.3">
      <c r="A191" s="185" t="s">
        <v>3333</v>
      </c>
      <c r="B191" s="36" t="s">
        <v>3598</v>
      </c>
      <c r="C191" s="36" t="s">
        <v>133</v>
      </c>
      <c r="D191" s="36" t="s">
        <v>3661</v>
      </c>
      <c r="E191" s="33" t="str">
        <f t="shared" si="5"/>
        <v>Monnaie, banque, finance, assurance, parcours Ingénierie économique et financière (IEF) (M2) (Université de Rennes 1) (Master 2)</v>
      </c>
      <c r="F191" s="67" t="s">
        <v>3662</v>
      </c>
      <c r="G191" s="37" t="s">
        <v>110</v>
      </c>
      <c r="H191" s="37" t="s">
        <v>82</v>
      </c>
      <c r="I191" s="37" t="s">
        <v>111</v>
      </c>
      <c r="J191" s="37">
        <v>60</v>
      </c>
      <c r="K191" s="37" t="s">
        <v>105</v>
      </c>
      <c r="L191" s="37">
        <v>0</v>
      </c>
      <c r="M191" s="36" t="s">
        <v>112</v>
      </c>
      <c r="N191" s="36" t="s">
        <v>112</v>
      </c>
      <c r="O191" s="36" t="s">
        <v>112</v>
      </c>
      <c r="P191" s="36" t="s">
        <v>112</v>
      </c>
      <c r="Q191" s="36" t="s">
        <v>112</v>
      </c>
      <c r="R191" s="37" t="s">
        <v>105</v>
      </c>
      <c r="S191" s="37"/>
      <c r="T191" s="37"/>
      <c r="U191" s="37"/>
      <c r="V191" s="37"/>
      <c r="W191" s="195" t="s">
        <v>886</v>
      </c>
      <c r="X191" s="177" t="s">
        <v>112</v>
      </c>
    </row>
    <row r="192" spans="1:24" ht="201.6" x14ac:dyDescent="0.3">
      <c r="A192" s="185" t="s">
        <v>3333</v>
      </c>
      <c r="B192" s="36" t="s">
        <v>3598</v>
      </c>
      <c r="C192" s="36" t="s">
        <v>78</v>
      </c>
      <c r="D192" s="36" t="s">
        <v>3663</v>
      </c>
      <c r="E192" s="33" t="str">
        <f t="shared" si="5"/>
        <v>Monnaie, banque, finance, assurance, parcours Ingénierie économique et financière (IEF) (Master) (Université de Rennes 1) (Master)</v>
      </c>
      <c r="F192" s="67" t="s">
        <v>3647</v>
      </c>
      <c r="G192" s="37" t="s">
        <v>81</v>
      </c>
      <c r="H192" s="37" t="s">
        <v>82</v>
      </c>
      <c r="I192" s="37" t="s">
        <v>83</v>
      </c>
      <c r="J192" s="37">
        <v>120</v>
      </c>
      <c r="K192" s="37" t="s">
        <v>105</v>
      </c>
      <c r="L192" s="37">
        <v>0</v>
      </c>
      <c r="M192" s="36" t="s">
        <v>112</v>
      </c>
      <c r="N192" s="36" t="s">
        <v>112</v>
      </c>
      <c r="O192" s="36" t="s">
        <v>112</v>
      </c>
      <c r="P192" s="36" t="s">
        <v>112</v>
      </c>
      <c r="Q192" s="36" t="s">
        <v>112</v>
      </c>
      <c r="R192" s="37" t="s">
        <v>105</v>
      </c>
      <c r="S192" s="37"/>
      <c r="T192" s="37"/>
      <c r="U192" s="37"/>
      <c r="V192" s="37"/>
      <c r="W192" s="195" t="s">
        <v>886</v>
      </c>
      <c r="X192" s="177" t="s">
        <v>112</v>
      </c>
    </row>
    <row r="193" spans="1:24" ht="216" x14ac:dyDescent="0.3">
      <c r="A193" s="185" t="s">
        <v>3333</v>
      </c>
      <c r="B193" s="36" t="s">
        <v>3598</v>
      </c>
      <c r="C193" s="36" t="s">
        <v>133</v>
      </c>
      <c r="D193" s="36" t="s">
        <v>3664</v>
      </c>
      <c r="E193" s="33" t="str">
        <f t="shared" si="5"/>
        <v>Monnaie, banque, finance, assurance, parcours Conseils en gestion de patrimoine (M2) (Université de Rennes 1) (Master 2)</v>
      </c>
      <c r="F193" s="67" t="s">
        <v>3665</v>
      </c>
      <c r="G193" s="37" t="s">
        <v>110</v>
      </c>
      <c r="H193" s="37" t="s">
        <v>82</v>
      </c>
      <c r="I193" s="37" t="s">
        <v>111</v>
      </c>
      <c r="J193" s="37">
        <v>60</v>
      </c>
      <c r="K193" s="37" t="s">
        <v>105</v>
      </c>
      <c r="L193" s="203" t="s">
        <v>3666</v>
      </c>
      <c r="M193" s="37" t="s">
        <v>86</v>
      </c>
      <c r="N193" s="37" t="s">
        <v>86</v>
      </c>
      <c r="O193" s="37" t="s">
        <v>86</v>
      </c>
      <c r="P193" s="37" t="s">
        <v>86</v>
      </c>
      <c r="Q193" s="37" t="s">
        <v>86</v>
      </c>
      <c r="R193" s="37" t="s">
        <v>86</v>
      </c>
      <c r="S193" s="37"/>
      <c r="T193" s="37"/>
      <c r="U193" s="37"/>
      <c r="V193" s="37"/>
      <c r="W193" s="195" t="s">
        <v>116</v>
      </c>
      <c r="X193" s="177" t="s">
        <v>112</v>
      </c>
    </row>
    <row r="194" spans="1:24" ht="187.2" x14ac:dyDescent="0.3">
      <c r="A194" s="185" t="s">
        <v>3333</v>
      </c>
      <c r="B194" s="36" t="s">
        <v>3598</v>
      </c>
      <c r="C194" s="36" t="s">
        <v>78</v>
      </c>
      <c r="D194" s="36" t="s">
        <v>3667</v>
      </c>
      <c r="E194" s="33" t="str">
        <f t="shared" ref="E194:E257" si="6">CONCATENATE(D194&amp;" ("&amp;B194&amp;")"&amp;" ("&amp;C194&amp;")")</f>
        <v>Monnaie, banque, finance, assurance, parcours Conseils en gestion de patrimoine (Master) (Université de Rennes 1) (Master)</v>
      </c>
      <c r="F194" s="67" t="s">
        <v>3647</v>
      </c>
      <c r="G194" s="37" t="s">
        <v>81</v>
      </c>
      <c r="H194" s="37" t="s">
        <v>82</v>
      </c>
      <c r="I194" s="37" t="s">
        <v>83</v>
      </c>
      <c r="J194" s="37">
        <v>120</v>
      </c>
      <c r="K194" s="37" t="s">
        <v>105</v>
      </c>
      <c r="L194" s="203" t="s">
        <v>3666</v>
      </c>
      <c r="M194" s="37" t="s">
        <v>86</v>
      </c>
      <c r="N194" s="37" t="s">
        <v>86</v>
      </c>
      <c r="O194" s="37" t="s">
        <v>86</v>
      </c>
      <c r="P194" s="37" t="s">
        <v>86</v>
      </c>
      <c r="Q194" s="37" t="s">
        <v>86</v>
      </c>
      <c r="R194" s="37" t="s">
        <v>86</v>
      </c>
      <c r="S194" s="37"/>
      <c r="T194" s="37"/>
      <c r="U194" s="37"/>
      <c r="V194" s="37"/>
      <c r="W194" s="195" t="s">
        <v>116</v>
      </c>
      <c r="X194" s="177" t="s">
        <v>112</v>
      </c>
    </row>
    <row r="195" spans="1:24" ht="201.6" x14ac:dyDescent="0.3">
      <c r="A195" s="185" t="s">
        <v>3333</v>
      </c>
      <c r="B195" s="36" t="s">
        <v>3668</v>
      </c>
      <c r="C195" s="36" t="s">
        <v>3359</v>
      </c>
      <c r="D195" s="36" t="s">
        <v>3669</v>
      </c>
      <c r="E195" s="33" t="str">
        <f t="shared" si="6"/>
        <v>Assurance, banque, finance - chargé de clientèle (Université Paris-Saclay) (Licence professionnelle )</v>
      </c>
      <c r="F195" s="67" t="s">
        <v>3670</v>
      </c>
      <c r="G195" s="37" t="s">
        <v>160</v>
      </c>
      <c r="H195" s="37" t="s">
        <v>81</v>
      </c>
      <c r="I195" s="37" t="s">
        <v>111</v>
      </c>
      <c r="J195" s="37">
        <v>60</v>
      </c>
      <c r="K195" s="37" t="s">
        <v>105</v>
      </c>
      <c r="L195" s="37" t="s">
        <v>112</v>
      </c>
      <c r="M195" s="37" t="s">
        <v>112</v>
      </c>
      <c r="N195" s="37" t="s">
        <v>112</v>
      </c>
      <c r="O195" s="37" t="s">
        <v>112</v>
      </c>
      <c r="P195" s="37" t="s">
        <v>112</v>
      </c>
      <c r="Q195" s="37" t="s">
        <v>112</v>
      </c>
      <c r="R195" s="37" t="s">
        <v>105</v>
      </c>
      <c r="S195" s="37"/>
      <c r="T195" s="37"/>
      <c r="U195" s="37"/>
      <c r="V195" s="37"/>
      <c r="W195" s="195" t="s">
        <v>89</v>
      </c>
      <c r="X195" s="177" t="s">
        <v>112</v>
      </c>
    </row>
    <row r="196" spans="1:24" ht="144" x14ac:dyDescent="0.3">
      <c r="A196" s="185" t="s">
        <v>3333</v>
      </c>
      <c r="B196" s="36" t="s">
        <v>3668</v>
      </c>
      <c r="C196" s="36" t="s">
        <v>133</v>
      </c>
      <c r="D196" s="36" t="s">
        <v>3671</v>
      </c>
      <c r="E196" s="33" t="str">
        <f t="shared" si="6"/>
        <v>Finance - Stratégie, Ingénierie et Innovation Financière (Université Paris-Saclay) (Master 2)</v>
      </c>
      <c r="F196" s="67" t="s">
        <v>3672</v>
      </c>
      <c r="G196" s="37" t="s">
        <v>110</v>
      </c>
      <c r="H196" s="37" t="s">
        <v>82</v>
      </c>
      <c r="I196" s="37" t="s">
        <v>111</v>
      </c>
      <c r="J196" s="37">
        <v>60</v>
      </c>
      <c r="K196" s="37" t="s">
        <v>105</v>
      </c>
      <c r="L196" s="37" t="s">
        <v>112</v>
      </c>
      <c r="M196" s="37" t="s">
        <v>112</v>
      </c>
      <c r="N196" s="37" t="s">
        <v>112</v>
      </c>
      <c r="O196" s="37" t="s">
        <v>112</v>
      </c>
      <c r="P196" s="37" t="s">
        <v>112</v>
      </c>
      <c r="Q196" s="37" t="s">
        <v>112</v>
      </c>
      <c r="R196" s="37" t="s">
        <v>105</v>
      </c>
      <c r="S196" s="37"/>
      <c r="T196" s="37"/>
      <c r="U196" s="37"/>
      <c r="V196" s="37"/>
      <c r="W196" s="195" t="s">
        <v>89</v>
      </c>
      <c r="X196" s="177" t="s">
        <v>112</v>
      </c>
    </row>
    <row r="197" spans="1:24" ht="409.6" x14ac:dyDescent="0.3">
      <c r="A197" s="185" t="s">
        <v>3333</v>
      </c>
      <c r="B197" s="36" t="s">
        <v>3668</v>
      </c>
      <c r="C197" s="36" t="s">
        <v>3409</v>
      </c>
      <c r="D197" s="36" t="s">
        <v>3410</v>
      </c>
      <c r="E197" s="33" t="str">
        <f t="shared" si="6"/>
        <v>Finance (M1) (Université Paris-Saclay) (Master 1)</v>
      </c>
      <c r="F197" s="67" t="s">
        <v>3673</v>
      </c>
      <c r="G197" s="37" t="s">
        <v>81</v>
      </c>
      <c r="H197" s="37" t="s">
        <v>110</v>
      </c>
      <c r="I197" s="37" t="s">
        <v>111</v>
      </c>
      <c r="J197" s="37">
        <v>60</v>
      </c>
      <c r="K197" s="37" t="s">
        <v>84</v>
      </c>
      <c r="L197" s="37">
        <v>1</v>
      </c>
      <c r="M197" s="37" t="s">
        <v>3674</v>
      </c>
      <c r="N197" s="37" t="s">
        <v>910</v>
      </c>
      <c r="O197" s="37" t="s">
        <v>92</v>
      </c>
      <c r="P197" s="37" t="s">
        <v>141</v>
      </c>
      <c r="Q197" s="37" t="s">
        <v>142</v>
      </c>
      <c r="R197" s="37" t="s">
        <v>105</v>
      </c>
      <c r="S197" s="37"/>
      <c r="T197" s="37"/>
      <c r="U197" s="37"/>
      <c r="V197" s="37"/>
      <c r="W197" s="195" t="s">
        <v>89</v>
      </c>
      <c r="X197" s="178" t="s">
        <v>3675</v>
      </c>
    </row>
    <row r="198" spans="1:24" ht="129.6" x14ac:dyDescent="0.3">
      <c r="A198" s="185" t="s">
        <v>3333</v>
      </c>
      <c r="B198" s="36" t="s">
        <v>3668</v>
      </c>
      <c r="C198" s="36" t="s">
        <v>133</v>
      </c>
      <c r="D198" s="36" t="s">
        <v>3676</v>
      </c>
      <c r="E198" s="33" t="str">
        <f t="shared" si="6"/>
        <v>Banque Finance (Université Paris-Saclay) (Master 2)</v>
      </c>
      <c r="F198" s="67" t="s">
        <v>3677</v>
      </c>
      <c r="G198" s="37" t="s">
        <v>110</v>
      </c>
      <c r="H198" s="37" t="s">
        <v>82</v>
      </c>
      <c r="I198" s="37" t="s">
        <v>111</v>
      </c>
      <c r="J198" s="37">
        <v>60</v>
      </c>
      <c r="K198" s="37" t="s">
        <v>105</v>
      </c>
      <c r="L198" s="37">
        <v>0</v>
      </c>
      <c r="M198" s="37" t="s">
        <v>112</v>
      </c>
      <c r="N198" s="37" t="s">
        <v>112</v>
      </c>
      <c r="O198" s="37" t="s">
        <v>112</v>
      </c>
      <c r="P198" s="37" t="s">
        <v>112</v>
      </c>
      <c r="Q198" s="37" t="s">
        <v>112</v>
      </c>
      <c r="R198" s="37" t="s">
        <v>105</v>
      </c>
      <c r="S198" s="37"/>
      <c r="T198" s="37"/>
      <c r="U198" s="37"/>
      <c r="V198" s="37"/>
      <c r="W198" s="195" t="s">
        <v>89</v>
      </c>
      <c r="X198" s="177" t="s">
        <v>112</v>
      </c>
    </row>
    <row r="199" spans="1:24" ht="409.6" x14ac:dyDescent="0.3">
      <c r="A199" s="176" t="s">
        <v>3333</v>
      </c>
      <c r="B199" s="41" t="s">
        <v>3668</v>
      </c>
      <c r="C199" s="41" t="s">
        <v>133</v>
      </c>
      <c r="D199" s="41" t="s">
        <v>3678</v>
      </c>
      <c r="E199" s="33" t="str">
        <f t="shared" si="6"/>
        <v>Risk and asset management (M2) (Université Paris-Saclay) (Master 2)</v>
      </c>
      <c r="F199" s="41" t="s">
        <v>3679</v>
      </c>
      <c r="G199" s="41" t="s">
        <v>110</v>
      </c>
      <c r="H199" s="41" t="s">
        <v>82</v>
      </c>
      <c r="I199" s="41" t="s">
        <v>111</v>
      </c>
      <c r="J199" s="41">
        <v>60</v>
      </c>
      <c r="K199" s="41" t="s">
        <v>84</v>
      </c>
      <c r="L199" s="41">
        <v>1</v>
      </c>
      <c r="M199" s="36" t="s">
        <v>3680</v>
      </c>
      <c r="N199" s="37" t="s">
        <v>3681</v>
      </c>
      <c r="O199" s="37" t="s">
        <v>92</v>
      </c>
      <c r="P199" s="37" t="s">
        <v>3255</v>
      </c>
      <c r="Q199" s="37" t="s">
        <v>142</v>
      </c>
      <c r="R199" s="37" t="s">
        <v>105</v>
      </c>
      <c r="S199" s="37"/>
      <c r="T199" s="37"/>
      <c r="U199" s="37"/>
      <c r="V199" s="37"/>
      <c r="W199" s="195" t="s">
        <v>89</v>
      </c>
      <c r="X199" s="178" t="s">
        <v>3682</v>
      </c>
    </row>
    <row r="200" spans="1:24" ht="158.4" x14ac:dyDescent="0.3">
      <c r="A200" s="176" t="s">
        <v>3333</v>
      </c>
      <c r="B200" s="41" t="s">
        <v>3668</v>
      </c>
      <c r="C200" s="117" t="s">
        <v>133</v>
      </c>
      <c r="D200" s="117" t="s">
        <v>3678</v>
      </c>
      <c r="E200" s="33" t="str">
        <f t="shared" si="6"/>
        <v>Risk and asset management (M2) (Université Paris-Saclay) (Master 2)</v>
      </c>
      <c r="F200" s="117" t="s">
        <v>3679</v>
      </c>
      <c r="G200" s="117" t="s">
        <v>110</v>
      </c>
      <c r="H200" s="117" t="s">
        <v>82</v>
      </c>
      <c r="I200" s="117" t="s">
        <v>111</v>
      </c>
      <c r="J200" s="117">
        <v>60</v>
      </c>
      <c r="K200" s="117" t="s">
        <v>84</v>
      </c>
      <c r="L200" s="117">
        <v>1</v>
      </c>
      <c r="M200" s="36" t="s">
        <v>693</v>
      </c>
      <c r="N200" s="37" t="s">
        <v>86</v>
      </c>
      <c r="O200" s="37" t="s">
        <v>153</v>
      </c>
      <c r="P200" s="37" t="s">
        <v>86</v>
      </c>
      <c r="Q200" s="37" t="s">
        <v>86</v>
      </c>
      <c r="R200" s="37" t="s">
        <v>105</v>
      </c>
      <c r="S200" s="37"/>
      <c r="T200" s="37"/>
      <c r="U200" s="37"/>
      <c r="V200" s="37"/>
      <c r="W200" s="195" t="s">
        <v>89</v>
      </c>
      <c r="X200" s="178"/>
    </row>
    <row r="201" spans="1:24" ht="172.8" x14ac:dyDescent="0.3">
      <c r="A201" s="185" t="s">
        <v>3333</v>
      </c>
      <c r="B201" s="36" t="s">
        <v>3668</v>
      </c>
      <c r="C201" s="36" t="s">
        <v>133</v>
      </c>
      <c r="D201" s="36" t="s">
        <v>3683</v>
      </c>
      <c r="E201" s="33" t="str">
        <f t="shared" si="6"/>
        <v>Strategy, engineering and financial innovation (Université Paris-Saclay) (Master 2)</v>
      </c>
      <c r="F201" s="67" t="s">
        <v>3684</v>
      </c>
      <c r="G201" s="37" t="s">
        <v>110</v>
      </c>
      <c r="H201" s="37" t="s">
        <v>82</v>
      </c>
      <c r="I201" s="37" t="s">
        <v>111</v>
      </c>
      <c r="J201" s="37">
        <v>60</v>
      </c>
      <c r="K201" s="37" t="s">
        <v>105</v>
      </c>
      <c r="L201" s="37">
        <v>0</v>
      </c>
      <c r="M201" s="37" t="s">
        <v>112</v>
      </c>
      <c r="N201" s="37" t="s">
        <v>112</v>
      </c>
      <c r="O201" s="37" t="s">
        <v>112</v>
      </c>
      <c r="P201" s="37" t="s">
        <v>112</v>
      </c>
      <c r="Q201" s="37" t="s">
        <v>112</v>
      </c>
      <c r="R201" s="37" t="s">
        <v>105</v>
      </c>
      <c r="S201" s="37"/>
      <c r="T201" s="37"/>
      <c r="U201" s="37"/>
      <c r="V201" s="37"/>
      <c r="W201" s="195" t="s">
        <v>89</v>
      </c>
      <c r="X201" s="177" t="s">
        <v>112</v>
      </c>
    </row>
    <row r="202" spans="1:24" ht="187.2" x14ac:dyDescent="0.3">
      <c r="A202" s="185" t="s">
        <v>3333</v>
      </c>
      <c r="B202" s="36" t="s">
        <v>3668</v>
      </c>
      <c r="C202" s="36" t="s">
        <v>133</v>
      </c>
      <c r="D202" s="36" t="s">
        <v>3685</v>
      </c>
      <c r="E202" s="33" t="str">
        <f t="shared" si="6"/>
        <v>Business, tax &amp; financial market law (Université Paris-Saclay) (Master 2)</v>
      </c>
      <c r="F202" s="67" t="s">
        <v>3686</v>
      </c>
      <c r="G202" s="37" t="s">
        <v>110</v>
      </c>
      <c r="H202" s="37" t="s">
        <v>82</v>
      </c>
      <c r="I202" s="37" t="s">
        <v>111</v>
      </c>
      <c r="J202" s="37">
        <v>60</v>
      </c>
      <c r="K202" s="37" t="s">
        <v>84</v>
      </c>
      <c r="L202" s="37">
        <v>1</v>
      </c>
      <c r="M202" s="36" t="s">
        <v>3687</v>
      </c>
      <c r="N202" s="37" t="s">
        <v>86</v>
      </c>
      <c r="O202" s="37" t="s">
        <v>92</v>
      </c>
      <c r="P202" s="37" t="s">
        <v>1820</v>
      </c>
      <c r="Q202" s="37" t="s">
        <v>3470</v>
      </c>
      <c r="R202" s="37" t="s">
        <v>105</v>
      </c>
      <c r="S202" s="37"/>
      <c r="T202" s="37"/>
      <c r="U202" s="37"/>
      <c r="V202" s="37"/>
      <c r="W202" s="195" t="s">
        <v>89</v>
      </c>
      <c r="X202" s="177" t="s">
        <v>86</v>
      </c>
    </row>
    <row r="203" spans="1:24" ht="409.6" x14ac:dyDescent="0.3">
      <c r="A203" s="185" t="s">
        <v>3333</v>
      </c>
      <c r="B203" s="36" t="s">
        <v>3688</v>
      </c>
      <c r="C203" s="36" t="s">
        <v>3409</v>
      </c>
      <c r="D203" s="36" t="s">
        <v>3689</v>
      </c>
      <c r="E203" s="33" t="str">
        <f t="shared" si="6"/>
        <v>Banque, monnaie, marchés (M1) (Université Paris Nanterre) (Master 1)</v>
      </c>
      <c r="F203" s="67" t="s">
        <v>3690</v>
      </c>
      <c r="G203" s="37" t="s">
        <v>81</v>
      </c>
      <c r="H203" s="37" t="s">
        <v>110</v>
      </c>
      <c r="I203" s="37" t="s">
        <v>111</v>
      </c>
      <c r="J203" s="37">
        <v>60</v>
      </c>
      <c r="K203" s="37" t="s">
        <v>84</v>
      </c>
      <c r="L203" s="37">
        <v>1</v>
      </c>
      <c r="M203" s="36" t="s">
        <v>3691</v>
      </c>
      <c r="N203" s="36" t="s">
        <v>3692</v>
      </c>
      <c r="O203" s="37" t="s">
        <v>86</v>
      </c>
      <c r="P203" s="37" t="s">
        <v>3255</v>
      </c>
      <c r="Q203" s="37" t="s">
        <v>3693</v>
      </c>
      <c r="R203" s="37" t="s">
        <v>105</v>
      </c>
      <c r="S203" s="37"/>
      <c r="T203" s="37"/>
      <c r="U203" s="37"/>
      <c r="V203" s="37"/>
      <c r="W203" s="195" t="s">
        <v>89</v>
      </c>
      <c r="X203" s="178" t="s">
        <v>3694</v>
      </c>
    </row>
    <row r="204" spans="1:24" ht="409.6" x14ac:dyDescent="0.3">
      <c r="A204" s="176" t="s">
        <v>3333</v>
      </c>
      <c r="B204" s="41" t="s">
        <v>3688</v>
      </c>
      <c r="C204" s="41" t="s">
        <v>133</v>
      </c>
      <c r="D204" s="41" t="s">
        <v>3695</v>
      </c>
      <c r="E204" s="33" t="str">
        <f t="shared" si="6"/>
        <v>Banque, monnaie, marchés (M2) (Université Paris Nanterre) (Master 2)</v>
      </c>
      <c r="F204" s="42" t="s">
        <v>3690</v>
      </c>
      <c r="G204" s="43" t="s">
        <v>110</v>
      </c>
      <c r="H204" s="43" t="s">
        <v>82</v>
      </c>
      <c r="I204" s="43" t="s">
        <v>111</v>
      </c>
      <c r="J204" s="43">
        <v>60</v>
      </c>
      <c r="K204" s="43" t="s">
        <v>84</v>
      </c>
      <c r="L204" s="43">
        <v>1</v>
      </c>
      <c r="M204" s="36" t="s">
        <v>3696</v>
      </c>
      <c r="N204" s="36" t="s">
        <v>3697</v>
      </c>
      <c r="O204" s="37" t="s">
        <v>86</v>
      </c>
      <c r="P204" s="37" t="s">
        <v>674</v>
      </c>
      <c r="Q204" s="37" t="s">
        <v>142</v>
      </c>
      <c r="R204" s="43" t="s">
        <v>105</v>
      </c>
      <c r="S204" s="37"/>
      <c r="T204" s="37"/>
      <c r="U204" s="37"/>
      <c r="V204" s="37"/>
      <c r="W204" s="43" t="s">
        <v>89</v>
      </c>
      <c r="X204" s="178" t="s">
        <v>3698</v>
      </c>
    </row>
    <row r="205" spans="1:24" ht="409.6" x14ac:dyDescent="0.3">
      <c r="A205" s="176" t="s">
        <v>3333</v>
      </c>
      <c r="B205" s="41" t="s">
        <v>3688</v>
      </c>
      <c r="C205" s="41" t="s">
        <v>133</v>
      </c>
      <c r="D205" s="41" t="s">
        <v>3695</v>
      </c>
      <c r="E205" s="33" t="str">
        <f t="shared" si="6"/>
        <v>Banque, monnaie, marchés (M2) (Université Paris Nanterre) (Master 2)</v>
      </c>
      <c r="F205" s="42" t="s">
        <v>3690</v>
      </c>
      <c r="G205" s="43" t="s">
        <v>110</v>
      </c>
      <c r="H205" s="43" t="s">
        <v>82</v>
      </c>
      <c r="I205" s="43" t="s">
        <v>111</v>
      </c>
      <c r="J205" s="43">
        <v>60</v>
      </c>
      <c r="K205" s="43" t="s">
        <v>84</v>
      </c>
      <c r="L205" s="45">
        <v>1</v>
      </c>
      <c r="M205" s="36" t="s">
        <v>3699</v>
      </c>
      <c r="N205" s="36" t="s">
        <v>3700</v>
      </c>
      <c r="O205" s="37" t="s">
        <v>86</v>
      </c>
      <c r="P205" s="37" t="s">
        <v>674</v>
      </c>
      <c r="Q205" s="37" t="s">
        <v>142</v>
      </c>
      <c r="R205" s="43" t="s">
        <v>105</v>
      </c>
      <c r="S205" s="37"/>
      <c r="T205" s="37"/>
      <c r="U205" s="37"/>
      <c r="V205" s="37"/>
      <c r="W205" s="43" t="s">
        <v>89</v>
      </c>
      <c r="X205" s="178" t="s">
        <v>3701</v>
      </c>
    </row>
    <row r="206" spans="1:24" ht="409.6" x14ac:dyDescent="0.3">
      <c r="A206" s="176" t="s">
        <v>3333</v>
      </c>
      <c r="B206" s="41" t="s">
        <v>3688</v>
      </c>
      <c r="C206" s="41" t="s">
        <v>133</v>
      </c>
      <c r="D206" s="41" t="s">
        <v>3695</v>
      </c>
      <c r="E206" s="33" t="str">
        <f t="shared" si="6"/>
        <v>Banque, monnaie, marchés (M2) (Université Paris Nanterre) (Master 2)</v>
      </c>
      <c r="F206" s="42" t="s">
        <v>3690</v>
      </c>
      <c r="G206" s="43" t="s">
        <v>110</v>
      </c>
      <c r="H206" s="43" t="s">
        <v>82</v>
      </c>
      <c r="I206" s="43" t="s">
        <v>111</v>
      </c>
      <c r="J206" s="43">
        <v>60</v>
      </c>
      <c r="K206" s="43" t="s">
        <v>84</v>
      </c>
      <c r="L206" s="46">
        <v>1</v>
      </c>
      <c r="M206" s="36" t="s">
        <v>3702</v>
      </c>
      <c r="N206" s="36" t="s">
        <v>3703</v>
      </c>
      <c r="O206" s="37" t="s">
        <v>92</v>
      </c>
      <c r="P206" s="37" t="s">
        <v>3255</v>
      </c>
      <c r="Q206" s="37" t="s">
        <v>3693</v>
      </c>
      <c r="R206" s="43" t="s">
        <v>105</v>
      </c>
      <c r="S206" s="37"/>
      <c r="T206" s="37"/>
      <c r="U206" s="37"/>
      <c r="V206" s="37"/>
      <c r="W206" s="43" t="s">
        <v>89</v>
      </c>
      <c r="X206" s="178" t="s">
        <v>3704</v>
      </c>
    </row>
    <row r="207" spans="1:24" ht="409.6" x14ac:dyDescent="0.3">
      <c r="A207" s="176" t="s">
        <v>3333</v>
      </c>
      <c r="B207" s="41" t="s">
        <v>3688</v>
      </c>
      <c r="C207" s="41" t="s">
        <v>78</v>
      </c>
      <c r="D207" s="41" t="s">
        <v>3705</v>
      </c>
      <c r="E207" s="33" t="str">
        <f t="shared" si="6"/>
        <v>Monnaie, banque, finance, assurance - Banque, monnaie, marchés (Master) (Université Paris Nanterre) (Master)</v>
      </c>
      <c r="F207" s="42" t="s">
        <v>3706</v>
      </c>
      <c r="G207" s="43" t="s">
        <v>81</v>
      </c>
      <c r="H207" s="43" t="s">
        <v>82</v>
      </c>
      <c r="I207" s="43" t="s">
        <v>83</v>
      </c>
      <c r="J207" s="43">
        <v>120</v>
      </c>
      <c r="K207" s="43" t="s">
        <v>84</v>
      </c>
      <c r="L207" s="43">
        <v>1</v>
      </c>
      <c r="M207" s="36" t="s">
        <v>3691</v>
      </c>
      <c r="N207" s="36" t="s">
        <v>3692</v>
      </c>
      <c r="O207" s="37" t="s">
        <v>86</v>
      </c>
      <c r="P207" s="37" t="s">
        <v>3255</v>
      </c>
      <c r="Q207" s="37" t="s">
        <v>3707</v>
      </c>
      <c r="R207" s="127" t="s">
        <v>105</v>
      </c>
      <c r="S207" s="37"/>
      <c r="T207" s="37"/>
      <c r="U207" s="37"/>
      <c r="V207" s="37"/>
      <c r="W207" s="43" t="s">
        <v>89</v>
      </c>
      <c r="X207" s="178" t="s">
        <v>3694</v>
      </c>
    </row>
    <row r="208" spans="1:24" ht="409.6" x14ac:dyDescent="0.3">
      <c r="A208" s="176" t="s">
        <v>3333</v>
      </c>
      <c r="B208" s="41" t="s">
        <v>3688</v>
      </c>
      <c r="C208" s="41" t="s">
        <v>78</v>
      </c>
      <c r="D208" s="41" t="s">
        <v>3705</v>
      </c>
      <c r="E208" s="33" t="str">
        <f t="shared" si="6"/>
        <v>Monnaie, banque, finance, assurance - Banque, monnaie, marchés (Master) (Université Paris Nanterre) (Master)</v>
      </c>
      <c r="F208" s="42" t="s">
        <v>3706</v>
      </c>
      <c r="G208" s="43" t="s">
        <v>81</v>
      </c>
      <c r="H208" s="43" t="s">
        <v>82</v>
      </c>
      <c r="I208" s="43" t="s">
        <v>83</v>
      </c>
      <c r="J208" s="43">
        <v>120</v>
      </c>
      <c r="K208" s="43" t="s">
        <v>84</v>
      </c>
      <c r="L208" s="45">
        <v>1</v>
      </c>
      <c r="M208" s="36" t="s">
        <v>3696</v>
      </c>
      <c r="N208" s="36" t="s">
        <v>3697</v>
      </c>
      <c r="O208" s="37" t="s">
        <v>86</v>
      </c>
      <c r="P208" s="37" t="s">
        <v>674</v>
      </c>
      <c r="Q208" s="37" t="s">
        <v>93</v>
      </c>
      <c r="R208" s="127" t="s">
        <v>105</v>
      </c>
      <c r="S208" s="37"/>
      <c r="T208" s="37"/>
      <c r="U208" s="37"/>
      <c r="V208" s="37"/>
      <c r="W208" s="43" t="s">
        <v>89</v>
      </c>
      <c r="X208" s="178" t="s">
        <v>3698</v>
      </c>
    </row>
    <row r="209" spans="1:24" ht="409.6" x14ac:dyDescent="0.3">
      <c r="A209" s="176" t="s">
        <v>3333</v>
      </c>
      <c r="B209" s="41" t="s">
        <v>3688</v>
      </c>
      <c r="C209" s="41" t="s">
        <v>78</v>
      </c>
      <c r="D209" s="41" t="s">
        <v>3705</v>
      </c>
      <c r="E209" s="33" t="str">
        <f t="shared" si="6"/>
        <v>Monnaie, banque, finance, assurance - Banque, monnaie, marchés (Master) (Université Paris Nanterre) (Master)</v>
      </c>
      <c r="F209" s="42" t="s">
        <v>3706</v>
      </c>
      <c r="G209" s="43" t="s">
        <v>81</v>
      </c>
      <c r="H209" s="43" t="s">
        <v>82</v>
      </c>
      <c r="I209" s="43" t="s">
        <v>83</v>
      </c>
      <c r="J209" s="43">
        <v>120</v>
      </c>
      <c r="K209" s="43" t="s">
        <v>84</v>
      </c>
      <c r="L209" s="45">
        <v>1</v>
      </c>
      <c r="M209" s="58" t="s">
        <v>3699</v>
      </c>
      <c r="N209" s="36" t="s">
        <v>3700</v>
      </c>
      <c r="O209" s="37" t="s">
        <v>86</v>
      </c>
      <c r="P209" s="37" t="s">
        <v>674</v>
      </c>
      <c r="Q209" s="37" t="s">
        <v>93</v>
      </c>
      <c r="R209" s="127" t="s">
        <v>105</v>
      </c>
      <c r="S209" s="37"/>
      <c r="T209" s="37"/>
      <c r="U209" s="37"/>
      <c r="V209" s="37"/>
      <c r="W209" s="43" t="s">
        <v>89</v>
      </c>
      <c r="X209" s="178" t="s">
        <v>3701</v>
      </c>
    </row>
    <row r="210" spans="1:24" ht="409.6" x14ac:dyDescent="0.3">
      <c r="A210" s="176" t="s">
        <v>3333</v>
      </c>
      <c r="B210" s="41" t="s">
        <v>3688</v>
      </c>
      <c r="C210" s="41" t="s">
        <v>78</v>
      </c>
      <c r="D210" s="41" t="s">
        <v>3705</v>
      </c>
      <c r="E210" s="33" t="str">
        <f t="shared" si="6"/>
        <v>Monnaie, banque, finance, assurance - Banque, monnaie, marchés (Master) (Université Paris Nanterre) (Master)</v>
      </c>
      <c r="F210" s="42" t="s">
        <v>3706</v>
      </c>
      <c r="G210" s="43" t="s">
        <v>81</v>
      </c>
      <c r="H210" s="43" t="s">
        <v>82</v>
      </c>
      <c r="I210" s="43" t="s">
        <v>83</v>
      </c>
      <c r="J210" s="43">
        <v>120</v>
      </c>
      <c r="K210" s="43" t="s">
        <v>84</v>
      </c>
      <c r="L210" s="46">
        <v>1</v>
      </c>
      <c r="M210" s="36" t="s">
        <v>3702</v>
      </c>
      <c r="N210" s="36" t="s">
        <v>3703</v>
      </c>
      <c r="O210" s="37" t="s">
        <v>92</v>
      </c>
      <c r="P210" s="37" t="s">
        <v>3255</v>
      </c>
      <c r="Q210" s="37" t="s">
        <v>3707</v>
      </c>
      <c r="R210" s="127" t="s">
        <v>105</v>
      </c>
      <c r="S210" s="37"/>
      <c r="T210" s="37"/>
      <c r="U210" s="37"/>
      <c r="V210" s="37"/>
      <c r="W210" s="43" t="s">
        <v>89</v>
      </c>
      <c r="X210" s="178" t="s">
        <v>3704</v>
      </c>
    </row>
    <row r="211" spans="1:24" ht="409.6" x14ac:dyDescent="0.3">
      <c r="A211" s="185" t="s">
        <v>3333</v>
      </c>
      <c r="B211" s="36" t="s">
        <v>3688</v>
      </c>
      <c r="C211" s="36" t="s">
        <v>3409</v>
      </c>
      <c r="D211" s="36" t="s">
        <v>3708</v>
      </c>
      <c r="E211" s="33" t="str">
        <f t="shared" si="6"/>
        <v>Monnaie, banque, finance, assurance - Gestion des actifs (possible en apprentissage/professionnalisation) (M1) (Université Paris Nanterre) (Master 1)</v>
      </c>
      <c r="F211" s="67" t="s">
        <v>3709</v>
      </c>
      <c r="G211" s="37" t="s">
        <v>81</v>
      </c>
      <c r="H211" s="37" t="s">
        <v>110</v>
      </c>
      <c r="I211" s="37" t="s">
        <v>111</v>
      </c>
      <c r="J211" s="37">
        <v>60</v>
      </c>
      <c r="K211" s="37" t="s">
        <v>84</v>
      </c>
      <c r="L211" s="37">
        <v>1</v>
      </c>
      <c r="M211" s="37" t="s">
        <v>3710</v>
      </c>
      <c r="N211" s="36" t="s">
        <v>3692</v>
      </c>
      <c r="O211" s="37" t="s">
        <v>92</v>
      </c>
      <c r="P211" s="37" t="s">
        <v>3255</v>
      </c>
      <c r="Q211" s="37" t="s">
        <v>3693</v>
      </c>
      <c r="R211" s="37" t="s">
        <v>105</v>
      </c>
      <c r="S211" s="37"/>
      <c r="T211" s="37"/>
      <c r="U211" s="37"/>
      <c r="V211" s="37"/>
      <c r="W211" s="195" t="s">
        <v>886</v>
      </c>
      <c r="X211" s="178" t="s">
        <v>3694</v>
      </c>
    </row>
    <row r="212" spans="1:24" ht="409.6" x14ac:dyDescent="0.3">
      <c r="A212" s="185" t="s">
        <v>3333</v>
      </c>
      <c r="B212" s="36" t="s">
        <v>3688</v>
      </c>
      <c r="C212" s="36" t="s">
        <v>133</v>
      </c>
      <c r="D212" s="36" t="s">
        <v>3711</v>
      </c>
      <c r="E212" s="33" t="str">
        <f t="shared" si="6"/>
        <v>Monnaie, banque, finance, assurance - Gestion des actifs (possible en apprentissage/professionnalisation) (M2) (Université Paris Nanterre) (Master 2)</v>
      </c>
      <c r="F212" s="67" t="s">
        <v>3709</v>
      </c>
      <c r="G212" s="37" t="s">
        <v>110</v>
      </c>
      <c r="H212" s="37" t="s">
        <v>82</v>
      </c>
      <c r="I212" s="37" t="s">
        <v>111</v>
      </c>
      <c r="J212" s="37">
        <v>60</v>
      </c>
      <c r="K212" s="37" t="s">
        <v>84</v>
      </c>
      <c r="L212" s="37">
        <v>1</v>
      </c>
      <c r="M212" s="36" t="s">
        <v>3696</v>
      </c>
      <c r="N212" s="36" t="s">
        <v>3712</v>
      </c>
      <c r="O212" s="37" t="s">
        <v>86</v>
      </c>
      <c r="P212" s="37" t="s">
        <v>674</v>
      </c>
      <c r="Q212" s="37" t="s">
        <v>142</v>
      </c>
      <c r="R212" s="37" t="s">
        <v>105</v>
      </c>
      <c r="S212" s="37"/>
      <c r="T212" s="37"/>
      <c r="U212" s="37"/>
      <c r="V212" s="37"/>
      <c r="W212" s="195" t="s">
        <v>886</v>
      </c>
      <c r="X212" s="178" t="s">
        <v>3698</v>
      </c>
    </row>
    <row r="213" spans="1:24" ht="409.6" x14ac:dyDescent="0.3">
      <c r="A213" s="176" t="s">
        <v>3333</v>
      </c>
      <c r="B213" s="41" t="s">
        <v>3688</v>
      </c>
      <c r="C213" s="41" t="s">
        <v>78</v>
      </c>
      <c r="D213" s="41" t="s">
        <v>3713</v>
      </c>
      <c r="E213" s="33" t="str">
        <f t="shared" si="6"/>
        <v>Monnaie, banque, finance, assurance - Gestion des actifs (possible en apprentissage/professionnalisation) (Master) (Université Paris Nanterre) (Master)</v>
      </c>
      <c r="F213" s="42" t="s">
        <v>3709</v>
      </c>
      <c r="G213" s="43" t="s">
        <v>81</v>
      </c>
      <c r="H213" s="43" t="s">
        <v>82</v>
      </c>
      <c r="I213" s="43" t="s">
        <v>83</v>
      </c>
      <c r="J213" s="43">
        <v>120</v>
      </c>
      <c r="K213" s="43" t="s">
        <v>84</v>
      </c>
      <c r="L213" s="43">
        <v>1</v>
      </c>
      <c r="M213" s="37" t="s">
        <v>3710</v>
      </c>
      <c r="N213" s="36" t="s">
        <v>3692</v>
      </c>
      <c r="O213" s="37" t="s">
        <v>92</v>
      </c>
      <c r="P213" s="37" t="s">
        <v>3255</v>
      </c>
      <c r="Q213" s="37" t="s">
        <v>3707</v>
      </c>
      <c r="R213" s="43" t="s">
        <v>105</v>
      </c>
      <c r="S213" s="37"/>
      <c r="T213" s="37"/>
      <c r="U213" s="37"/>
      <c r="V213" s="37"/>
      <c r="W213" s="43" t="s">
        <v>886</v>
      </c>
      <c r="X213" s="178" t="s">
        <v>3694</v>
      </c>
    </row>
    <row r="214" spans="1:24" ht="409.6" x14ac:dyDescent="0.3">
      <c r="A214" s="176" t="s">
        <v>3333</v>
      </c>
      <c r="B214" s="41" t="s">
        <v>3688</v>
      </c>
      <c r="C214" s="41" t="s">
        <v>78</v>
      </c>
      <c r="D214" s="41" t="s">
        <v>3713</v>
      </c>
      <c r="E214" s="33" t="str">
        <f t="shared" si="6"/>
        <v>Monnaie, banque, finance, assurance - Gestion des actifs (possible en apprentissage/professionnalisation) (Master) (Université Paris Nanterre) (Master)</v>
      </c>
      <c r="F214" s="42" t="s">
        <v>3709</v>
      </c>
      <c r="G214" s="43" t="s">
        <v>81</v>
      </c>
      <c r="H214" s="43" t="s">
        <v>82</v>
      </c>
      <c r="I214" s="43" t="s">
        <v>83</v>
      </c>
      <c r="J214" s="43">
        <v>120</v>
      </c>
      <c r="K214" s="43" t="s">
        <v>84</v>
      </c>
      <c r="L214" s="46">
        <v>1</v>
      </c>
      <c r="M214" s="36" t="s">
        <v>3696</v>
      </c>
      <c r="N214" s="36" t="s">
        <v>3712</v>
      </c>
      <c r="O214" s="37" t="s">
        <v>86</v>
      </c>
      <c r="P214" s="37" t="s">
        <v>674</v>
      </c>
      <c r="Q214" s="37" t="s">
        <v>93</v>
      </c>
      <c r="R214" s="43" t="s">
        <v>105</v>
      </c>
      <c r="S214" s="37"/>
      <c r="T214" s="37"/>
      <c r="U214" s="37"/>
      <c r="V214" s="37"/>
      <c r="W214" s="43" t="s">
        <v>886</v>
      </c>
      <c r="X214" s="178" t="s">
        <v>3698</v>
      </c>
    </row>
    <row r="215" spans="1:24" ht="259.2" x14ac:dyDescent="0.3">
      <c r="A215" s="185" t="s">
        <v>3333</v>
      </c>
      <c r="B215" s="36" t="s">
        <v>3688</v>
      </c>
      <c r="C215" s="36" t="s">
        <v>3409</v>
      </c>
      <c r="D215" s="36" t="s">
        <v>3714</v>
      </c>
      <c r="E215" s="33" t="str">
        <f t="shared" si="6"/>
        <v>Monnaie, banque, finance, assurance - Management du risque et de l'innovation en assurance (Apprentissage) (M1) (Université Paris Nanterre) (Master 1)</v>
      </c>
      <c r="F215" s="167" t="s">
        <v>3715</v>
      </c>
      <c r="G215" s="37" t="s">
        <v>81</v>
      </c>
      <c r="H215" s="37" t="s">
        <v>110</v>
      </c>
      <c r="I215" s="37" t="s">
        <v>111</v>
      </c>
      <c r="J215" s="37">
        <v>60</v>
      </c>
      <c r="K215" s="37" t="s">
        <v>84</v>
      </c>
      <c r="L215" s="114">
        <v>1</v>
      </c>
      <c r="M215" s="36" t="s">
        <v>693</v>
      </c>
      <c r="N215" s="36" t="s">
        <v>3716</v>
      </c>
      <c r="O215" s="36" t="s">
        <v>86</v>
      </c>
      <c r="P215" s="36" t="s">
        <v>86</v>
      </c>
      <c r="Q215" s="36" t="s">
        <v>86</v>
      </c>
      <c r="R215" s="37" t="s">
        <v>105</v>
      </c>
      <c r="S215" s="37"/>
      <c r="T215" s="37"/>
      <c r="U215" s="37"/>
      <c r="V215" s="37"/>
      <c r="W215" s="195" t="s">
        <v>89</v>
      </c>
      <c r="X215" s="177" t="s">
        <v>112</v>
      </c>
    </row>
    <row r="216" spans="1:24" ht="259.2" x14ac:dyDescent="0.3">
      <c r="A216" s="185" t="s">
        <v>3333</v>
      </c>
      <c r="B216" s="36" t="s">
        <v>3688</v>
      </c>
      <c r="C216" s="36" t="s">
        <v>133</v>
      </c>
      <c r="D216" s="36" t="s">
        <v>3717</v>
      </c>
      <c r="E216" s="33" t="str">
        <f t="shared" si="6"/>
        <v>Monnaie, banque, finance, assurance - Management du risque et de l'innovation en assurance (Apprentissage) (M2) (Université Paris Nanterre) (Master 2)</v>
      </c>
      <c r="F216" s="167" t="s">
        <v>3715</v>
      </c>
      <c r="G216" s="37" t="s">
        <v>110</v>
      </c>
      <c r="H216" s="37" t="s">
        <v>82</v>
      </c>
      <c r="I216" s="37" t="s">
        <v>111</v>
      </c>
      <c r="J216" s="37">
        <v>60</v>
      </c>
      <c r="K216" s="37" t="s">
        <v>84</v>
      </c>
      <c r="L216" s="114">
        <v>1</v>
      </c>
      <c r="M216" s="36" t="s">
        <v>3718</v>
      </c>
      <c r="N216" s="36" t="s">
        <v>86</v>
      </c>
      <c r="O216" s="37" t="s">
        <v>86</v>
      </c>
      <c r="P216" s="37" t="s">
        <v>3357</v>
      </c>
      <c r="Q216" s="37" t="s">
        <v>3693</v>
      </c>
      <c r="R216" s="37" t="s">
        <v>105</v>
      </c>
      <c r="S216" s="37"/>
      <c r="T216" s="37"/>
      <c r="U216" s="37"/>
      <c r="V216" s="37"/>
      <c r="W216" s="195" t="s">
        <v>89</v>
      </c>
      <c r="X216" s="177" t="s">
        <v>86</v>
      </c>
    </row>
    <row r="217" spans="1:24" ht="273.60000000000002" x14ac:dyDescent="0.3">
      <c r="A217" s="185" t="s">
        <v>3333</v>
      </c>
      <c r="B217" s="36" t="s">
        <v>3688</v>
      </c>
      <c r="C217" s="36" t="s">
        <v>78</v>
      </c>
      <c r="D217" s="36" t="s">
        <v>3719</v>
      </c>
      <c r="E217" s="33" t="str">
        <f t="shared" si="6"/>
        <v>Monnaie, banque, finance, assurance - Management du risque et de l'innovation en assurance (Apprentissage) (Master) (Université Paris Nanterre) (Master)</v>
      </c>
      <c r="F217" s="167" t="s">
        <v>3715</v>
      </c>
      <c r="G217" s="37" t="s">
        <v>81</v>
      </c>
      <c r="H217" s="37" t="s">
        <v>82</v>
      </c>
      <c r="I217" s="37" t="s">
        <v>83</v>
      </c>
      <c r="J217" s="37">
        <v>120</v>
      </c>
      <c r="K217" s="37" t="s">
        <v>84</v>
      </c>
      <c r="L217" s="37">
        <v>1</v>
      </c>
      <c r="M217" s="36" t="s">
        <v>3718</v>
      </c>
      <c r="N217" s="36" t="s">
        <v>86</v>
      </c>
      <c r="O217" s="37" t="s">
        <v>86</v>
      </c>
      <c r="P217" s="37" t="s">
        <v>3357</v>
      </c>
      <c r="Q217" s="37" t="s">
        <v>3707</v>
      </c>
      <c r="R217" s="37" t="s">
        <v>105</v>
      </c>
      <c r="S217" s="37"/>
      <c r="T217" s="37"/>
      <c r="U217" s="37"/>
      <c r="V217" s="37"/>
      <c r="W217" s="195" t="s">
        <v>89</v>
      </c>
      <c r="X217" s="177" t="s">
        <v>86</v>
      </c>
    </row>
    <row r="218" spans="1:24" ht="201.6" x14ac:dyDescent="0.3">
      <c r="A218" s="185" t="s">
        <v>3333</v>
      </c>
      <c r="B218" s="36" t="s">
        <v>3688</v>
      </c>
      <c r="C218" s="36" t="s">
        <v>3409</v>
      </c>
      <c r="D218" s="36" t="s">
        <v>3720</v>
      </c>
      <c r="E218" s="33" t="str">
        <f t="shared" si="6"/>
        <v>Monnaie, banque, finance, assurance - Conseiller clientèle professionnels (Apprentissage) (M1) (Université Paris Nanterre) (Master 1)</v>
      </c>
      <c r="F218" s="167" t="s">
        <v>3721</v>
      </c>
      <c r="G218" s="37" t="s">
        <v>81</v>
      </c>
      <c r="H218" s="37" t="s">
        <v>110</v>
      </c>
      <c r="I218" s="37" t="s">
        <v>111</v>
      </c>
      <c r="J218" s="37">
        <v>60</v>
      </c>
      <c r="K218" s="37" t="s">
        <v>84</v>
      </c>
      <c r="L218" s="114">
        <v>1</v>
      </c>
      <c r="M218" s="36" t="s">
        <v>693</v>
      </c>
      <c r="N218" s="36" t="s">
        <v>3716</v>
      </c>
      <c r="O218" s="36" t="s">
        <v>86</v>
      </c>
      <c r="P218" s="36" t="s">
        <v>189</v>
      </c>
      <c r="Q218" s="36" t="s">
        <v>3722</v>
      </c>
      <c r="R218" s="37" t="s">
        <v>105</v>
      </c>
      <c r="S218" s="37"/>
      <c r="T218" s="37"/>
      <c r="U218" s="37"/>
      <c r="V218" s="37"/>
      <c r="W218" s="195" t="s">
        <v>89</v>
      </c>
      <c r="X218" s="177" t="s">
        <v>112</v>
      </c>
    </row>
    <row r="219" spans="1:24" ht="201.6" x14ac:dyDescent="0.3">
      <c r="A219" s="185" t="s">
        <v>3333</v>
      </c>
      <c r="B219" s="36" t="s">
        <v>3688</v>
      </c>
      <c r="C219" s="36" t="s">
        <v>133</v>
      </c>
      <c r="D219" s="36" t="s">
        <v>3723</v>
      </c>
      <c r="E219" s="33" t="str">
        <f t="shared" si="6"/>
        <v>Monnaie, banque, finance, assurance - Conseiller clientèle professionnels (Apprentissage) (M2) (Université Paris Nanterre) (Master 2)</v>
      </c>
      <c r="F219" s="167" t="s">
        <v>3721</v>
      </c>
      <c r="G219" s="37" t="s">
        <v>110</v>
      </c>
      <c r="H219" s="37" t="s">
        <v>82</v>
      </c>
      <c r="I219" s="37" t="s">
        <v>111</v>
      </c>
      <c r="J219" s="37">
        <v>60</v>
      </c>
      <c r="K219" s="37" t="s">
        <v>105</v>
      </c>
      <c r="L219" s="114">
        <v>0</v>
      </c>
      <c r="M219" s="36" t="s">
        <v>112</v>
      </c>
      <c r="N219" s="36" t="s">
        <v>112</v>
      </c>
      <c r="O219" s="36" t="s">
        <v>112</v>
      </c>
      <c r="P219" s="36" t="s">
        <v>112</v>
      </c>
      <c r="Q219" s="36" t="s">
        <v>112</v>
      </c>
      <c r="R219" s="37" t="s">
        <v>105</v>
      </c>
      <c r="S219" s="37"/>
      <c r="T219" s="37"/>
      <c r="U219" s="37"/>
      <c r="V219" s="37"/>
      <c r="W219" s="195" t="s">
        <v>89</v>
      </c>
      <c r="X219" s="177" t="s">
        <v>112</v>
      </c>
    </row>
    <row r="220" spans="1:24" ht="316.8" x14ac:dyDescent="0.3">
      <c r="A220" s="185" t="s">
        <v>3333</v>
      </c>
      <c r="B220" s="36" t="s">
        <v>3688</v>
      </c>
      <c r="C220" s="36" t="s">
        <v>78</v>
      </c>
      <c r="D220" s="58" t="s">
        <v>3724</v>
      </c>
      <c r="E220" s="33" t="str">
        <f t="shared" si="6"/>
        <v>Monnaie, banque, finance, assurance - Conseiller clientèle professionnels (Apprentissage) (Master) (Université Paris Nanterre) (Master)</v>
      </c>
      <c r="F220" s="67" t="s">
        <v>3725</v>
      </c>
      <c r="G220" s="37" t="s">
        <v>81</v>
      </c>
      <c r="H220" s="37" t="s">
        <v>82</v>
      </c>
      <c r="I220" s="37" t="s">
        <v>83</v>
      </c>
      <c r="J220" s="37">
        <v>120</v>
      </c>
      <c r="K220" s="37" t="s">
        <v>84</v>
      </c>
      <c r="L220" s="114">
        <v>1</v>
      </c>
      <c r="M220" s="36" t="s">
        <v>693</v>
      </c>
      <c r="N220" s="36" t="s">
        <v>3716</v>
      </c>
      <c r="O220" s="36" t="s">
        <v>86</v>
      </c>
      <c r="P220" s="36" t="s">
        <v>189</v>
      </c>
      <c r="Q220" s="36" t="s">
        <v>97</v>
      </c>
      <c r="R220" s="37" t="s">
        <v>105</v>
      </c>
      <c r="S220" s="37"/>
      <c r="T220" s="37"/>
      <c r="U220" s="37"/>
      <c r="V220" s="37"/>
      <c r="W220" s="195" t="s">
        <v>89</v>
      </c>
      <c r="X220" s="177" t="s">
        <v>112</v>
      </c>
    </row>
    <row r="221" spans="1:24" ht="259.2" x14ac:dyDescent="0.3">
      <c r="A221" s="185" t="s">
        <v>3333</v>
      </c>
      <c r="B221" s="36" t="s">
        <v>3688</v>
      </c>
      <c r="C221" s="36" t="s">
        <v>3409</v>
      </c>
      <c r="D221" s="36" t="s">
        <v>3726</v>
      </c>
      <c r="E221" s="33" t="str">
        <f t="shared" si="6"/>
        <v>Monnaie, banque, finance, assurance - Opérations de Marché et Régulation des Risques (OMERR) (Apprentissage) (M1) (Université Paris Nanterre) (Master 1)</v>
      </c>
      <c r="F221" s="167" t="s">
        <v>3727</v>
      </c>
      <c r="G221" s="37" t="s">
        <v>81</v>
      </c>
      <c r="H221" s="37" t="s">
        <v>110</v>
      </c>
      <c r="I221" s="37" t="s">
        <v>111</v>
      </c>
      <c r="J221" s="37">
        <v>60</v>
      </c>
      <c r="K221" s="37" t="s">
        <v>84</v>
      </c>
      <c r="L221" s="114">
        <v>1</v>
      </c>
      <c r="M221" s="36" t="s">
        <v>693</v>
      </c>
      <c r="N221" s="36" t="s">
        <v>3716</v>
      </c>
      <c r="O221" s="36" t="s">
        <v>86</v>
      </c>
      <c r="P221" s="36" t="s">
        <v>189</v>
      </c>
      <c r="Q221" s="36" t="s">
        <v>3722</v>
      </c>
      <c r="R221" s="37" t="s">
        <v>105</v>
      </c>
      <c r="S221" s="37"/>
      <c r="T221" s="37"/>
      <c r="U221" s="37"/>
      <c r="V221" s="37"/>
      <c r="W221" s="195" t="s">
        <v>89</v>
      </c>
      <c r="X221" s="177" t="s">
        <v>112</v>
      </c>
    </row>
    <row r="222" spans="1:24" ht="409.6" x14ac:dyDescent="0.3">
      <c r="A222" s="185" t="s">
        <v>3333</v>
      </c>
      <c r="B222" s="36" t="s">
        <v>3688</v>
      </c>
      <c r="C222" s="36" t="s">
        <v>133</v>
      </c>
      <c r="D222" s="36" t="s">
        <v>3728</v>
      </c>
      <c r="E222" s="33" t="str">
        <f t="shared" si="6"/>
        <v>Monnaie, banque, finance, assurance - Opérations de Marché et Régulation des Risques (OMERR) (Apprentissage) (M2) (Université Paris Nanterre) (Master 2)</v>
      </c>
      <c r="F222" s="167" t="s">
        <v>3727</v>
      </c>
      <c r="G222" s="37" t="s">
        <v>110</v>
      </c>
      <c r="H222" s="37" t="s">
        <v>82</v>
      </c>
      <c r="I222" s="37" t="s">
        <v>111</v>
      </c>
      <c r="J222" s="37">
        <v>60</v>
      </c>
      <c r="K222" s="37" t="s">
        <v>84</v>
      </c>
      <c r="L222" s="114">
        <v>1</v>
      </c>
      <c r="M222" s="36" t="s">
        <v>3696</v>
      </c>
      <c r="N222" s="36" t="s">
        <v>3697</v>
      </c>
      <c r="O222" s="37" t="s">
        <v>86</v>
      </c>
      <c r="P222" s="36" t="s">
        <v>674</v>
      </c>
      <c r="Q222" s="36" t="s">
        <v>142</v>
      </c>
      <c r="R222" s="37" t="s">
        <v>105</v>
      </c>
      <c r="S222" s="37"/>
      <c r="T222" s="37"/>
      <c r="U222" s="37"/>
      <c r="V222" s="37"/>
      <c r="W222" s="195" t="s">
        <v>89</v>
      </c>
      <c r="X222" s="178" t="s">
        <v>3698</v>
      </c>
    </row>
    <row r="223" spans="1:24" ht="273.60000000000002" x14ac:dyDescent="0.3">
      <c r="A223" s="176" t="s">
        <v>3333</v>
      </c>
      <c r="B223" s="41" t="s">
        <v>3688</v>
      </c>
      <c r="C223" s="41" t="s">
        <v>78</v>
      </c>
      <c r="D223" s="41" t="s">
        <v>3729</v>
      </c>
      <c r="E223" s="33" t="str">
        <f t="shared" si="6"/>
        <v>Monnaie, banque, finance, assurance - Opérations de Marché et Régulation des Risques (OMERR) (Apprentissage) (Master) (Université Paris Nanterre) (Master)</v>
      </c>
      <c r="F223" s="166" t="s">
        <v>3727</v>
      </c>
      <c r="G223" s="43" t="s">
        <v>81</v>
      </c>
      <c r="H223" s="43" t="s">
        <v>82</v>
      </c>
      <c r="I223" s="43" t="s">
        <v>83</v>
      </c>
      <c r="J223" s="43">
        <v>120</v>
      </c>
      <c r="K223" s="43" t="s">
        <v>84</v>
      </c>
      <c r="L223" s="43">
        <v>1</v>
      </c>
      <c r="M223" s="36" t="s">
        <v>693</v>
      </c>
      <c r="N223" s="36" t="s">
        <v>3716</v>
      </c>
      <c r="O223" s="36" t="s">
        <v>86</v>
      </c>
      <c r="P223" s="36" t="s">
        <v>189</v>
      </c>
      <c r="Q223" s="36" t="s">
        <v>3722</v>
      </c>
      <c r="R223" s="43" t="s">
        <v>105</v>
      </c>
      <c r="S223" s="37"/>
      <c r="T223" s="37"/>
      <c r="U223" s="37"/>
      <c r="V223" s="37"/>
      <c r="W223" s="43" t="s">
        <v>89</v>
      </c>
      <c r="X223" s="204"/>
    </row>
    <row r="224" spans="1:24" ht="409.6" x14ac:dyDescent="0.3">
      <c r="A224" s="176" t="s">
        <v>3333</v>
      </c>
      <c r="B224" s="41" t="s">
        <v>3688</v>
      </c>
      <c r="C224" s="41" t="s">
        <v>78</v>
      </c>
      <c r="D224" s="41" t="s">
        <v>3729</v>
      </c>
      <c r="E224" s="33" t="str">
        <f t="shared" si="6"/>
        <v>Monnaie, banque, finance, assurance - Opérations de Marché et Régulation des Risques (OMERR) (Apprentissage) (Master) (Université Paris Nanterre) (Master)</v>
      </c>
      <c r="F224" s="166" t="s">
        <v>3727</v>
      </c>
      <c r="G224" s="43" t="s">
        <v>81</v>
      </c>
      <c r="H224" s="43" t="s">
        <v>82</v>
      </c>
      <c r="I224" s="43" t="s">
        <v>83</v>
      </c>
      <c r="J224" s="43">
        <v>120</v>
      </c>
      <c r="K224" s="43" t="s">
        <v>84</v>
      </c>
      <c r="L224" s="46">
        <v>1</v>
      </c>
      <c r="M224" s="36" t="s">
        <v>3696</v>
      </c>
      <c r="N224" s="36" t="s">
        <v>3697</v>
      </c>
      <c r="O224" s="37" t="s">
        <v>86</v>
      </c>
      <c r="P224" s="36" t="s">
        <v>674</v>
      </c>
      <c r="Q224" s="36" t="s">
        <v>93</v>
      </c>
      <c r="R224" s="43" t="s">
        <v>105</v>
      </c>
      <c r="S224" s="37"/>
      <c r="T224" s="37"/>
      <c r="U224" s="37"/>
      <c r="V224" s="37"/>
      <c r="W224" s="43" t="s">
        <v>89</v>
      </c>
      <c r="X224" s="178" t="s">
        <v>3698</v>
      </c>
    </row>
    <row r="225" spans="1:24" ht="302.39999999999998" x14ac:dyDescent="0.3">
      <c r="A225" s="185" t="s">
        <v>3333</v>
      </c>
      <c r="B225" s="36" t="s">
        <v>3688</v>
      </c>
      <c r="C225" s="36" t="s">
        <v>3359</v>
      </c>
      <c r="D225" s="36" t="s">
        <v>3730</v>
      </c>
      <c r="E225" s="33" t="str">
        <f t="shared" si="6"/>
        <v>Assurance, banque, finance : supports opérationnels - Back office bancaire (BOB) (possible en apprentissage/professionnalisation) (Université Paris Nanterre) (Licence professionnelle )</v>
      </c>
      <c r="F225" s="167" t="s">
        <v>3731</v>
      </c>
      <c r="G225" s="37" t="s">
        <v>160</v>
      </c>
      <c r="H225" s="37" t="s">
        <v>81</v>
      </c>
      <c r="I225" s="37" t="s">
        <v>111</v>
      </c>
      <c r="J225" s="37">
        <v>60</v>
      </c>
      <c r="K225" s="37" t="s">
        <v>105</v>
      </c>
      <c r="L225" s="114">
        <v>0</v>
      </c>
      <c r="M225" s="36" t="s">
        <v>112</v>
      </c>
      <c r="N225" s="36" t="s">
        <v>112</v>
      </c>
      <c r="O225" s="36" t="s">
        <v>112</v>
      </c>
      <c r="P225" s="36" t="s">
        <v>112</v>
      </c>
      <c r="Q225" s="36" t="s">
        <v>112</v>
      </c>
      <c r="R225" s="37" t="s">
        <v>105</v>
      </c>
      <c r="S225" s="37"/>
      <c r="T225" s="37"/>
      <c r="U225" s="37"/>
      <c r="V225" s="37"/>
      <c r="W225" s="195" t="s">
        <v>886</v>
      </c>
      <c r="X225" s="177" t="s">
        <v>112</v>
      </c>
    </row>
    <row r="226" spans="1:24" ht="316.8" x14ac:dyDescent="0.3">
      <c r="A226" s="185" t="s">
        <v>3333</v>
      </c>
      <c r="B226" s="36" t="s">
        <v>3688</v>
      </c>
      <c r="C226" s="36" t="s">
        <v>3359</v>
      </c>
      <c r="D226" s="36" t="s">
        <v>3732</v>
      </c>
      <c r="E226" s="33" t="str">
        <f t="shared" si="6"/>
        <v>Assurance, banque, finance - Métiers de l'e-assurance et des services associés (EASS) (possible en apprentissage/professionnalisation) (Université Paris Nanterre) (Licence professionnelle )</v>
      </c>
      <c r="F226" s="167" t="s">
        <v>3733</v>
      </c>
      <c r="G226" s="37" t="s">
        <v>160</v>
      </c>
      <c r="H226" s="37" t="s">
        <v>81</v>
      </c>
      <c r="I226" s="37" t="s">
        <v>111</v>
      </c>
      <c r="J226" s="37">
        <v>60</v>
      </c>
      <c r="K226" s="37" t="s">
        <v>105</v>
      </c>
      <c r="L226" s="114">
        <v>0</v>
      </c>
      <c r="M226" s="36" t="s">
        <v>112</v>
      </c>
      <c r="N226" s="36" t="s">
        <v>112</v>
      </c>
      <c r="O226" s="36" t="s">
        <v>112</v>
      </c>
      <c r="P226" s="36" t="s">
        <v>112</v>
      </c>
      <c r="Q226" s="36" t="s">
        <v>112</v>
      </c>
      <c r="R226" s="37" t="s">
        <v>105</v>
      </c>
      <c r="S226" s="37"/>
      <c r="T226" s="37"/>
      <c r="U226" s="37"/>
      <c r="V226" s="37"/>
      <c r="W226" s="195" t="s">
        <v>886</v>
      </c>
      <c r="X226" s="177" t="s">
        <v>112</v>
      </c>
    </row>
    <row r="227" spans="1:24" ht="345.6" x14ac:dyDescent="0.3">
      <c r="A227" s="185" t="s">
        <v>3333</v>
      </c>
      <c r="B227" s="36" t="s">
        <v>3688</v>
      </c>
      <c r="C227" s="36" t="s">
        <v>3359</v>
      </c>
      <c r="D227" s="36" t="s">
        <v>3734</v>
      </c>
      <c r="E227" s="33" t="str">
        <f t="shared" si="6"/>
        <v>Assurance, banque, finance : chargé de clientèle - Conseiller, Souscripteur, Gestionnaire en assurance (CSGA) (possible en apprentissage/professionnalisation) (Université Paris Nanterre) (Licence professionnelle )</v>
      </c>
      <c r="F227" s="167" t="s">
        <v>3735</v>
      </c>
      <c r="G227" s="37" t="s">
        <v>160</v>
      </c>
      <c r="H227" s="37" t="s">
        <v>81</v>
      </c>
      <c r="I227" s="37" t="s">
        <v>111</v>
      </c>
      <c r="J227" s="37">
        <v>60</v>
      </c>
      <c r="K227" s="37" t="s">
        <v>105</v>
      </c>
      <c r="L227" s="114">
        <v>0</v>
      </c>
      <c r="M227" s="36" t="s">
        <v>112</v>
      </c>
      <c r="N227" s="36" t="s">
        <v>112</v>
      </c>
      <c r="O227" s="36" t="s">
        <v>112</v>
      </c>
      <c r="P227" s="36" t="s">
        <v>112</v>
      </c>
      <c r="Q227" s="36" t="s">
        <v>112</v>
      </c>
      <c r="R227" s="37" t="s">
        <v>105</v>
      </c>
      <c r="S227" s="37"/>
      <c r="T227" s="37"/>
      <c r="U227" s="37"/>
      <c r="V227" s="37"/>
      <c r="W227" s="195" t="s">
        <v>886</v>
      </c>
      <c r="X227" s="177" t="s">
        <v>112</v>
      </c>
    </row>
    <row r="228" spans="1:24" ht="331.2" x14ac:dyDescent="0.3">
      <c r="A228" s="185" t="s">
        <v>3333</v>
      </c>
      <c r="B228" s="36" t="s">
        <v>3688</v>
      </c>
      <c r="C228" s="36" t="s">
        <v>3359</v>
      </c>
      <c r="D228" s="36" t="s">
        <v>3736</v>
      </c>
      <c r="E228" s="33" t="str">
        <f t="shared" si="6"/>
        <v>Assurance, banque, finance : chargé de clientèle - Banque - Chargé.e de clientèle Particuliers (CCPar) (possible en apprentissage/professionnalisation) (Université Paris Nanterre) (Licence professionnelle )</v>
      </c>
      <c r="F228" s="167" t="s">
        <v>3737</v>
      </c>
      <c r="G228" s="37" t="s">
        <v>160</v>
      </c>
      <c r="H228" s="37" t="s">
        <v>81</v>
      </c>
      <c r="I228" s="37" t="s">
        <v>111</v>
      </c>
      <c r="J228" s="37">
        <v>60</v>
      </c>
      <c r="K228" s="37" t="s">
        <v>105</v>
      </c>
      <c r="L228" s="114">
        <v>0</v>
      </c>
      <c r="M228" s="36" t="s">
        <v>112</v>
      </c>
      <c r="N228" s="36" t="s">
        <v>112</v>
      </c>
      <c r="O228" s="36" t="s">
        <v>112</v>
      </c>
      <c r="P228" s="36" t="s">
        <v>112</v>
      </c>
      <c r="Q228" s="36" t="s">
        <v>112</v>
      </c>
      <c r="R228" s="37" t="s">
        <v>105</v>
      </c>
      <c r="S228" s="37"/>
      <c r="T228" s="37"/>
      <c r="U228" s="37"/>
      <c r="V228" s="37"/>
      <c r="W228" s="195" t="s">
        <v>886</v>
      </c>
      <c r="X228" s="177" t="s">
        <v>112</v>
      </c>
    </row>
    <row r="229" spans="1:24" ht="409.6" x14ac:dyDescent="0.3">
      <c r="A229" s="176" t="s">
        <v>3333</v>
      </c>
      <c r="B229" s="41" t="s">
        <v>3688</v>
      </c>
      <c r="C229" s="41" t="s">
        <v>3409</v>
      </c>
      <c r="D229" s="41" t="s">
        <v>3738</v>
      </c>
      <c r="E229" s="33" t="str">
        <f t="shared" si="6"/>
        <v>ISEFAR - Ingénierie de la finance, de l'assurance et du risque, Gestion du risque (possible en apprentissage/professionnalisation) (M1) (Université Paris Nanterre) (Master 1)</v>
      </c>
      <c r="F229" s="42" t="s">
        <v>3739</v>
      </c>
      <c r="G229" s="43" t="s">
        <v>81</v>
      </c>
      <c r="H229" s="43" t="s">
        <v>110</v>
      </c>
      <c r="I229" s="43" t="s">
        <v>111</v>
      </c>
      <c r="J229" s="43">
        <v>60</v>
      </c>
      <c r="K229" s="43" t="s">
        <v>84</v>
      </c>
      <c r="L229" s="43">
        <v>1</v>
      </c>
      <c r="M229" s="36" t="s">
        <v>3740</v>
      </c>
      <c r="N229" s="36" t="s">
        <v>3741</v>
      </c>
      <c r="O229" s="37" t="s">
        <v>87</v>
      </c>
      <c r="P229" s="36" t="s">
        <v>814</v>
      </c>
      <c r="Q229" s="36" t="s">
        <v>3693</v>
      </c>
      <c r="R229" s="43" t="s">
        <v>105</v>
      </c>
      <c r="S229" s="37"/>
      <c r="T229" s="37"/>
      <c r="U229" s="37"/>
      <c r="V229" s="37"/>
      <c r="W229" s="43" t="s">
        <v>886</v>
      </c>
      <c r="X229" s="178" t="s">
        <v>3742</v>
      </c>
    </row>
    <row r="230" spans="1:24" ht="409.6" x14ac:dyDescent="0.3">
      <c r="A230" s="176" t="s">
        <v>3333</v>
      </c>
      <c r="B230" s="41" t="s">
        <v>3688</v>
      </c>
      <c r="C230" s="41" t="s">
        <v>3409</v>
      </c>
      <c r="D230" s="41" t="s">
        <v>3738</v>
      </c>
      <c r="E230" s="33" t="str">
        <f t="shared" si="6"/>
        <v>ISEFAR - Ingénierie de la finance, de l'assurance et du risque, Gestion du risque (possible en apprentissage/professionnalisation) (M1) (Université Paris Nanterre) (Master 1)</v>
      </c>
      <c r="F230" s="42" t="s">
        <v>3739</v>
      </c>
      <c r="G230" s="43" t="s">
        <v>81</v>
      </c>
      <c r="H230" s="43" t="s">
        <v>110</v>
      </c>
      <c r="I230" s="43" t="s">
        <v>111</v>
      </c>
      <c r="J230" s="43">
        <v>60</v>
      </c>
      <c r="K230" s="43" t="s">
        <v>84</v>
      </c>
      <c r="L230" s="46">
        <v>1</v>
      </c>
      <c r="M230" s="36" t="s">
        <v>3743</v>
      </c>
      <c r="N230" s="36" t="s">
        <v>3744</v>
      </c>
      <c r="O230" s="37" t="s">
        <v>86</v>
      </c>
      <c r="P230" s="36" t="s">
        <v>3255</v>
      </c>
      <c r="Q230" s="36" t="s">
        <v>3693</v>
      </c>
      <c r="R230" s="43" t="s">
        <v>105</v>
      </c>
      <c r="S230" s="37"/>
      <c r="T230" s="37"/>
      <c r="U230" s="37"/>
      <c r="V230" s="37"/>
      <c r="W230" s="43" t="s">
        <v>886</v>
      </c>
      <c r="X230" s="178" t="s">
        <v>3745</v>
      </c>
    </row>
    <row r="231" spans="1:24" ht="409.6" x14ac:dyDescent="0.3">
      <c r="A231" s="176" t="s">
        <v>3333</v>
      </c>
      <c r="B231" s="41" t="s">
        <v>3688</v>
      </c>
      <c r="C231" s="41" t="s">
        <v>133</v>
      </c>
      <c r="D231" s="41" t="s">
        <v>3746</v>
      </c>
      <c r="E231" s="33" t="str">
        <f t="shared" si="6"/>
        <v>ISEFAR - Ingénierie de la finance, de l'assurance et du risque, Gestion du risque (possible en apprentissage/professionnalisation) (M2) (Université Paris Nanterre) (Master 2)</v>
      </c>
      <c r="F231" s="42" t="s">
        <v>3739</v>
      </c>
      <c r="G231" s="43" t="s">
        <v>110</v>
      </c>
      <c r="H231" s="43" t="s">
        <v>82</v>
      </c>
      <c r="I231" s="43" t="s">
        <v>111</v>
      </c>
      <c r="J231" s="43">
        <v>60</v>
      </c>
      <c r="K231" s="43" t="s">
        <v>84</v>
      </c>
      <c r="L231" s="43">
        <v>1</v>
      </c>
      <c r="M231" s="36" t="s">
        <v>3747</v>
      </c>
      <c r="N231" s="58" t="s">
        <v>3748</v>
      </c>
      <c r="O231" s="37" t="s">
        <v>87</v>
      </c>
      <c r="P231" s="36" t="s">
        <v>3255</v>
      </c>
      <c r="Q231" s="205" t="s">
        <v>142</v>
      </c>
      <c r="R231" s="43" t="s">
        <v>105</v>
      </c>
      <c r="S231" s="37"/>
      <c r="T231" s="37"/>
      <c r="U231" s="37"/>
      <c r="V231" s="37"/>
      <c r="W231" s="43" t="s">
        <v>886</v>
      </c>
      <c r="X231" s="178" t="s">
        <v>3749</v>
      </c>
    </row>
    <row r="232" spans="1:24" ht="403.2" x14ac:dyDescent="0.3">
      <c r="A232" s="176" t="s">
        <v>3333</v>
      </c>
      <c r="B232" s="41" t="s">
        <v>3688</v>
      </c>
      <c r="C232" s="41" t="s">
        <v>133</v>
      </c>
      <c r="D232" s="41" t="s">
        <v>3746</v>
      </c>
      <c r="E232" s="33" t="str">
        <f t="shared" si="6"/>
        <v>ISEFAR - Ingénierie de la finance, de l'assurance et du risque, Gestion du risque (possible en apprentissage/professionnalisation) (M2) (Université Paris Nanterre) (Master 2)</v>
      </c>
      <c r="F232" s="42" t="s">
        <v>3739</v>
      </c>
      <c r="G232" s="43" t="s">
        <v>110</v>
      </c>
      <c r="H232" s="43" t="s">
        <v>82</v>
      </c>
      <c r="I232" s="43" t="s">
        <v>111</v>
      </c>
      <c r="J232" s="43">
        <v>60</v>
      </c>
      <c r="K232" s="43" t="s">
        <v>84</v>
      </c>
      <c r="L232" s="46">
        <v>1</v>
      </c>
      <c r="M232" s="36" t="s">
        <v>3750</v>
      </c>
      <c r="N232" s="58" t="s">
        <v>3751</v>
      </c>
      <c r="O232" s="37" t="s">
        <v>87</v>
      </c>
      <c r="P232" s="36" t="s">
        <v>3255</v>
      </c>
      <c r="Q232" s="205" t="s">
        <v>142</v>
      </c>
      <c r="R232" s="43" t="s">
        <v>105</v>
      </c>
      <c r="S232" s="37"/>
      <c r="T232" s="37"/>
      <c r="U232" s="37"/>
      <c r="V232" s="37"/>
      <c r="W232" s="43" t="s">
        <v>886</v>
      </c>
      <c r="X232" s="178" t="s">
        <v>3752</v>
      </c>
    </row>
    <row r="233" spans="1:24" ht="409.6" x14ac:dyDescent="0.3">
      <c r="A233" s="176" t="s">
        <v>3333</v>
      </c>
      <c r="B233" s="41" t="s">
        <v>3688</v>
      </c>
      <c r="C233" s="41" t="s">
        <v>78</v>
      </c>
      <c r="D233" s="41" t="s">
        <v>3753</v>
      </c>
      <c r="E233" s="33" t="str">
        <f t="shared" si="6"/>
        <v>ISEFAR - Ingénierie de la finance, de l'assurance et du risque, Gestion du risque (possible en apprentissage/professionnalisation) (Master) (Université Paris Nanterre) (Master)</v>
      </c>
      <c r="F233" s="42" t="s">
        <v>3739</v>
      </c>
      <c r="G233" s="43" t="s">
        <v>81</v>
      </c>
      <c r="H233" s="43" t="s">
        <v>82</v>
      </c>
      <c r="I233" s="43" t="s">
        <v>83</v>
      </c>
      <c r="J233" s="43" t="s">
        <v>3754</v>
      </c>
      <c r="K233" s="43" t="s">
        <v>84</v>
      </c>
      <c r="L233" s="43">
        <v>1</v>
      </c>
      <c r="M233" s="36" t="s">
        <v>3740</v>
      </c>
      <c r="N233" s="36" t="s">
        <v>3741</v>
      </c>
      <c r="O233" s="37" t="s">
        <v>87</v>
      </c>
      <c r="P233" s="36" t="s">
        <v>814</v>
      </c>
      <c r="Q233" s="36" t="s">
        <v>3707</v>
      </c>
      <c r="R233" s="43" t="s">
        <v>105</v>
      </c>
      <c r="S233" s="37"/>
      <c r="T233" s="37"/>
      <c r="U233" s="37"/>
      <c r="V233" s="37"/>
      <c r="W233" s="43" t="s">
        <v>886</v>
      </c>
      <c r="X233" s="178" t="s">
        <v>3742</v>
      </c>
    </row>
    <row r="234" spans="1:24" ht="409.6" x14ac:dyDescent="0.3">
      <c r="A234" s="176" t="s">
        <v>3333</v>
      </c>
      <c r="B234" s="41" t="s">
        <v>3688</v>
      </c>
      <c r="C234" s="41" t="s">
        <v>78</v>
      </c>
      <c r="D234" s="41" t="s">
        <v>3753</v>
      </c>
      <c r="E234" s="33" t="str">
        <f t="shared" si="6"/>
        <v>ISEFAR - Ingénierie de la finance, de l'assurance et du risque, Gestion du risque (possible en apprentissage/professionnalisation) (Master) (Université Paris Nanterre) (Master)</v>
      </c>
      <c r="F234" s="42" t="s">
        <v>3739</v>
      </c>
      <c r="G234" s="43" t="s">
        <v>81</v>
      </c>
      <c r="H234" s="43" t="s">
        <v>82</v>
      </c>
      <c r="I234" s="43" t="s">
        <v>83</v>
      </c>
      <c r="J234" s="43" t="s">
        <v>3754</v>
      </c>
      <c r="K234" s="43" t="s">
        <v>84</v>
      </c>
      <c r="L234" s="45">
        <v>1</v>
      </c>
      <c r="M234" s="36" t="s">
        <v>3743</v>
      </c>
      <c r="N234" s="58" t="s">
        <v>3744</v>
      </c>
      <c r="O234" s="37" t="s">
        <v>86</v>
      </c>
      <c r="P234" s="36" t="s">
        <v>3255</v>
      </c>
      <c r="Q234" s="36" t="s">
        <v>3707</v>
      </c>
      <c r="R234" s="43" t="s">
        <v>105</v>
      </c>
      <c r="S234" s="37"/>
      <c r="T234" s="37"/>
      <c r="U234" s="37"/>
      <c r="V234" s="37"/>
      <c r="W234" s="43" t="s">
        <v>886</v>
      </c>
      <c r="X234" s="178" t="s">
        <v>3745</v>
      </c>
    </row>
    <row r="235" spans="1:24" ht="409.6" x14ac:dyDescent="0.3">
      <c r="A235" s="176" t="s">
        <v>3333</v>
      </c>
      <c r="B235" s="41" t="s">
        <v>3688</v>
      </c>
      <c r="C235" s="41" t="s">
        <v>78</v>
      </c>
      <c r="D235" s="41" t="s">
        <v>3753</v>
      </c>
      <c r="E235" s="33" t="str">
        <f t="shared" si="6"/>
        <v>ISEFAR - Ingénierie de la finance, de l'assurance et du risque, Gestion du risque (possible en apprentissage/professionnalisation) (Master) (Université Paris Nanterre) (Master)</v>
      </c>
      <c r="F235" s="42" t="s">
        <v>3739</v>
      </c>
      <c r="G235" s="43" t="s">
        <v>81</v>
      </c>
      <c r="H235" s="43" t="s">
        <v>82</v>
      </c>
      <c r="I235" s="43" t="s">
        <v>83</v>
      </c>
      <c r="J235" s="43" t="s">
        <v>3754</v>
      </c>
      <c r="K235" s="43" t="s">
        <v>84</v>
      </c>
      <c r="L235" s="45">
        <v>1</v>
      </c>
      <c r="M235" s="36" t="s">
        <v>3747</v>
      </c>
      <c r="N235" s="58" t="s">
        <v>3748</v>
      </c>
      <c r="O235" s="37" t="s">
        <v>87</v>
      </c>
      <c r="P235" s="36" t="s">
        <v>3255</v>
      </c>
      <c r="Q235" s="205" t="s">
        <v>93</v>
      </c>
      <c r="R235" s="43" t="s">
        <v>105</v>
      </c>
      <c r="S235" s="37"/>
      <c r="T235" s="37"/>
      <c r="U235" s="37"/>
      <c r="V235" s="37"/>
      <c r="W235" s="43" t="s">
        <v>886</v>
      </c>
      <c r="X235" s="178" t="s">
        <v>3749</v>
      </c>
    </row>
    <row r="236" spans="1:24" ht="403.2" x14ac:dyDescent="0.3">
      <c r="A236" s="176" t="s">
        <v>3333</v>
      </c>
      <c r="B236" s="41" t="s">
        <v>3688</v>
      </c>
      <c r="C236" s="41" t="s">
        <v>78</v>
      </c>
      <c r="D236" s="41" t="s">
        <v>3753</v>
      </c>
      <c r="E236" s="33" t="str">
        <f t="shared" si="6"/>
        <v>ISEFAR - Ingénierie de la finance, de l'assurance et du risque, Gestion du risque (possible en apprentissage/professionnalisation) (Master) (Université Paris Nanterre) (Master)</v>
      </c>
      <c r="F236" s="42" t="s">
        <v>3739</v>
      </c>
      <c r="G236" s="43" t="s">
        <v>81</v>
      </c>
      <c r="H236" s="43" t="s">
        <v>82</v>
      </c>
      <c r="I236" s="43" t="s">
        <v>83</v>
      </c>
      <c r="J236" s="43" t="s">
        <v>3754</v>
      </c>
      <c r="K236" s="43" t="s">
        <v>84</v>
      </c>
      <c r="L236" s="46">
        <v>1</v>
      </c>
      <c r="M236" s="36" t="s">
        <v>3750</v>
      </c>
      <c r="N236" s="58" t="s">
        <v>3751</v>
      </c>
      <c r="O236" s="37" t="s">
        <v>87</v>
      </c>
      <c r="P236" s="36" t="s">
        <v>3255</v>
      </c>
      <c r="Q236" s="205" t="s">
        <v>93</v>
      </c>
      <c r="R236" s="43" t="s">
        <v>105</v>
      </c>
      <c r="S236" s="37"/>
      <c r="T236" s="37"/>
      <c r="U236" s="37"/>
      <c r="V236" s="37"/>
      <c r="W236" s="43" t="s">
        <v>886</v>
      </c>
      <c r="X236" s="178" t="s">
        <v>3752</v>
      </c>
    </row>
    <row r="237" spans="1:24" ht="409.6" x14ac:dyDescent="0.3">
      <c r="A237" s="185" t="s">
        <v>3333</v>
      </c>
      <c r="B237" s="36" t="s">
        <v>3688</v>
      </c>
      <c r="C237" s="36" t="s">
        <v>3409</v>
      </c>
      <c r="D237" s="36" t="s">
        <v>3755</v>
      </c>
      <c r="E237" s="33" t="str">
        <f t="shared" si="6"/>
        <v>ISEFAR-SR - Ingénierie de la finance, de l'assurance et du risque, Statistique du risque (possible en apprentissage/professionnalisation) (M1) (Université Paris Nanterre) (Master 1)</v>
      </c>
      <c r="F237" s="67" t="s">
        <v>3756</v>
      </c>
      <c r="G237" s="114" t="s">
        <v>81</v>
      </c>
      <c r="H237" s="114" t="s">
        <v>110</v>
      </c>
      <c r="I237" s="114" t="s">
        <v>111</v>
      </c>
      <c r="J237" s="114">
        <v>60</v>
      </c>
      <c r="K237" s="37" t="s">
        <v>84</v>
      </c>
      <c r="L237" s="114">
        <v>1</v>
      </c>
      <c r="M237" s="36" t="s">
        <v>3740</v>
      </c>
      <c r="N237" s="36" t="s">
        <v>3741</v>
      </c>
      <c r="O237" s="37" t="s">
        <v>87</v>
      </c>
      <c r="P237" s="36" t="s">
        <v>814</v>
      </c>
      <c r="Q237" s="36" t="s">
        <v>3693</v>
      </c>
      <c r="R237" s="37" t="s">
        <v>105</v>
      </c>
      <c r="S237" s="37"/>
      <c r="T237" s="37"/>
      <c r="U237" s="37"/>
      <c r="V237" s="37"/>
      <c r="W237" s="195" t="s">
        <v>886</v>
      </c>
      <c r="X237" s="178" t="s">
        <v>3742</v>
      </c>
    </row>
    <row r="238" spans="1:24" ht="409.6" x14ac:dyDescent="0.3">
      <c r="A238" s="185" t="s">
        <v>3333</v>
      </c>
      <c r="B238" s="36" t="s">
        <v>3688</v>
      </c>
      <c r="C238" s="36" t="s">
        <v>133</v>
      </c>
      <c r="D238" s="36" t="s">
        <v>3757</v>
      </c>
      <c r="E238" s="33" t="str">
        <f t="shared" si="6"/>
        <v>ISEFAR-SR - Ingénierie de la finance, de l'assurance et du risque, Statistique du risque (possible en apprentissage/professionnalisation) (M2) (Université Paris Nanterre) (Master 2)</v>
      </c>
      <c r="F238" s="67" t="s">
        <v>3756</v>
      </c>
      <c r="G238" s="37" t="s">
        <v>110</v>
      </c>
      <c r="H238" s="37" t="s">
        <v>82</v>
      </c>
      <c r="I238" s="114" t="s">
        <v>111</v>
      </c>
      <c r="J238" s="114">
        <v>60</v>
      </c>
      <c r="K238" s="37" t="s">
        <v>84</v>
      </c>
      <c r="L238" s="37">
        <v>1</v>
      </c>
      <c r="M238" s="36" t="s">
        <v>3747</v>
      </c>
      <c r="N238" s="58" t="s">
        <v>3748</v>
      </c>
      <c r="O238" s="37" t="s">
        <v>87</v>
      </c>
      <c r="P238" s="36" t="s">
        <v>3255</v>
      </c>
      <c r="Q238" s="205" t="s">
        <v>142</v>
      </c>
      <c r="R238" s="37" t="s">
        <v>105</v>
      </c>
      <c r="S238" s="37"/>
      <c r="T238" s="37"/>
      <c r="U238" s="37"/>
      <c r="V238" s="37"/>
      <c r="W238" s="195" t="s">
        <v>886</v>
      </c>
      <c r="X238" s="178" t="s">
        <v>3749</v>
      </c>
    </row>
    <row r="239" spans="1:24" ht="409.6" x14ac:dyDescent="0.3">
      <c r="A239" s="176" t="s">
        <v>3333</v>
      </c>
      <c r="B239" s="41" t="s">
        <v>3688</v>
      </c>
      <c r="C239" s="41" t="s">
        <v>78</v>
      </c>
      <c r="D239" s="41" t="s">
        <v>3758</v>
      </c>
      <c r="E239" s="33" t="str">
        <f t="shared" si="6"/>
        <v>ISEFAR-SR - Ingénierie de la finance, de l'assurance et du risque, Statistique du risque (possible en apprentissage/professionnalisation) (Master) (Université Paris Nanterre) (Master)</v>
      </c>
      <c r="F239" s="42" t="s">
        <v>3756</v>
      </c>
      <c r="G239" s="43" t="s">
        <v>81</v>
      </c>
      <c r="H239" s="43" t="s">
        <v>82</v>
      </c>
      <c r="I239" s="43" t="s">
        <v>83</v>
      </c>
      <c r="J239" s="43">
        <v>120</v>
      </c>
      <c r="K239" s="43" t="s">
        <v>84</v>
      </c>
      <c r="L239" s="43">
        <v>1</v>
      </c>
      <c r="M239" s="36" t="s">
        <v>3740</v>
      </c>
      <c r="N239" s="36" t="s">
        <v>3741</v>
      </c>
      <c r="O239" s="37" t="s">
        <v>87</v>
      </c>
      <c r="P239" s="36" t="s">
        <v>814</v>
      </c>
      <c r="Q239" s="36" t="s">
        <v>3693</v>
      </c>
      <c r="R239" s="43" t="s">
        <v>105</v>
      </c>
      <c r="S239" s="37"/>
      <c r="T239" s="37"/>
      <c r="U239" s="37"/>
      <c r="V239" s="37"/>
      <c r="W239" s="43" t="s">
        <v>886</v>
      </c>
      <c r="X239" s="178" t="s">
        <v>3742</v>
      </c>
    </row>
    <row r="240" spans="1:24" ht="409.6" x14ac:dyDescent="0.3">
      <c r="A240" s="176" t="s">
        <v>3333</v>
      </c>
      <c r="B240" s="41" t="s">
        <v>3688</v>
      </c>
      <c r="C240" s="41" t="s">
        <v>78</v>
      </c>
      <c r="D240" s="41" t="s">
        <v>3758</v>
      </c>
      <c r="E240" s="33" t="str">
        <f t="shared" si="6"/>
        <v>ISEFAR-SR - Ingénierie de la finance, de l'assurance et du risque, Statistique du risque (possible en apprentissage/professionnalisation) (Master) (Université Paris Nanterre) (Master)</v>
      </c>
      <c r="F240" s="42" t="s">
        <v>3756</v>
      </c>
      <c r="G240" s="43" t="s">
        <v>81</v>
      </c>
      <c r="H240" s="43" t="s">
        <v>82</v>
      </c>
      <c r="I240" s="43" t="s">
        <v>83</v>
      </c>
      <c r="J240" s="43">
        <v>120</v>
      </c>
      <c r="K240" s="43" t="s">
        <v>84</v>
      </c>
      <c r="L240" s="46">
        <v>1</v>
      </c>
      <c r="M240" s="36" t="s">
        <v>3747</v>
      </c>
      <c r="N240" s="58" t="s">
        <v>3748</v>
      </c>
      <c r="O240" s="37" t="s">
        <v>87</v>
      </c>
      <c r="P240" s="36" t="s">
        <v>3255</v>
      </c>
      <c r="Q240" s="205" t="s">
        <v>93</v>
      </c>
      <c r="R240" s="43" t="s">
        <v>105</v>
      </c>
      <c r="S240" s="37"/>
      <c r="T240" s="37"/>
      <c r="U240" s="37"/>
      <c r="V240" s="37"/>
      <c r="W240" s="43" t="s">
        <v>886</v>
      </c>
      <c r="X240" s="178" t="s">
        <v>3749</v>
      </c>
    </row>
    <row r="241" spans="1:24" ht="230.4" x14ac:dyDescent="0.3">
      <c r="A241" s="185" t="s">
        <v>3333</v>
      </c>
      <c r="B241" s="36" t="s">
        <v>3688</v>
      </c>
      <c r="C241" s="36" t="s">
        <v>3409</v>
      </c>
      <c r="D241" s="36" t="s">
        <v>3759</v>
      </c>
      <c r="E241" s="33" t="str">
        <f t="shared" si="6"/>
        <v>Banque Finance Assurance - Ingénieur d'affaires (initiale, convention Luxembourg &amp; apprentissage) (M1) (Université Paris Nanterre) (Master 1)</v>
      </c>
      <c r="F241" s="167" t="s">
        <v>3760</v>
      </c>
      <c r="G241" s="37" t="s">
        <v>81</v>
      </c>
      <c r="H241" s="37" t="s">
        <v>110</v>
      </c>
      <c r="I241" s="37" t="s">
        <v>111</v>
      </c>
      <c r="J241" s="37" t="s">
        <v>3761</v>
      </c>
      <c r="K241" s="37" t="s">
        <v>105</v>
      </c>
      <c r="L241" s="37">
        <v>0</v>
      </c>
      <c r="M241" s="37" t="s">
        <v>112</v>
      </c>
      <c r="N241" s="37" t="s">
        <v>112</v>
      </c>
      <c r="O241" s="37" t="s">
        <v>112</v>
      </c>
      <c r="P241" s="37" t="s">
        <v>112</v>
      </c>
      <c r="Q241" s="37" t="s">
        <v>112</v>
      </c>
      <c r="R241" s="37" t="s">
        <v>105</v>
      </c>
      <c r="S241" s="37"/>
      <c r="T241" s="37"/>
      <c r="U241" s="37"/>
      <c r="V241" s="37"/>
      <c r="W241" s="195" t="s">
        <v>89</v>
      </c>
      <c r="X241" s="177" t="s">
        <v>112</v>
      </c>
    </row>
    <row r="242" spans="1:24" ht="230.4" x14ac:dyDescent="0.3">
      <c r="A242" s="185" t="s">
        <v>3333</v>
      </c>
      <c r="B242" s="36" t="s">
        <v>3688</v>
      </c>
      <c r="C242" s="36" t="s">
        <v>133</v>
      </c>
      <c r="D242" s="36" t="s">
        <v>3762</v>
      </c>
      <c r="E242" s="33" t="str">
        <f t="shared" si="6"/>
        <v>Banque Finance Assurance - Ingénieur d'affaires (initiale, convention Luxembourg &amp; apprentissage) (M2) (Université Paris Nanterre) (Master 2)</v>
      </c>
      <c r="F242" s="167" t="s">
        <v>3760</v>
      </c>
      <c r="G242" s="37" t="s">
        <v>110</v>
      </c>
      <c r="H242" s="37" t="s">
        <v>82</v>
      </c>
      <c r="I242" s="37" t="s">
        <v>111</v>
      </c>
      <c r="J242" s="37" t="s">
        <v>3761</v>
      </c>
      <c r="K242" s="37" t="s">
        <v>105</v>
      </c>
      <c r="L242" s="37">
        <v>0</v>
      </c>
      <c r="M242" s="37" t="s">
        <v>112</v>
      </c>
      <c r="N242" s="37" t="s">
        <v>112</v>
      </c>
      <c r="O242" s="37" t="s">
        <v>112</v>
      </c>
      <c r="P242" s="37" t="s">
        <v>112</v>
      </c>
      <c r="Q242" s="37" t="s">
        <v>112</v>
      </c>
      <c r="R242" s="37" t="s">
        <v>105</v>
      </c>
      <c r="S242" s="37"/>
      <c r="T242" s="37"/>
      <c r="U242" s="37"/>
      <c r="V242" s="37"/>
      <c r="W242" s="195" t="s">
        <v>89</v>
      </c>
      <c r="X242" s="177" t="s">
        <v>112</v>
      </c>
    </row>
    <row r="243" spans="1:24" ht="244.8" x14ac:dyDescent="0.3">
      <c r="A243" s="185" t="s">
        <v>3333</v>
      </c>
      <c r="B243" s="36" t="s">
        <v>3688</v>
      </c>
      <c r="C243" s="36" t="s">
        <v>78</v>
      </c>
      <c r="D243" s="36" t="s">
        <v>3763</v>
      </c>
      <c r="E243" s="33" t="str">
        <f t="shared" si="6"/>
        <v>Banque Finance Assurance - Ingénieur d'affaires (initiale, convention Luxembourg &amp; apprentissage) (Master) (Université Paris Nanterre) (Master)</v>
      </c>
      <c r="F243" s="167" t="s">
        <v>3760</v>
      </c>
      <c r="G243" s="37" t="s">
        <v>81</v>
      </c>
      <c r="H243" s="37" t="s">
        <v>82</v>
      </c>
      <c r="I243" s="37" t="s">
        <v>83</v>
      </c>
      <c r="J243" s="37">
        <v>120</v>
      </c>
      <c r="K243" s="37" t="s">
        <v>105</v>
      </c>
      <c r="L243" s="37">
        <v>0</v>
      </c>
      <c r="M243" s="37" t="s">
        <v>112</v>
      </c>
      <c r="N243" s="37" t="s">
        <v>112</v>
      </c>
      <c r="O243" s="37" t="s">
        <v>112</v>
      </c>
      <c r="P243" s="37" t="s">
        <v>112</v>
      </c>
      <c r="Q243" s="37" t="s">
        <v>112</v>
      </c>
      <c r="R243" s="37" t="s">
        <v>105</v>
      </c>
      <c r="S243" s="37"/>
      <c r="T243" s="37"/>
      <c r="U243" s="37"/>
      <c r="V243" s="37"/>
      <c r="W243" s="195" t="s">
        <v>89</v>
      </c>
      <c r="X243" s="177" t="s">
        <v>112</v>
      </c>
    </row>
    <row r="244" spans="1:24" ht="144" x14ac:dyDescent="0.3">
      <c r="A244" s="185" t="s">
        <v>3333</v>
      </c>
      <c r="B244" s="36" t="s">
        <v>3688</v>
      </c>
      <c r="C244" s="36" t="s">
        <v>3409</v>
      </c>
      <c r="D244" s="36" t="s">
        <v>3764</v>
      </c>
      <c r="E244" s="33" t="str">
        <f t="shared" si="6"/>
        <v>Finance d'entreprise (possible en apprentissage) (M1) (Université Paris Nanterre) (Master 1)</v>
      </c>
      <c r="F244" s="167" t="s">
        <v>3765</v>
      </c>
      <c r="G244" s="37" t="s">
        <v>81</v>
      </c>
      <c r="H244" s="37" t="s">
        <v>110</v>
      </c>
      <c r="I244" s="37" t="s">
        <v>111</v>
      </c>
      <c r="J244" s="37">
        <v>60</v>
      </c>
      <c r="K244" s="37" t="s">
        <v>105</v>
      </c>
      <c r="L244" s="37">
        <v>0</v>
      </c>
      <c r="M244" s="37" t="s">
        <v>112</v>
      </c>
      <c r="N244" s="37" t="s">
        <v>112</v>
      </c>
      <c r="O244" s="37" t="s">
        <v>112</v>
      </c>
      <c r="P244" s="37" t="s">
        <v>112</v>
      </c>
      <c r="Q244" s="37" t="s">
        <v>112</v>
      </c>
      <c r="R244" s="37" t="s">
        <v>105</v>
      </c>
      <c r="S244" s="37"/>
      <c r="T244" s="37"/>
      <c r="U244" s="37"/>
      <c r="V244" s="37"/>
      <c r="W244" s="195" t="s">
        <v>89</v>
      </c>
      <c r="X244" s="177" t="s">
        <v>112</v>
      </c>
    </row>
    <row r="245" spans="1:24" ht="409.6" x14ac:dyDescent="0.3">
      <c r="A245" s="185" t="s">
        <v>3333</v>
      </c>
      <c r="B245" s="36" t="s">
        <v>3688</v>
      </c>
      <c r="C245" s="36" t="s">
        <v>133</v>
      </c>
      <c r="D245" s="36" t="s">
        <v>3766</v>
      </c>
      <c r="E245" s="33" t="str">
        <f t="shared" si="6"/>
        <v>Finance d'entreprise (possible en apprentissage) (M2) (Université Paris Nanterre) (Master 2)</v>
      </c>
      <c r="F245" s="167" t="s">
        <v>3765</v>
      </c>
      <c r="G245" s="37" t="s">
        <v>110</v>
      </c>
      <c r="H245" s="37" t="s">
        <v>82</v>
      </c>
      <c r="I245" s="37" t="s">
        <v>111</v>
      </c>
      <c r="J245" s="37">
        <v>60</v>
      </c>
      <c r="K245" s="37" t="s">
        <v>84</v>
      </c>
      <c r="L245" s="37">
        <v>1</v>
      </c>
      <c r="M245" s="36" t="s">
        <v>3767</v>
      </c>
      <c r="N245" s="36" t="s">
        <v>3768</v>
      </c>
      <c r="O245" s="37" t="s">
        <v>86</v>
      </c>
      <c r="P245" s="37" t="s">
        <v>3369</v>
      </c>
      <c r="Q245" s="37" t="s">
        <v>142</v>
      </c>
      <c r="R245" s="37" t="s">
        <v>105</v>
      </c>
      <c r="S245" s="37"/>
      <c r="T245" s="37"/>
      <c r="U245" s="37"/>
      <c r="V245" s="37"/>
      <c r="W245" s="195" t="s">
        <v>89</v>
      </c>
      <c r="X245" s="178" t="s">
        <v>3769</v>
      </c>
    </row>
    <row r="246" spans="1:24" ht="409.6" x14ac:dyDescent="0.3">
      <c r="A246" s="185" t="s">
        <v>3333</v>
      </c>
      <c r="B246" s="36" t="s">
        <v>3688</v>
      </c>
      <c r="C246" s="36" t="s">
        <v>78</v>
      </c>
      <c r="D246" s="36" t="s">
        <v>3770</v>
      </c>
      <c r="E246" s="33" t="str">
        <f t="shared" si="6"/>
        <v>Finance d'entreprise (possible en apprentissage) (Master) (Université Paris Nanterre) (Master)</v>
      </c>
      <c r="F246" s="167" t="s">
        <v>3765</v>
      </c>
      <c r="G246" s="37" t="s">
        <v>81</v>
      </c>
      <c r="H246" s="37" t="s">
        <v>82</v>
      </c>
      <c r="I246" s="37" t="s">
        <v>83</v>
      </c>
      <c r="J246" s="37">
        <v>120</v>
      </c>
      <c r="K246" s="37" t="s">
        <v>84</v>
      </c>
      <c r="L246" s="37">
        <v>1</v>
      </c>
      <c r="M246" s="36" t="s">
        <v>3767</v>
      </c>
      <c r="N246" s="36" t="s">
        <v>3768</v>
      </c>
      <c r="O246" s="37" t="s">
        <v>86</v>
      </c>
      <c r="P246" s="37" t="s">
        <v>3369</v>
      </c>
      <c r="Q246" s="37" t="s">
        <v>93</v>
      </c>
      <c r="R246" s="37" t="s">
        <v>105</v>
      </c>
      <c r="S246" s="37"/>
      <c r="T246" s="37"/>
      <c r="U246" s="37"/>
      <c r="V246" s="37"/>
      <c r="W246" s="195" t="s">
        <v>89</v>
      </c>
      <c r="X246" s="178" t="s">
        <v>3769</v>
      </c>
    </row>
    <row r="247" spans="1:24" ht="216" x14ac:dyDescent="0.3">
      <c r="A247" s="185" t="s">
        <v>3333</v>
      </c>
      <c r="B247" s="36" t="s">
        <v>3688</v>
      </c>
      <c r="C247" s="36" t="s">
        <v>3409</v>
      </c>
      <c r="D247" s="36" t="s">
        <v>3771</v>
      </c>
      <c r="E247" s="33" t="str">
        <f t="shared" si="6"/>
        <v>Finance - Financement de projet, Financements structurés (possible en apprentissage) (M1) (Université Paris Nanterre) (Master 1)</v>
      </c>
      <c r="F247" s="167" t="s">
        <v>3772</v>
      </c>
      <c r="G247" s="37" t="s">
        <v>81</v>
      </c>
      <c r="H247" s="37" t="s">
        <v>110</v>
      </c>
      <c r="I247" s="37" t="s">
        <v>111</v>
      </c>
      <c r="J247" s="37">
        <v>60</v>
      </c>
      <c r="K247" s="37" t="s">
        <v>105</v>
      </c>
      <c r="L247" s="37">
        <v>0</v>
      </c>
      <c r="M247" s="37" t="s">
        <v>112</v>
      </c>
      <c r="N247" s="37" t="s">
        <v>112</v>
      </c>
      <c r="O247" s="37" t="s">
        <v>112</v>
      </c>
      <c r="P247" s="37" t="s">
        <v>112</v>
      </c>
      <c r="Q247" s="37" t="s">
        <v>112</v>
      </c>
      <c r="R247" s="37" t="s">
        <v>105</v>
      </c>
      <c r="S247" s="37"/>
      <c r="T247" s="37"/>
      <c r="U247" s="37"/>
      <c r="V247" s="37"/>
      <c r="W247" s="195" t="s">
        <v>89</v>
      </c>
      <c r="X247" s="177" t="s">
        <v>112</v>
      </c>
    </row>
    <row r="248" spans="1:24" ht="216" x14ac:dyDescent="0.3">
      <c r="A248" s="185" t="s">
        <v>3333</v>
      </c>
      <c r="B248" s="36" t="s">
        <v>3688</v>
      </c>
      <c r="C248" s="36" t="s">
        <v>133</v>
      </c>
      <c r="D248" s="36" t="s">
        <v>3773</v>
      </c>
      <c r="E248" s="33" t="str">
        <f t="shared" si="6"/>
        <v>Finance - Financement de projet, Financements structurés (possible en apprentissage) (M2) (Université Paris Nanterre) (Master 2)</v>
      </c>
      <c r="F248" s="167" t="s">
        <v>3772</v>
      </c>
      <c r="G248" s="37" t="s">
        <v>110</v>
      </c>
      <c r="H248" s="37" t="s">
        <v>82</v>
      </c>
      <c r="I248" s="37" t="s">
        <v>111</v>
      </c>
      <c r="J248" s="37">
        <v>60</v>
      </c>
      <c r="K248" s="54" t="s">
        <v>84</v>
      </c>
      <c r="L248" s="37">
        <v>1</v>
      </c>
      <c r="M248" s="36" t="s">
        <v>3774</v>
      </c>
      <c r="N248" s="37" t="s">
        <v>86</v>
      </c>
      <c r="O248" s="37" t="s">
        <v>92</v>
      </c>
      <c r="P248" s="37" t="s">
        <v>674</v>
      </c>
      <c r="Q248" s="37" t="s">
        <v>142</v>
      </c>
      <c r="R248" s="37" t="s">
        <v>105</v>
      </c>
      <c r="S248" s="37"/>
      <c r="T248" s="37"/>
      <c r="U248" s="37"/>
      <c r="V248" s="37"/>
      <c r="W248" s="195" t="s">
        <v>89</v>
      </c>
      <c r="X248" s="177" t="s">
        <v>86</v>
      </c>
    </row>
    <row r="249" spans="1:24" ht="230.4" x14ac:dyDescent="0.3">
      <c r="A249" s="185" t="s">
        <v>3333</v>
      </c>
      <c r="B249" s="36" t="s">
        <v>3688</v>
      </c>
      <c r="C249" s="36" t="s">
        <v>78</v>
      </c>
      <c r="D249" s="36" t="s">
        <v>3775</v>
      </c>
      <c r="E249" s="33" t="str">
        <f t="shared" si="6"/>
        <v>Finance - Financement de projet, Financements structurés (possible en apprentissage) (Master) (Université Paris Nanterre) (Master)</v>
      </c>
      <c r="F249" s="167" t="s">
        <v>3772</v>
      </c>
      <c r="G249" s="37" t="s">
        <v>81</v>
      </c>
      <c r="H249" s="37" t="s">
        <v>82</v>
      </c>
      <c r="I249" s="37" t="s">
        <v>83</v>
      </c>
      <c r="J249" s="37">
        <v>120</v>
      </c>
      <c r="K249" s="54" t="s">
        <v>84</v>
      </c>
      <c r="L249" s="37">
        <v>1</v>
      </c>
      <c r="M249" s="36" t="s">
        <v>3774</v>
      </c>
      <c r="N249" s="37" t="s">
        <v>86</v>
      </c>
      <c r="O249" s="37" t="s">
        <v>92</v>
      </c>
      <c r="P249" s="37" t="s">
        <v>674</v>
      </c>
      <c r="Q249" s="37" t="s">
        <v>93</v>
      </c>
      <c r="R249" s="37" t="s">
        <v>105</v>
      </c>
      <c r="S249" s="37"/>
      <c r="T249" s="37"/>
      <c r="U249" s="37"/>
      <c r="V249" s="37"/>
      <c r="W249" s="195" t="s">
        <v>89</v>
      </c>
      <c r="X249" s="177" t="s">
        <v>86</v>
      </c>
    </row>
    <row r="250" spans="1:24" ht="172.8" x14ac:dyDescent="0.3">
      <c r="A250" s="185" t="s">
        <v>3333</v>
      </c>
      <c r="B250" s="36" t="s">
        <v>3688</v>
      </c>
      <c r="C250" s="36" t="s">
        <v>3409</v>
      </c>
      <c r="D250" s="36" t="s">
        <v>3776</v>
      </c>
      <c r="E250" s="33" t="str">
        <f t="shared" si="6"/>
        <v>Finance - Management de l'immobilier (possible en apprentissage) (M1) (Université Paris Nanterre) (Master 1)</v>
      </c>
      <c r="F250" s="167" t="s">
        <v>3777</v>
      </c>
      <c r="G250" s="37" t="s">
        <v>81</v>
      </c>
      <c r="H250" s="37" t="s">
        <v>110</v>
      </c>
      <c r="I250" s="37" t="s">
        <v>111</v>
      </c>
      <c r="J250" s="37">
        <v>60</v>
      </c>
      <c r="K250" s="37" t="s">
        <v>105</v>
      </c>
      <c r="L250" s="37">
        <v>0</v>
      </c>
      <c r="M250" s="37" t="s">
        <v>112</v>
      </c>
      <c r="N250" s="37" t="s">
        <v>112</v>
      </c>
      <c r="O250" s="37" t="s">
        <v>112</v>
      </c>
      <c r="P250" s="37" t="s">
        <v>112</v>
      </c>
      <c r="Q250" s="37" t="s">
        <v>112</v>
      </c>
      <c r="R250" s="37" t="s">
        <v>105</v>
      </c>
      <c r="S250" s="37"/>
      <c r="T250" s="37"/>
      <c r="U250" s="37"/>
      <c r="V250" s="37"/>
      <c r="W250" s="195" t="s">
        <v>89</v>
      </c>
      <c r="X250" s="177" t="s">
        <v>112</v>
      </c>
    </row>
    <row r="251" spans="1:24" ht="409.6" x14ac:dyDescent="0.3">
      <c r="A251" s="185" t="s">
        <v>3333</v>
      </c>
      <c r="B251" s="36" t="s">
        <v>3688</v>
      </c>
      <c r="C251" s="36" t="s">
        <v>133</v>
      </c>
      <c r="D251" s="36" t="s">
        <v>3778</v>
      </c>
      <c r="E251" s="33" t="str">
        <f t="shared" si="6"/>
        <v>Finance - Management de l'immobilier (possible en apprentissage) (M2) (Université Paris Nanterre) (Master 2)</v>
      </c>
      <c r="F251" s="167" t="s">
        <v>3777</v>
      </c>
      <c r="G251" s="37" t="s">
        <v>110</v>
      </c>
      <c r="H251" s="37" t="s">
        <v>82</v>
      </c>
      <c r="I251" s="37" t="s">
        <v>111</v>
      </c>
      <c r="J251" s="37">
        <v>60</v>
      </c>
      <c r="K251" s="169" t="s">
        <v>84</v>
      </c>
      <c r="L251" s="37">
        <v>1</v>
      </c>
      <c r="M251" s="36" t="s">
        <v>3779</v>
      </c>
      <c r="N251" s="37" t="s">
        <v>910</v>
      </c>
      <c r="O251" s="37" t="s">
        <v>86</v>
      </c>
      <c r="P251" s="37" t="s">
        <v>141</v>
      </c>
      <c r="Q251" s="37" t="s">
        <v>142</v>
      </c>
      <c r="R251" s="37" t="s">
        <v>105</v>
      </c>
      <c r="S251" s="37"/>
      <c r="T251" s="37"/>
      <c r="U251" s="37"/>
      <c r="V251" s="37"/>
      <c r="W251" s="195" t="s">
        <v>89</v>
      </c>
      <c r="X251" s="178" t="s">
        <v>3780</v>
      </c>
    </row>
    <row r="252" spans="1:24" ht="409.6" x14ac:dyDescent="0.3">
      <c r="A252" s="185" t="s">
        <v>3333</v>
      </c>
      <c r="B252" s="36" t="s">
        <v>3688</v>
      </c>
      <c r="C252" s="36" t="s">
        <v>78</v>
      </c>
      <c r="D252" s="36" t="s">
        <v>3781</v>
      </c>
      <c r="E252" s="33" t="str">
        <f t="shared" si="6"/>
        <v>Finance - Management de l'immobilier (possible en apprentissage) (Master) (Université Paris Nanterre) (Master)</v>
      </c>
      <c r="F252" s="167" t="s">
        <v>3777</v>
      </c>
      <c r="G252" s="37" t="s">
        <v>81</v>
      </c>
      <c r="H252" s="37" t="s">
        <v>82</v>
      </c>
      <c r="I252" s="37" t="s">
        <v>83</v>
      </c>
      <c r="J252" s="37">
        <v>120</v>
      </c>
      <c r="K252" s="169" t="s">
        <v>84</v>
      </c>
      <c r="L252" s="37">
        <v>1</v>
      </c>
      <c r="M252" s="36" t="s">
        <v>3779</v>
      </c>
      <c r="N252" s="37" t="s">
        <v>910</v>
      </c>
      <c r="O252" s="37" t="s">
        <v>86</v>
      </c>
      <c r="P252" s="37" t="s">
        <v>141</v>
      </c>
      <c r="Q252" s="37" t="s">
        <v>93</v>
      </c>
      <c r="R252" s="37" t="s">
        <v>105</v>
      </c>
      <c r="S252" s="37"/>
      <c r="T252" s="37"/>
      <c r="U252" s="37"/>
      <c r="V252" s="37"/>
      <c r="W252" s="195" t="s">
        <v>89</v>
      </c>
      <c r="X252" s="178" t="s">
        <v>3780</v>
      </c>
    </row>
    <row r="253" spans="1:24" ht="172.8" x14ac:dyDescent="0.3">
      <c r="A253" s="185" t="s">
        <v>3333</v>
      </c>
      <c r="B253" s="36" t="s">
        <v>3688</v>
      </c>
      <c r="C253" s="36" t="s">
        <v>3409</v>
      </c>
      <c r="D253" s="36" t="s">
        <v>3782</v>
      </c>
      <c r="E253" s="33" t="str">
        <f t="shared" si="6"/>
        <v>Finance - manager en assurance (possible en apprentissage) (M1) (Université Paris Nanterre) (Master 1)</v>
      </c>
      <c r="F253" s="167" t="s">
        <v>3783</v>
      </c>
      <c r="G253" s="37" t="s">
        <v>81</v>
      </c>
      <c r="H253" s="37" t="s">
        <v>110</v>
      </c>
      <c r="I253" s="37" t="s">
        <v>111</v>
      </c>
      <c r="J253" s="37">
        <v>60</v>
      </c>
      <c r="K253" s="37" t="s">
        <v>105</v>
      </c>
      <c r="L253" s="37">
        <v>0</v>
      </c>
      <c r="M253" s="37" t="s">
        <v>112</v>
      </c>
      <c r="N253" s="37" t="s">
        <v>112</v>
      </c>
      <c r="O253" s="37" t="s">
        <v>112</v>
      </c>
      <c r="P253" s="37" t="s">
        <v>112</v>
      </c>
      <c r="Q253" s="37" t="s">
        <v>112</v>
      </c>
      <c r="R253" s="37" t="s">
        <v>105</v>
      </c>
      <c r="S253" s="37"/>
      <c r="T253" s="37"/>
      <c r="U253" s="37"/>
      <c r="V253" s="37"/>
      <c r="W253" s="195" t="s">
        <v>89</v>
      </c>
      <c r="X253" s="177" t="s">
        <v>112</v>
      </c>
    </row>
    <row r="254" spans="1:24" ht="409.6" x14ac:dyDescent="0.3">
      <c r="A254" s="185" t="s">
        <v>3333</v>
      </c>
      <c r="B254" s="36" t="s">
        <v>3688</v>
      </c>
      <c r="C254" s="36" t="s">
        <v>133</v>
      </c>
      <c r="D254" s="36" t="s">
        <v>3784</v>
      </c>
      <c r="E254" s="33" t="str">
        <f t="shared" si="6"/>
        <v>Finance - manager en assurance (possible en apprentissage) (M2) (Université Paris Nanterre) (Master 2)</v>
      </c>
      <c r="F254" s="167" t="s">
        <v>3783</v>
      </c>
      <c r="G254" s="37" t="s">
        <v>110</v>
      </c>
      <c r="H254" s="37" t="s">
        <v>82</v>
      </c>
      <c r="I254" s="37" t="s">
        <v>111</v>
      </c>
      <c r="J254" s="37">
        <v>60</v>
      </c>
      <c r="K254" s="169" t="s">
        <v>84</v>
      </c>
      <c r="L254" s="37">
        <v>1</v>
      </c>
      <c r="M254" s="36" t="s">
        <v>3785</v>
      </c>
      <c r="N254" s="37" t="s">
        <v>910</v>
      </c>
      <c r="O254" s="37" t="s">
        <v>92</v>
      </c>
      <c r="P254" s="37" t="s">
        <v>141</v>
      </c>
      <c r="Q254" s="37" t="s">
        <v>142</v>
      </c>
      <c r="R254" s="37" t="s">
        <v>105</v>
      </c>
      <c r="S254" s="37"/>
      <c r="T254" s="37"/>
      <c r="U254" s="37"/>
      <c r="V254" s="37"/>
      <c r="W254" s="195" t="s">
        <v>89</v>
      </c>
      <c r="X254" s="178" t="s">
        <v>3786</v>
      </c>
    </row>
    <row r="255" spans="1:24" ht="409.6" x14ac:dyDescent="0.3">
      <c r="A255" s="185" t="s">
        <v>3333</v>
      </c>
      <c r="B255" s="36" t="s">
        <v>3688</v>
      </c>
      <c r="C255" s="36" t="s">
        <v>78</v>
      </c>
      <c r="D255" s="36" t="s">
        <v>3787</v>
      </c>
      <c r="E255" s="33" t="str">
        <f t="shared" si="6"/>
        <v>Finance - manager en assurance (possible en apprentissage) (Master) (Université Paris Nanterre) (Master)</v>
      </c>
      <c r="F255" s="167" t="s">
        <v>3783</v>
      </c>
      <c r="G255" s="37" t="s">
        <v>81</v>
      </c>
      <c r="H255" s="37" t="s">
        <v>82</v>
      </c>
      <c r="I255" s="37" t="s">
        <v>83</v>
      </c>
      <c r="J255" s="37">
        <v>120</v>
      </c>
      <c r="K255" s="206" t="s">
        <v>84</v>
      </c>
      <c r="L255" s="37">
        <v>1</v>
      </c>
      <c r="M255" s="36" t="s">
        <v>3785</v>
      </c>
      <c r="N255" s="37" t="s">
        <v>910</v>
      </c>
      <c r="O255" s="37" t="s">
        <v>92</v>
      </c>
      <c r="P255" s="37" t="s">
        <v>141</v>
      </c>
      <c r="Q255" s="37" t="s">
        <v>93</v>
      </c>
      <c r="R255" s="37" t="s">
        <v>105</v>
      </c>
      <c r="S255" s="37"/>
      <c r="T255" s="37"/>
      <c r="U255" s="37"/>
      <c r="V255" s="37"/>
      <c r="W255" s="195" t="s">
        <v>89</v>
      </c>
      <c r="X255" s="178" t="s">
        <v>3786</v>
      </c>
    </row>
    <row r="256" spans="1:24" ht="216" x14ac:dyDescent="0.3">
      <c r="A256" s="185" t="s">
        <v>3333</v>
      </c>
      <c r="B256" s="36" t="s">
        <v>3788</v>
      </c>
      <c r="C256" s="36" t="s">
        <v>3359</v>
      </c>
      <c r="D256" s="36" t="s">
        <v>3789</v>
      </c>
      <c r="E256" s="33" t="str">
        <f t="shared" si="6"/>
        <v>Assurance, Banque, Finance : chargé de clientèle (apprentissage/professionnalisation) (Grenoble IAE INP UGA) (Licence professionnelle )</v>
      </c>
      <c r="F256" s="167" t="s">
        <v>3790</v>
      </c>
      <c r="G256" s="37" t="s">
        <v>160</v>
      </c>
      <c r="H256" s="37" t="s">
        <v>81</v>
      </c>
      <c r="I256" s="37" t="s">
        <v>111</v>
      </c>
      <c r="J256" s="195">
        <v>60</v>
      </c>
      <c r="K256" s="207" t="s">
        <v>105</v>
      </c>
      <c r="L256" s="208" t="s">
        <v>3791</v>
      </c>
      <c r="M256" s="54" t="s">
        <v>112</v>
      </c>
      <c r="N256" s="54" t="s">
        <v>112</v>
      </c>
      <c r="O256" s="54" t="s">
        <v>112</v>
      </c>
      <c r="P256" s="54" t="s">
        <v>112</v>
      </c>
      <c r="Q256" s="54" t="s">
        <v>112</v>
      </c>
      <c r="R256" s="54" t="s">
        <v>86</v>
      </c>
      <c r="S256" s="37"/>
      <c r="T256" s="37"/>
      <c r="U256" s="37"/>
      <c r="V256" s="37"/>
      <c r="W256" s="195" t="s">
        <v>886</v>
      </c>
      <c r="X256" s="177" t="s">
        <v>112</v>
      </c>
    </row>
    <row r="257" spans="1:24" ht="216" x14ac:dyDescent="0.3">
      <c r="A257" s="185" t="s">
        <v>3333</v>
      </c>
      <c r="B257" s="36" t="s">
        <v>3788</v>
      </c>
      <c r="C257" s="36" t="s">
        <v>3409</v>
      </c>
      <c r="D257" s="36" t="s">
        <v>3410</v>
      </c>
      <c r="E257" s="33" t="str">
        <f t="shared" si="6"/>
        <v>Finance (M1) (Grenoble IAE INP UGA) (Master 1)</v>
      </c>
      <c r="F257" s="67" t="s">
        <v>3792</v>
      </c>
      <c r="G257" s="37" t="s">
        <v>81</v>
      </c>
      <c r="H257" s="37" t="s">
        <v>110</v>
      </c>
      <c r="I257" s="37" t="s">
        <v>111</v>
      </c>
      <c r="J257" s="37">
        <v>60</v>
      </c>
      <c r="K257" s="114" t="s">
        <v>84</v>
      </c>
      <c r="L257" s="37">
        <v>1</v>
      </c>
      <c r="M257" s="36" t="s">
        <v>3793</v>
      </c>
      <c r="N257" s="37" t="s">
        <v>86</v>
      </c>
      <c r="O257" s="37" t="s">
        <v>86</v>
      </c>
      <c r="P257" s="37" t="s">
        <v>86</v>
      </c>
      <c r="Q257" s="37" t="s">
        <v>86</v>
      </c>
      <c r="R257" s="37" t="s">
        <v>105</v>
      </c>
      <c r="S257" s="37"/>
      <c r="T257" s="37"/>
      <c r="U257" s="37"/>
      <c r="V257" s="37"/>
      <c r="W257" s="195" t="s">
        <v>886</v>
      </c>
      <c r="X257" s="177" t="s">
        <v>86</v>
      </c>
    </row>
    <row r="258" spans="1:24" ht="273.60000000000002" x14ac:dyDescent="0.3">
      <c r="A258" s="185" t="s">
        <v>3333</v>
      </c>
      <c r="B258" s="36" t="s">
        <v>3788</v>
      </c>
      <c r="C258" s="36" t="s">
        <v>133</v>
      </c>
      <c r="D258" s="36" t="s">
        <v>3794</v>
      </c>
      <c r="E258" s="33" t="str">
        <f t="shared" ref="E258:E321" si="7">CONCATENATE(D258&amp;" ("&amp;B258&amp;")"&amp;" ("&amp;C258&amp;")")</f>
        <v>Advances in Finance and Accounting (Grenoble IAE INP UGA) (Master 2)</v>
      </c>
      <c r="F258" s="67" t="s">
        <v>3795</v>
      </c>
      <c r="G258" s="37" t="s">
        <v>110</v>
      </c>
      <c r="H258" s="37" t="s">
        <v>82</v>
      </c>
      <c r="I258" s="37" t="s">
        <v>111</v>
      </c>
      <c r="J258" s="37">
        <v>60</v>
      </c>
      <c r="K258" s="37" t="s">
        <v>105</v>
      </c>
      <c r="L258" s="37">
        <v>0</v>
      </c>
      <c r="M258" s="37" t="s">
        <v>112</v>
      </c>
      <c r="N258" s="37" t="s">
        <v>112</v>
      </c>
      <c r="O258" s="37" t="s">
        <v>112</v>
      </c>
      <c r="P258" s="37" t="s">
        <v>112</v>
      </c>
      <c r="Q258" s="37" t="s">
        <v>112</v>
      </c>
      <c r="R258" s="37" t="s">
        <v>105</v>
      </c>
      <c r="S258" s="37"/>
      <c r="T258" s="37"/>
      <c r="U258" s="37"/>
      <c r="V258" s="37"/>
      <c r="W258" s="195" t="s">
        <v>89</v>
      </c>
      <c r="X258" s="177" t="s">
        <v>112</v>
      </c>
    </row>
    <row r="259" spans="1:24" ht="230.4" x14ac:dyDescent="0.3">
      <c r="A259" s="185" t="s">
        <v>3333</v>
      </c>
      <c r="B259" s="36" t="s">
        <v>3788</v>
      </c>
      <c r="C259" s="36" t="s">
        <v>133</v>
      </c>
      <c r="D259" s="36" t="s">
        <v>3796</v>
      </c>
      <c r="E259" s="33" t="str">
        <f t="shared" si="7"/>
        <v>Banque &amp; Finance (alternance) (Grenoble IAE INP UGA) (Master 2)</v>
      </c>
      <c r="F259" s="67" t="s">
        <v>3797</v>
      </c>
      <c r="G259" s="37" t="s">
        <v>110</v>
      </c>
      <c r="H259" s="37" t="s">
        <v>82</v>
      </c>
      <c r="I259" s="37" t="s">
        <v>111</v>
      </c>
      <c r="J259" s="37">
        <v>60</v>
      </c>
      <c r="K259" s="37" t="s">
        <v>105</v>
      </c>
      <c r="L259" s="37">
        <v>0</v>
      </c>
      <c r="M259" s="37" t="s">
        <v>112</v>
      </c>
      <c r="N259" s="37" t="s">
        <v>112</v>
      </c>
      <c r="O259" s="37" t="s">
        <v>112</v>
      </c>
      <c r="P259" s="37" t="s">
        <v>112</v>
      </c>
      <c r="Q259" s="37" t="s">
        <v>112</v>
      </c>
      <c r="R259" s="37" t="s">
        <v>105</v>
      </c>
      <c r="S259" s="37"/>
      <c r="T259" s="37"/>
      <c r="U259" s="37"/>
      <c r="V259" s="37"/>
      <c r="W259" s="195" t="s">
        <v>89</v>
      </c>
      <c r="X259" s="177" t="s">
        <v>112</v>
      </c>
    </row>
    <row r="260" spans="1:24" ht="273.60000000000002" x14ac:dyDescent="0.3">
      <c r="A260" s="185" t="s">
        <v>3333</v>
      </c>
      <c r="B260" s="36" t="s">
        <v>3788</v>
      </c>
      <c r="C260" s="36" t="s">
        <v>133</v>
      </c>
      <c r="D260" s="36" t="s">
        <v>3798</v>
      </c>
      <c r="E260" s="33" t="str">
        <f t="shared" si="7"/>
        <v>Finance d'entreprise et gestion des risques (Grenoble IAE INP UGA) (Master 2)</v>
      </c>
      <c r="F260" s="67" t="s">
        <v>3799</v>
      </c>
      <c r="G260" s="37" t="s">
        <v>110</v>
      </c>
      <c r="H260" s="37" t="s">
        <v>82</v>
      </c>
      <c r="I260" s="37" t="s">
        <v>111</v>
      </c>
      <c r="J260" s="37">
        <v>60</v>
      </c>
      <c r="K260" s="153" t="s">
        <v>105</v>
      </c>
      <c r="L260" s="37">
        <v>0</v>
      </c>
      <c r="M260" s="37" t="s">
        <v>112</v>
      </c>
      <c r="N260" s="37" t="s">
        <v>112</v>
      </c>
      <c r="O260" s="37" t="s">
        <v>112</v>
      </c>
      <c r="P260" s="37" t="s">
        <v>112</v>
      </c>
      <c r="Q260" s="37" t="s">
        <v>112</v>
      </c>
      <c r="R260" s="37" t="s">
        <v>105</v>
      </c>
      <c r="S260" s="37"/>
      <c r="T260" s="37"/>
      <c r="U260" s="37"/>
      <c r="V260" s="37"/>
      <c r="W260" s="195" t="s">
        <v>89</v>
      </c>
      <c r="X260" s="177" t="s">
        <v>112</v>
      </c>
    </row>
    <row r="261" spans="1:24" ht="244.8" x14ac:dyDescent="0.3">
      <c r="A261" s="176" t="s">
        <v>3333</v>
      </c>
      <c r="B261" s="36" t="s">
        <v>3788</v>
      </c>
      <c r="C261" s="41" t="s">
        <v>133</v>
      </c>
      <c r="D261" s="41" t="s">
        <v>3800</v>
      </c>
      <c r="E261" s="33" t="str">
        <f t="shared" si="7"/>
        <v>Finance quantitative (M2) (Grenoble IAE INP UGA) (Master 2)</v>
      </c>
      <c r="F261" s="42" t="s">
        <v>3801</v>
      </c>
      <c r="G261" s="43" t="s">
        <v>110</v>
      </c>
      <c r="H261" s="43" t="s">
        <v>82</v>
      </c>
      <c r="I261" s="43" t="s">
        <v>111</v>
      </c>
      <c r="J261" s="209">
        <v>60</v>
      </c>
      <c r="K261" s="35" t="s">
        <v>84</v>
      </c>
      <c r="L261" s="128">
        <v>1</v>
      </c>
      <c r="M261" s="36" t="s">
        <v>162</v>
      </c>
      <c r="N261" s="37" t="s">
        <v>910</v>
      </c>
      <c r="O261" s="37" t="s">
        <v>87</v>
      </c>
      <c r="P261" s="37" t="s">
        <v>141</v>
      </c>
      <c r="Q261" s="37" t="s">
        <v>138</v>
      </c>
      <c r="R261" s="153" t="s">
        <v>105</v>
      </c>
      <c r="S261" s="37"/>
      <c r="T261" s="37"/>
      <c r="U261" s="37"/>
      <c r="V261" s="37"/>
      <c r="W261" s="43" t="s">
        <v>89</v>
      </c>
      <c r="X261" s="177" t="s">
        <v>112</v>
      </c>
    </row>
    <row r="262" spans="1:24" ht="244.8" x14ac:dyDescent="0.3">
      <c r="A262" s="176" t="s">
        <v>3333</v>
      </c>
      <c r="B262" s="36" t="s">
        <v>3788</v>
      </c>
      <c r="C262" s="41" t="s">
        <v>133</v>
      </c>
      <c r="D262" s="41" t="s">
        <v>3800</v>
      </c>
      <c r="E262" s="33" t="str">
        <f t="shared" si="7"/>
        <v>Finance quantitative (M2) (Grenoble IAE INP UGA) (Master 2)</v>
      </c>
      <c r="F262" s="42" t="s">
        <v>3801</v>
      </c>
      <c r="G262" s="43" t="s">
        <v>110</v>
      </c>
      <c r="H262" s="43" t="s">
        <v>82</v>
      </c>
      <c r="I262" s="43" t="s">
        <v>111</v>
      </c>
      <c r="J262" s="209">
        <v>60</v>
      </c>
      <c r="K262" s="35" t="s">
        <v>84</v>
      </c>
      <c r="L262" s="36">
        <v>1</v>
      </c>
      <c r="M262" s="58" t="s">
        <v>3802</v>
      </c>
      <c r="N262" s="37" t="s">
        <v>281</v>
      </c>
      <c r="O262" s="37" t="s">
        <v>87</v>
      </c>
      <c r="P262" s="37" t="s">
        <v>3255</v>
      </c>
      <c r="Q262" s="37" t="s">
        <v>138</v>
      </c>
      <c r="R262" s="37" t="s">
        <v>105</v>
      </c>
      <c r="S262" s="37"/>
      <c r="T262" s="37"/>
      <c r="U262" s="37"/>
      <c r="V262" s="37"/>
      <c r="W262" s="43" t="s">
        <v>89</v>
      </c>
      <c r="X262" s="195"/>
    </row>
    <row r="263" spans="1:24" ht="409.6" x14ac:dyDescent="0.3">
      <c r="A263" s="185" t="s">
        <v>3333</v>
      </c>
      <c r="B263" s="36" t="s">
        <v>3803</v>
      </c>
      <c r="C263" s="36" t="s">
        <v>3359</v>
      </c>
      <c r="D263" s="36" t="s">
        <v>3804</v>
      </c>
      <c r="E263" s="33" t="str">
        <f t="shared" si="7"/>
        <v>Banque (IAE Tours Val de Loire) (Licence professionnelle )</v>
      </c>
      <c r="F263" s="67" t="s">
        <v>3805</v>
      </c>
      <c r="G263" s="37" t="s">
        <v>160</v>
      </c>
      <c r="H263" s="37" t="s">
        <v>81</v>
      </c>
      <c r="I263" s="37" t="s">
        <v>111</v>
      </c>
      <c r="J263" s="37">
        <v>60</v>
      </c>
      <c r="K263" s="114" t="s">
        <v>84</v>
      </c>
      <c r="L263" s="37">
        <v>1</v>
      </c>
      <c r="M263" s="36" t="s">
        <v>3806</v>
      </c>
      <c r="N263" s="36" t="s">
        <v>3807</v>
      </c>
      <c r="O263" s="37" t="s">
        <v>86</v>
      </c>
      <c r="P263" s="37" t="s">
        <v>86</v>
      </c>
      <c r="Q263" s="37" t="s">
        <v>3325</v>
      </c>
      <c r="R263" s="37" t="s">
        <v>105</v>
      </c>
      <c r="S263" s="37"/>
      <c r="T263" s="37"/>
      <c r="U263" s="37"/>
      <c r="V263" s="37"/>
      <c r="W263" s="195" t="s">
        <v>89</v>
      </c>
      <c r="X263" s="137" t="s">
        <v>3808</v>
      </c>
    </row>
    <row r="264" spans="1:24" ht="201.6" x14ac:dyDescent="0.3">
      <c r="A264" s="185" t="s">
        <v>3333</v>
      </c>
      <c r="B264" s="36" t="s">
        <v>3803</v>
      </c>
      <c r="C264" s="36" t="s">
        <v>3409</v>
      </c>
      <c r="D264" s="36" t="s">
        <v>3809</v>
      </c>
      <c r="E264" s="33" t="str">
        <f t="shared" si="7"/>
        <v>Finance - parcours chargé de clientèle bancaire (CCB) (possible en apprentissage) (M1) (IAE Tours Val de Loire) (Master 1)</v>
      </c>
      <c r="F264" s="67" t="s">
        <v>3810</v>
      </c>
      <c r="G264" s="37" t="s">
        <v>81</v>
      </c>
      <c r="H264" s="37" t="s">
        <v>110</v>
      </c>
      <c r="I264" s="37" t="s">
        <v>111</v>
      </c>
      <c r="J264" s="37">
        <v>60</v>
      </c>
      <c r="K264" s="37" t="s">
        <v>105</v>
      </c>
      <c r="L264" s="37">
        <v>0</v>
      </c>
      <c r="M264" s="36" t="s">
        <v>112</v>
      </c>
      <c r="N264" s="36" t="s">
        <v>112</v>
      </c>
      <c r="O264" s="36" t="s">
        <v>112</v>
      </c>
      <c r="P264" s="36" t="s">
        <v>112</v>
      </c>
      <c r="Q264" s="36" t="s">
        <v>112</v>
      </c>
      <c r="R264" s="37" t="s">
        <v>105</v>
      </c>
      <c r="S264" s="37"/>
      <c r="T264" s="37"/>
      <c r="U264" s="37"/>
      <c r="V264" s="37"/>
      <c r="W264" s="195" t="s">
        <v>886</v>
      </c>
      <c r="X264" s="177" t="s">
        <v>112</v>
      </c>
    </row>
    <row r="265" spans="1:24" ht="201.6" x14ac:dyDescent="0.3">
      <c r="A265" s="185" t="s">
        <v>3333</v>
      </c>
      <c r="B265" s="36" t="s">
        <v>3803</v>
      </c>
      <c r="C265" s="36" t="s">
        <v>133</v>
      </c>
      <c r="D265" s="36" t="s">
        <v>3811</v>
      </c>
      <c r="E265" s="33" t="str">
        <f t="shared" si="7"/>
        <v>Finance - parcours chargé de clientèle bancaire (CCB) (possible en apprentissage) (M2) (IAE Tours Val de Loire) (Master 2)</v>
      </c>
      <c r="F265" s="67" t="s">
        <v>3810</v>
      </c>
      <c r="G265" s="37" t="s">
        <v>110</v>
      </c>
      <c r="H265" s="37" t="s">
        <v>82</v>
      </c>
      <c r="I265" s="37" t="s">
        <v>111</v>
      </c>
      <c r="J265" s="37">
        <v>60</v>
      </c>
      <c r="K265" s="37" t="s">
        <v>84</v>
      </c>
      <c r="L265" s="37">
        <v>1</v>
      </c>
      <c r="M265" s="36" t="s">
        <v>693</v>
      </c>
      <c r="N265" s="36" t="s">
        <v>3716</v>
      </c>
      <c r="O265" s="36" t="s">
        <v>153</v>
      </c>
      <c r="P265" s="36" t="s">
        <v>86</v>
      </c>
      <c r="Q265" s="36" t="s">
        <v>86</v>
      </c>
      <c r="R265" s="37" t="s">
        <v>105</v>
      </c>
      <c r="S265" s="37"/>
      <c r="T265" s="37"/>
      <c r="U265" s="37"/>
      <c r="V265" s="37"/>
      <c r="W265" s="195" t="s">
        <v>886</v>
      </c>
      <c r="X265" s="177" t="s">
        <v>112</v>
      </c>
    </row>
    <row r="266" spans="1:24" ht="216" x14ac:dyDescent="0.3">
      <c r="A266" s="185" t="s">
        <v>3333</v>
      </c>
      <c r="B266" s="36" t="s">
        <v>3803</v>
      </c>
      <c r="C266" s="36" t="s">
        <v>78</v>
      </c>
      <c r="D266" s="36" t="s">
        <v>3812</v>
      </c>
      <c r="E266" s="33" t="str">
        <f t="shared" si="7"/>
        <v>Finance - parcours chargé de clientèle bancaire (CCB) (possible en apprentissage) (Master) (IAE Tours Val de Loire) (Master)</v>
      </c>
      <c r="F266" s="67" t="s">
        <v>3810</v>
      </c>
      <c r="G266" s="37" t="s">
        <v>81</v>
      </c>
      <c r="H266" s="37" t="s">
        <v>82</v>
      </c>
      <c r="I266" s="37" t="s">
        <v>83</v>
      </c>
      <c r="J266" s="37">
        <v>120</v>
      </c>
      <c r="K266" s="37" t="s">
        <v>84</v>
      </c>
      <c r="L266" s="37">
        <v>1</v>
      </c>
      <c r="M266" s="36" t="s">
        <v>693</v>
      </c>
      <c r="N266" s="36" t="s">
        <v>3716</v>
      </c>
      <c r="O266" s="36" t="s">
        <v>153</v>
      </c>
      <c r="P266" s="36" t="s">
        <v>86</v>
      </c>
      <c r="Q266" s="36" t="s">
        <v>86</v>
      </c>
      <c r="R266" s="37" t="s">
        <v>105</v>
      </c>
      <c r="S266" s="37"/>
      <c r="T266" s="37"/>
      <c r="U266" s="37"/>
      <c r="V266" s="37"/>
      <c r="W266" s="195" t="s">
        <v>886</v>
      </c>
      <c r="X266" s="177" t="s">
        <v>112</v>
      </c>
    </row>
    <row r="267" spans="1:24" ht="216" x14ac:dyDescent="0.3">
      <c r="A267" s="185" t="s">
        <v>3333</v>
      </c>
      <c r="B267" s="36" t="s">
        <v>3803</v>
      </c>
      <c r="C267" s="36" t="s">
        <v>3409</v>
      </c>
      <c r="D267" s="36" t="s">
        <v>3813</v>
      </c>
      <c r="E267" s="33" t="str">
        <f t="shared" si="7"/>
        <v>Finance - parcours Back-Office Risques et conformité (BORC) (possible en apprentissage) (M1) (IAE Tours Val de Loire) (Master 1)</v>
      </c>
      <c r="F267" s="67" t="s">
        <v>3810</v>
      </c>
      <c r="G267" s="37" t="s">
        <v>81</v>
      </c>
      <c r="H267" s="37" t="s">
        <v>110</v>
      </c>
      <c r="I267" s="37" t="s">
        <v>111</v>
      </c>
      <c r="J267" s="37">
        <v>60</v>
      </c>
      <c r="K267" s="37" t="s">
        <v>105</v>
      </c>
      <c r="L267" s="37">
        <v>0</v>
      </c>
      <c r="M267" s="36" t="s">
        <v>112</v>
      </c>
      <c r="N267" s="36" t="s">
        <v>112</v>
      </c>
      <c r="O267" s="36" t="s">
        <v>112</v>
      </c>
      <c r="P267" s="36" t="s">
        <v>112</v>
      </c>
      <c r="Q267" s="36" t="s">
        <v>112</v>
      </c>
      <c r="R267" s="37" t="s">
        <v>105</v>
      </c>
      <c r="S267" s="37"/>
      <c r="T267" s="37"/>
      <c r="U267" s="37"/>
      <c r="V267" s="37"/>
      <c r="W267" s="195" t="s">
        <v>886</v>
      </c>
      <c r="X267" s="177" t="s">
        <v>112</v>
      </c>
    </row>
    <row r="268" spans="1:24" ht="216" x14ac:dyDescent="0.3">
      <c r="A268" s="185" t="s">
        <v>3333</v>
      </c>
      <c r="B268" s="36" t="s">
        <v>3803</v>
      </c>
      <c r="C268" s="36" t="s">
        <v>133</v>
      </c>
      <c r="D268" s="36" t="s">
        <v>3814</v>
      </c>
      <c r="E268" s="33" t="str">
        <f t="shared" si="7"/>
        <v>Finance - parcours Back-Office Risques et conformité (BORC) (possible en apprentissage) (M2) (IAE Tours Val de Loire) (Master 2)</v>
      </c>
      <c r="F268" s="67" t="s">
        <v>3810</v>
      </c>
      <c r="G268" s="37" t="s">
        <v>110</v>
      </c>
      <c r="H268" s="37" t="s">
        <v>82</v>
      </c>
      <c r="I268" s="37" t="s">
        <v>111</v>
      </c>
      <c r="J268" s="37">
        <v>60</v>
      </c>
      <c r="K268" s="37" t="s">
        <v>84</v>
      </c>
      <c r="L268" s="37">
        <v>1</v>
      </c>
      <c r="M268" s="36" t="s">
        <v>693</v>
      </c>
      <c r="N268" s="36" t="s">
        <v>3716</v>
      </c>
      <c r="O268" s="36" t="s">
        <v>86</v>
      </c>
      <c r="P268" s="36" t="s">
        <v>86</v>
      </c>
      <c r="Q268" s="36" t="s">
        <v>86</v>
      </c>
      <c r="R268" s="37" t="s">
        <v>105</v>
      </c>
      <c r="S268" s="37"/>
      <c r="T268" s="37"/>
      <c r="U268" s="37"/>
      <c r="V268" s="37"/>
      <c r="W268" s="195" t="s">
        <v>886</v>
      </c>
      <c r="X268" s="177" t="s">
        <v>112</v>
      </c>
    </row>
    <row r="269" spans="1:24" ht="230.4" x14ac:dyDescent="0.3">
      <c r="A269" s="185" t="s">
        <v>3333</v>
      </c>
      <c r="B269" s="36" t="s">
        <v>3803</v>
      </c>
      <c r="C269" s="36" t="s">
        <v>78</v>
      </c>
      <c r="D269" s="36" t="s">
        <v>3815</v>
      </c>
      <c r="E269" s="33" t="str">
        <f t="shared" si="7"/>
        <v>Finance - parcours Back-Office Risques et conformité (BORC) (possible en apprentissage) (Master) (IAE Tours Val de Loire) (Master)</v>
      </c>
      <c r="F269" s="67" t="s">
        <v>3810</v>
      </c>
      <c r="G269" s="37" t="s">
        <v>81</v>
      </c>
      <c r="H269" s="37" t="s">
        <v>82</v>
      </c>
      <c r="I269" s="37" t="s">
        <v>83</v>
      </c>
      <c r="J269" s="37">
        <v>120</v>
      </c>
      <c r="K269" s="37" t="s">
        <v>84</v>
      </c>
      <c r="L269" s="37">
        <v>1</v>
      </c>
      <c r="M269" s="36" t="s">
        <v>693</v>
      </c>
      <c r="N269" s="36" t="s">
        <v>3716</v>
      </c>
      <c r="O269" s="36" t="s">
        <v>86</v>
      </c>
      <c r="P269" s="36" t="s">
        <v>86</v>
      </c>
      <c r="Q269" s="36" t="s">
        <v>86</v>
      </c>
      <c r="R269" s="37" t="s">
        <v>105</v>
      </c>
      <c r="S269" s="37"/>
      <c r="T269" s="37"/>
      <c r="U269" s="37"/>
      <c r="V269" s="37"/>
      <c r="W269" s="195" t="s">
        <v>886</v>
      </c>
      <c r="X269" s="177" t="s">
        <v>112</v>
      </c>
    </row>
    <row r="270" spans="1:24" ht="144" x14ac:dyDescent="0.3">
      <c r="A270" s="176" t="s">
        <v>3333</v>
      </c>
      <c r="B270" s="41" t="s">
        <v>3816</v>
      </c>
      <c r="C270" s="41" t="s">
        <v>3409</v>
      </c>
      <c r="D270" s="41" t="s">
        <v>3817</v>
      </c>
      <c r="E270" s="33" t="str">
        <f t="shared" si="7"/>
        <v>Gestion Finance (temps plein &amp; apprentissage) (M1) (IAE Gustave Eiffel) (Master 1)</v>
      </c>
      <c r="F270" s="42" t="s">
        <v>3818</v>
      </c>
      <c r="G270" s="43" t="s">
        <v>81</v>
      </c>
      <c r="H270" s="43" t="s">
        <v>110</v>
      </c>
      <c r="I270" s="43" t="s">
        <v>111</v>
      </c>
      <c r="J270" s="43">
        <v>60</v>
      </c>
      <c r="K270" s="43" t="s">
        <v>84</v>
      </c>
      <c r="L270" s="35">
        <v>1</v>
      </c>
      <c r="M270" s="36" t="s">
        <v>3819</v>
      </c>
      <c r="N270" s="37" t="s">
        <v>86</v>
      </c>
      <c r="O270" s="37" t="s">
        <v>86</v>
      </c>
      <c r="P270" s="36" t="s">
        <v>840</v>
      </c>
      <c r="Q270" s="36" t="s">
        <v>142</v>
      </c>
      <c r="R270" s="43" t="s">
        <v>105</v>
      </c>
      <c r="S270" s="37"/>
      <c r="T270" s="37"/>
      <c r="U270" s="37"/>
      <c r="V270" s="37"/>
      <c r="W270" s="43" t="s">
        <v>886</v>
      </c>
      <c r="X270" s="177" t="s">
        <v>86</v>
      </c>
    </row>
    <row r="271" spans="1:24" ht="144" x14ac:dyDescent="0.3">
      <c r="A271" s="176" t="s">
        <v>3333</v>
      </c>
      <c r="B271" s="41" t="s">
        <v>3816</v>
      </c>
      <c r="C271" s="41" t="s">
        <v>3409</v>
      </c>
      <c r="D271" s="41" t="s">
        <v>3817</v>
      </c>
      <c r="E271" s="33" t="str">
        <f t="shared" si="7"/>
        <v>Gestion Finance (temps plein &amp; apprentissage) (M1) (IAE Gustave Eiffel) (Master 1)</v>
      </c>
      <c r="F271" s="42" t="s">
        <v>3818</v>
      </c>
      <c r="G271" s="43" t="s">
        <v>81</v>
      </c>
      <c r="H271" s="43" t="s">
        <v>110</v>
      </c>
      <c r="I271" s="43" t="s">
        <v>111</v>
      </c>
      <c r="J271" s="43">
        <v>60</v>
      </c>
      <c r="K271" s="43" t="s">
        <v>84</v>
      </c>
      <c r="L271" s="35">
        <v>1</v>
      </c>
      <c r="M271" s="36" t="s">
        <v>151</v>
      </c>
      <c r="N271" s="37" t="s">
        <v>86</v>
      </c>
      <c r="O271" s="37" t="s">
        <v>86</v>
      </c>
      <c r="P271" s="36" t="s">
        <v>3820</v>
      </c>
      <c r="Q271" s="36" t="s">
        <v>138</v>
      </c>
      <c r="R271" s="43" t="s">
        <v>105</v>
      </c>
      <c r="S271" s="37"/>
      <c r="T271" s="37"/>
      <c r="U271" s="37"/>
      <c r="V271" s="37"/>
      <c r="W271" s="43" t="s">
        <v>886</v>
      </c>
      <c r="X271" s="177" t="s">
        <v>86</v>
      </c>
    </row>
    <row r="272" spans="1:24" ht="201.6" x14ac:dyDescent="0.3">
      <c r="A272" s="185" t="s">
        <v>3333</v>
      </c>
      <c r="B272" s="36" t="s">
        <v>3816</v>
      </c>
      <c r="C272" s="36" t="s">
        <v>133</v>
      </c>
      <c r="D272" s="36" t="s">
        <v>3821</v>
      </c>
      <c r="E272" s="33" t="str">
        <f t="shared" si="7"/>
        <v>Gestion de patrimoine (possible en apprentissage) (M2) (IAE Gustave Eiffel) (Master 2)</v>
      </c>
      <c r="F272" s="67" t="s">
        <v>3822</v>
      </c>
      <c r="G272" s="37" t="s">
        <v>110</v>
      </c>
      <c r="H272" s="37" t="s">
        <v>82</v>
      </c>
      <c r="I272" s="37" t="s">
        <v>111</v>
      </c>
      <c r="J272" s="37">
        <v>60</v>
      </c>
      <c r="K272" s="37" t="s">
        <v>105</v>
      </c>
      <c r="L272" s="37">
        <v>0</v>
      </c>
      <c r="M272" s="36" t="s">
        <v>112</v>
      </c>
      <c r="N272" s="36" t="s">
        <v>112</v>
      </c>
      <c r="O272" s="36" t="s">
        <v>112</v>
      </c>
      <c r="P272" s="36" t="s">
        <v>112</v>
      </c>
      <c r="Q272" s="36" t="s">
        <v>112</v>
      </c>
      <c r="R272" s="37" t="s">
        <v>105</v>
      </c>
      <c r="S272" s="37"/>
      <c r="T272" s="37"/>
      <c r="U272" s="37"/>
      <c r="V272" s="37"/>
      <c r="W272" s="195" t="s">
        <v>886</v>
      </c>
      <c r="X272" s="177" t="s">
        <v>112</v>
      </c>
    </row>
    <row r="273" spans="1:24" ht="144" x14ac:dyDescent="0.3">
      <c r="A273" s="176" t="s">
        <v>3333</v>
      </c>
      <c r="B273" s="41" t="s">
        <v>3816</v>
      </c>
      <c r="C273" s="41" t="s">
        <v>78</v>
      </c>
      <c r="D273" s="41" t="s">
        <v>3823</v>
      </c>
      <c r="E273" s="33" t="str">
        <f t="shared" si="7"/>
        <v>Gestion de patrimoine (apprentissage possible) (Master)  (IAE Gustave Eiffel) (Master)</v>
      </c>
      <c r="F273" s="42" t="s">
        <v>3818</v>
      </c>
      <c r="G273" s="43" t="s">
        <v>81</v>
      </c>
      <c r="H273" s="43" t="s">
        <v>82</v>
      </c>
      <c r="I273" s="43" t="s">
        <v>83</v>
      </c>
      <c r="J273" s="43">
        <v>120</v>
      </c>
      <c r="K273" s="43" t="s">
        <v>84</v>
      </c>
      <c r="L273" s="35">
        <v>1</v>
      </c>
      <c r="M273" s="36" t="s">
        <v>3819</v>
      </c>
      <c r="N273" s="37" t="s">
        <v>86</v>
      </c>
      <c r="O273" s="37" t="s">
        <v>86</v>
      </c>
      <c r="P273" s="36" t="s">
        <v>1820</v>
      </c>
      <c r="Q273" s="36" t="s">
        <v>142</v>
      </c>
      <c r="R273" s="43" t="s">
        <v>105</v>
      </c>
      <c r="S273" s="37"/>
      <c r="T273" s="37"/>
      <c r="U273" s="37"/>
      <c r="V273" s="37"/>
      <c r="W273" s="43" t="s">
        <v>886</v>
      </c>
      <c r="X273" s="177" t="s">
        <v>86</v>
      </c>
    </row>
    <row r="274" spans="1:24" ht="144" x14ac:dyDescent="0.3">
      <c r="A274" s="176" t="s">
        <v>3333</v>
      </c>
      <c r="B274" s="41" t="s">
        <v>3816</v>
      </c>
      <c r="C274" s="41" t="s">
        <v>78</v>
      </c>
      <c r="D274" s="41" t="s">
        <v>3824</v>
      </c>
      <c r="E274" s="33" t="str">
        <f t="shared" si="7"/>
        <v>Gestion de patrimoine (apprentissage possible) (Master) (IAE Gustave Eiffel) (Master)</v>
      </c>
      <c r="F274" s="42" t="s">
        <v>3818</v>
      </c>
      <c r="G274" s="43" t="s">
        <v>81</v>
      </c>
      <c r="H274" s="43" t="s">
        <v>82</v>
      </c>
      <c r="I274" s="43" t="s">
        <v>83</v>
      </c>
      <c r="J274" s="43">
        <v>120</v>
      </c>
      <c r="K274" s="43" t="s">
        <v>84</v>
      </c>
      <c r="L274" s="35">
        <v>1</v>
      </c>
      <c r="M274" s="36" t="s">
        <v>151</v>
      </c>
      <c r="N274" s="37" t="s">
        <v>86</v>
      </c>
      <c r="O274" s="37" t="s">
        <v>86</v>
      </c>
      <c r="P274" s="36" t="s">
        <v>3820</v>
      </c>
      <c r="Q274" s="36" t="s">
        <v>138</v>
      </c>
      <c r="R274" s="43" t="s">
        <v>105</v>
      </c>
      <c r="S274" s="37"/>
      <c r="T274" s="37"/>
      <c r="U274" s="37"/>
      <c r="V274" s="37"/>
      <c r="W274" s="43" t="s">
        <v>886</v>
      </c>
      <c r="X274" s="177" t="s">
        <v>86</v>
      </c>
    </row>
    <row r="275" spans="1:24" ht="129.6" x14ac:dyDescent="0.3">
      <c r="A275" s="185" t="s">
        <v>3333</v>
      </c>
      <c r="B275" s="36" t="s">
        <v>3816</v>
      </c>
      <c r="C275" s="36" t="s">
        <v>133</v>
      </c>
      <c r="D275" s="210" t="s">
        <v>3825</v>
      </c>
      <c r="E275" s="33" t="str">
        <f t="shared" si="7"/>
        <v>Gestion de portefeuille (apprentissage) (M2) (IAE Gustave Eiffel) (Master 2)</v>
      </c>
      <c r="F275" s="36" t="s">
        <v>3826</v>
      </c>
      <c r="G275" s="114" t="s">
        <v>110</v>
      </c>
      <c r="H275" s="114" t="s">
        <v>82</v>
      </c>
      <c r="I275" s="37" t="s">
        <v>111</v>
      </c>
      <c r="J275" s="114">
        <v>60</v>
      </c>
      <c r="K275" s="37" t="s">
        <v>84</v>
      </c>
      <c r="L275" s="37">
        <v>1</v>
      </c>
      <c r="M275" s="36" t="s">
        <v>3827</v>
      </c>
      <c r="N275" s="37" t="s">
        <v>86</v>
      </c>
      <c r="O275" s="37" t="s">
        <v>86</v>
      </c>
      <c r="P275" s="37" t="s">
        <v>224</v>
      </c>
      <c r="Q275" s="37" t="s">
        <v>3828</v>
      </c>
      <c r="R275" s="37" t="s">
        <v>105</v>
      </c>
      <c r="S275" s="37"/>
      <c r="T275" s="37"/>
      <c r="U275" s="37"/>
      <c r="V275" s="37"/>
      <c r="W275" s="195" t="s">
        <v>886</v>
      </c>
      <c r="X275" s="177" t="s">
        <v>86</v>
      </c>
    </row>
    <row r="276" spans="1:24" ht="144" x14ac:dyDescent="0.3">
      <c r="A276" s="176" t="s">
        <v>3333</v>
      </c>
      <c r="B276" s="41" t="s">
        <v>3816</v>
      </c>
      <c r="C276" s="41" t="s">
        <v>78</v>
      </c>
      <c r="D276" s="41" t="s">
        <v>3829</v>
      </c>
      <c r="E276" s="33" t="str">
        <f t="shared" si="7"/>
        <v>Gestion de portefeuille (alternance possible) (Master) (IAE Gustave Eiffel) (Master)</v>
      </c>
      <c r="F276" s="42" t="s">
        <v>3826</v>
      </c>
      <c r="G276" s="43" t="s">
        <v>81</v>
      </c>
      <c r="H276" s="43" t="s">
        <v>82</v>
      </c>
      <c r="I276" s="43" t="s">
        <v>83</v>
      </c>
      <c r="J276" s="43">
        <v>120</v>
      </c>
      <c r="K276" s="43" t="s">
        <v>84</v>
      </c>
      <c r="L276" s="35">
        <v>1</v>
      </c>
      <c r="M276" s="36" t="s">
        <v>3827</v>
      </c>
      <c r="N276" s="37" t="s">
        <v>86</v>
      </c>
      <c r="O276" s="37" t="s">
        <v>86</v>
      </c>
      <c r="P276" s="37" t="s">
        <v>224</v>
      </c>
      <c r="Q276" s="37" t="s">
        <v>88</v>
      </c>
      <c r="R276" s="43" t="s">
        <v>105</v>
      </c>
      <c r="S276" s="37"/>
      <c r="T276" s="37"/>
      <c r="U276" s="37"/>
      <c r="V276" s="37"/>
      <c r="W276" s="43" t="s">
        <v>886</v>
      </c>
      <c r="X276" s="177" t="s">
        <v>86</v>
      </c>
    </row>
    <row r="277" spans="1:24" ht="144" x14ac:dyDescent="0.3">
      <c r="A277" s="176" t="s">
        <v>3333</v>
      </c>
      <c r="B277" s="41" t="s">
        <v>3816</v>
      </c>
      <c r="C277" s="41" t="s">
        <v>78</v>
      </c>
      <c r="D277" s="41" t="s">
        <v>3829</v>
      </c>
      <c r="E277" s="33" t="str">
        <f t="shared" si="7"/>
        <v>Gestion de portefeuille (alternance possible) (Master) (IAE Gustave Eiffel) (Master)</v>
      </c>
      <c r="F277" s="42" t="s">
        <v>3826</v>
      </c>
      <c r="G277" s="43" t="s">
        <v>81</v>
      </c>
      <c r="H277" s="43" t="s">
        <v>82</v>
      </c>
      <c r="I277" s="43" t="s">
        <v>83</v>
      </c>
      <c r="J277" s="43">
        <v>120</v>
      </c>
      <c r="K277" s="43" t="s">
        <v>84</v>
      </c>
      <c r="L277" s="35">
        <v>1</v>
      </c>
      <c r="M277" s="36" t="s">
        <v>3819</v>
      </c>
      <c r="N277" s="37" t="s">
        <v>86</v>
      </c>
      <c r="O277" s="37" t="s">
        <v>86</v>
      </c>
      <c r="P277" s="36" t="s">
        <v>1820</v>
      </c>
      <c r="Q277" s="36" t="s">
        <v>142</v>
      </c>
      <c r="R277" s="43" t="s">
        <v>105</v>
      </c>
      <c r="S277" s="37"/>
      <c r="T277" s="37"/>
      <c r="U277" s="37"/>
      <c r="V277" s="37"/>
      <c r="W277" s="43" t="s">
        <v>886</v>
      </c>
      <c r="X277" s="177" t="s">
        <v>86</v>
      </c>
    </row>
    <row r="278" spans="1:24" ht="144" x14ac:dyDescent="0.3">
      <c r="A278" s="176" t="s">
        <v>3333</v>
      </c>
      <c r="B278" s="41" t="s">
        <v>3816</v>
      </c>
      <c r="C278" s="41" t="s">
        <v>78</v>
      </c>
      <c r="D278" s="41" t="s">
        <v>3829</v>
      </c>
      <c r="E278" s="33" t="str">
        <f t="shared" si="7"/>
        <v>Gestion de portefeuille (alternance possible) (Master) (IAE Gustave Eiffel) (Master)</v>
      </c>
      <c r="F278" s="42" t="s">
        <v>3826</v>
      </c>
      <c r="G278" s="43" t="s">
        <v>81</v>
      </c>
      <c r="H278" s="43" t="s">
        <v>82</v>
      </c>
      <c r="I278" s="43" t="s">
        <v>83</v>
      </c>
      <c r="J278" s="43">
        <v>120</v>
      </c>
      <c r="K278" s="43" t="s">
        <v>84</v>
      </c>
      <c r="L278" s="35">
        <v>1</v>
      </c>
      <c r="M278" s="36" t="s">
        <v>151</v>
      </c>
      <c r="N278" s="37" t="s">
        <v>86</v>
      </c>
      <c r="O278" s="37" t="s">
        <v>86</v>
      </c>
      <c r="P278" s="36" t="s">
        <v>3820</v>
      </c>
      <c r="Q278" s="36" t="s">
        <v>138</v>
      </c>
      <c r="R278" s="43" t="s">
        <v>105</v>
      </c>
      <c r="S278" s="37"/>
      <c r="T278" s="37"/>
      <c r="U278" s="37"/>
      <c r="V278" s="37"/>
      <c r="W278" s="43" t="s">
        <v>886</v>
      </c>
      <c r="X278" s="177" t="s">
        <v>86</v>
      </c>
    </row>
    <row r="279" spans="1:24" ht="100.8" x14ac:dyDescent="0.3">
      <c r="A279" s="176" t="s">
        <v>3333</v>
      </c>
      <c r="B279" s="41" t="s">
        <v>3816</v>
      </c>
      <c r="C279" s="41" t="s">
        <v>133</v>
      </c>
      <c r="D279" s="41" t="s">
        <v>3830</v>
      </c>
      <c r="E279" s="33" t="str">
        <f t="shared" si="7"/>
        <v>Ingénierie financière (M2) (IAE Gustave Eiffel) (Master 2)</v>
      </c>
      <c r="F279" s="42" t="s">
        <v>3831</v>
      </c>
      <c r="G279" s="43" t="s">
        <v>110</v>
      </c>
      <c r="H279" s="43" t="s">
        <v>82</v>
      </c>
      <c r="I279" s="43" t="s">
        <v>111</v>
      </c>
      <c r="J279" s="43">
        <v>60</v>
      </c>
      <c r="K279" s="43" t="s">
        <v>84</v>
      </c>
      <c r="L279" s="35">
        <v>1</v>
      </c>
      <c r="M279" s="36" t="s">
        <v>3832</v>
      </c>
      <c r="N279" s="37" t="s">
        <v>86</v>
      </c>
      <c r="O279" s="37" t="s">
        <v>86</v>
      </c>
      <c r="P279" s="37" t="s">
        <v>1820</v>
      </c>
      <c r="Q279" s="37" t="s">
        <v>138</v>
      </c>
      <c r="R279" s="43" t="s">
        <v>105</v>
      </c>
      <c r="S279" s="37"/>
      <c r="T279" s="37"/>
      <c r="U279" s="37"/>
      <c r="V279" s="37"/>
      <c r="W279" s="43" t="s">
        <v>886</v>
      </c>
      <c r="X279" s="177" t="s">
        <v>86</v>
      </c>
    </row>
    <row r="280" spans="1:24" ht="100.8" x14ac:dyDescent="0.3">
      <c r="A280" s="176" t="s">
        <v>3333</v>
      </c>
      <c r="B280" s="41" t="s">
        <v>3816</v>
      </c>
      <c r="C280" s="41" t="s">
        <v>133</v>
      </c>
      <c r="D280" s="41" t="s">
        <v>3830</v>
      </c>
      <c r="E280" s="33" t="str">
        <f t="shared" si="7"/>
        <v>Ingénierie financière (M2) (IAE Gustave Eiffel) (Master 2)</v>
      </c>
      <c r="F280" s="42" t="s">
        <v>3831</v>
      </c>
      <c r="G280" s="43" t="s">
        <v>110</v>
      </c>
      <c r="H280" s="43" t="s">
        <v>82</v>
      </c>
      <c r="I280" s="43" t="s">
        <v>111</v>
      </c>
      <c r="J280" s="43">
        <v>60</v>
      </c>
      <c r="K280" s="43" t="s">
        <v>84</v>
      </c>
      <c r="L280" s="35">
        <v>1</v>
      </c>
      <c r="M280" s="36" t="s">
        <v>384</v>
      </c>
      <c r="N280" s="37" t="s">
        <v>86</v>
      </c>
      <c r="O280" s="37" t="s">
        <v>86</v>
      </c>
      <c r="P280" s="37" t="s">
        <v>137</v>
      </c>
      <c r="Q280" s="37" t="s">
        <v>3722</v>
      </c>
      <c r="R280" s="43" t="s">
        <v>105</v>
      </c>
      <c r="S280" s="37"/>
      <c r="T280" s="37"/>
      <c r="U280" s="37"/>
      <c r="V280" s="37"/>
      <c r="W280" s="43" t="s">
        <v>886</v>
      </c>
      <c r="X280" s="177" t="s">
        <v>86</v>
      </c>
    </row>
    <row r="281" spans="1:24" ht="100.8" x14ac:dyDescent="0.3">
      <c r="A281" s="176" t="s">
        <v>3333</v>
      </c>
      <c r="B281" s="41" t="s">
        <v>3816</v>
      </c>
      <c r="C281" s="41" t="s">
        <v>78</v>
      </c>
      <c r="D281" s="41" t="s">
        <v>3833</v>
      </c>
      <c r="E281" s="33" t="str">
        <f t="shared" si="7"/>
        <v>Ingénierie financière (Master) (IAE Gustave Eiffel) (Master)</v>
      </c>
      <c r="F281" s="42" t="s">
        <v>3831</v>
      </c>
      <c r="G281" s="43" t="s">
        <v>81</v>
      </c>
      <c r="H281" s="43" t="s">
        <v>82</v>
      </c>
      <c r="I281" s="43" t="s">
        <v>83</v>
      </c>
      <c r="J281" s="43">
        <v>120</v>
      </c>
      <c r="K281" s="43" t="s">
        <v>84</v>
      </c>
      <c r="L281" s="37">
        <v>1</v>
      </c>
      <c r="M281" s="36" t="s">
        <v>3819</v>
      </c>
      <c r="N281" s="37" t="s">
        <v>86</v>
      </c>
      <c r="O281" s="37" t="s">
        <v>86</v>
      </c>
      <c r="P281" s="36" t="s">
        <v>1820</v>
      </c>
      <c r="Q281" s="36" t="s">
        <v>142</v>
      </c>
      <c r="R281" s="43" t="s">
        <v>105</v>
      </c>
      <c r="S281" s="37"/>
      <c r="T281" s="37"/>
      <c r="U281" s="37"/>
      <c r="V281" s="37"/>
      <c r="W281" s="43" t="s">
        <v>886</v>
      </c>
      <c r="X281" s="177" t="s">
        <v>86</v>
      </c>
    </row>
    <row r="282" spans="1:24" ht="100.8" x14ac:dyDescent="0.3">
      <c r="A282" s="176" t="s">
        <v>3333</v>
      </c>
      <c r="B282" s="41" t="s">
        <v>3816</v>
      </c>
      <c r="C282" s="41" t="s">
        <v>78</v>
      </c>
      <c r="D282" s="41" t="s">
        <v>3833</v>
      </c>
      <c r="E282" s="33" t="str">
        <f t="shared" si="7"/>
        <v>Ingénierie financière (Master) (IAE Gustave Eiffel) (Master)</v>
      </c>
      <c r="F282" s="42" t="s">
        <v>3831</v>
      </c>
      <c r="G282" s="43" t="s">
        <v>81</v>
      </c>
      <c r="H282" s="43" t="s">
        <v>82</v>
      </c>
      <c r="I282" s="43" t="s">
        <v>83</v>
      </c>
      <c r="J282" s="43">
        <v>120</v>
      </c>
      <c r="K282" s="43" t="s">
        <v>84</v>
      </c>
      <c r="L282" s="37">
        <v>1</v>
      </c>
      <c r="M282" s="36" t="s">
        <v>151</v>
      </c>
      <c r="N282" s="37" t="s">
        <v>86</v>
      </c>
      <c r="O282" s="37" t="s">
        <v>86</v>
      </c>
      <c r="P282" s="36" t="s">
        <v>3820</v>
      </c>
      <c r="Q282" s="36" t="s">
        <v>138</v>
      </c>
      <c r="R282" s="43" t="s">
        <v>105</v>
      </c>
      <c r="S282" s="37"/>
      <c r="T282" s="37"/>
      <c r="U282" s="37"/>
      <c r="V282" s="37"/>
      <c r="W282" s="43" t="s">
        <v>886</v>
      </c>
      <c r="X282" s="177" t="s">
        <v>86</v>
      </c>
    </row>
    <row r="283" spans="1:24" ht="100.8" x14ac:dyDescent="0.3">
      <c r="A283" s="176" t="s">
        <v>3333</v>
      </c>
      <c r="B283" s="41" t="s">
        <v>3816</v>
      </c>
      <c r="C283" s="41" t="s">
        <v>78</v>
      </c>
      <c r="D283" s="41" t="s">
        <v>3833</v>
      </c>
      <c r="E283" s="33" t="str">
        <f t="shared" si="7"/>
        <v>Ingénierie financière (Master) (IAE Gustave Eiffel) (Master)</v>
      </c>
      <c r="F283" s="42" t="s">
        <v>3831</v>
      </c>
      <c r="G283" s="43" t="s">
        <v>81</v>
      </c>
      <c r="H283" s="43" t="s">
        <v>82</v>
      </c>
      <c r="I283" s="43" t="s">
        <v>83</v>
      </c>
      <c r="J283" s="43">
        <v>120</v>
      </c>
      <c r="K283" s="43" t="s">
        <v>84</v>
      </c>
      <c r="L283" s="37">
        <v>1</v>
      </c>
      <c r="M283" s="36" t="s">
        <v>3832</v>
      </c>
      <c r="N283" s="37" t="s">
        <v>86</v>
      </c>
      <c r="O283" s="37" t="s">
        <v>86</v>
      </c>
      <c r="P283" s="37" t="s">
        <v>1820</v>
      </c>
      <c r="Q283" s="37" t="s">
        <v>138</v>
      </c>
      <c r="R283" s="43" t="s">
        <v>105</v>
      </c>
      <c r="S283" s="37"/>
      <c r="T283" s="37"/>
      <c r="U283" s="37"/>
      <c r="V283" s="37"/>
      <c r="W283" s="43" t="s">
        <v>886</v>
      </c>
      <c r="X283" s="177" t="s">
        <v>86</v>
      </c>
    </row>
    <row r="284" spans="1:24" ht="100.8" x14ac:dyDescent="0.3">
      <c r="A284" s="176" t="s">
        <v>3333</v>
      </c>
      <c r="B284" s="41" t="s">
        <v>3816</v>
      </c>
      <c r="C284" s="41" t="s">
        <v>78</v>
      </c>
      <c r="D284" s="41" t="s">
        <v>3833</v>
      </c>
      <c r="E284" s="33" t="str">
        <f t="shared" si="7"/>
        <v>Ingénierie financière (Master) (IAE Gustave Eiffel) (Master)</v>
      </c>
      <c r="F284" s="42" t="s">
        <v>3831</v>
      </c>
      <c r="G284" s="43" t="s">
        <v>81</v>
      </c>
      <c r="H284" s="43" t="s">
        <v>82</v>
      </c>
      <c r="I284" s="43" t="s">
        <v>83</v>
      </c>
      <c r="J284" s="43">
        <v>120</v>
      </c>
      <c r="K284" s="43" t="s">
        <v>84</v>
      </c>
      <c r="L284" s="37">
        <v>1</v>
      </c>
      <c r="M284" s="36" t="s">
        <v>384</v>
      </c>
      <c r="N284" s="37" t="s">
        <v>86</v>
      </c>
      <c r="O284" s="37" t="s">
        <v>86</v>
      </c>
      <c r="P284" s="37" t="s">
        <v>137</v>
      </c>
      <c r="Q284" s="37" t="s">
        <v>3722</v>
      </c>
      <c r="R284" s="43" t="s">
        <v>105</v>
      </c>
      <c r="S284" s="37"/>
      <c r="T284" s="37"/>
      <c r="U284" s="37"/>
      <c r="V284" s="37"/>
      <c r="W284" s="43" t="s">
        <v>886</v>
      </c>
      <c r="X284" s="177" t="s">
        <v>86</v>
      </c>
    </row>
    <row r="285" spans="1:24" ht="144" x14ac:dyDescent="0.3">
      <c r="A285" s="185" t="s">
        <v>3333</v>
      </c>
      <c r="B285" s="36" t="s">
        <v>3816</v>
      </c>
      <c r="C285" s="36" t="s">
        <v>3409</v>
      </c>
      <c r="D285" s="48" t="s">
        <v>3834</v>
      </c>
      <c r="E285" s="33" t="str">
        <f t="shared" si="7"/>
        <v>Banque Assurance (apprentissage) (M1) (IAE Gustave Eiffel) (Master 1)</v>
      </c>
      <c r="F285" s="152" t="s">
        <v>3835</v>
      </c>
      <c r="G285" s="114" t="s">
        <v>81</v>
      </c>
      <c r="H285" s="114" t="s">
        <v>110</v>
      </c>
      <c r="I285" s="114" t="s">
        <v>111</v>
      </c>
      <c r="J285" s="114">
        <v>60</v>
      </c>
      <c r="K285" s="37" t="s">
        <v>84</v>
      </c>
      <c r="L285" s="114">
        <v>1</v>
      </c>
      <c r="M285" s="36" t="s">
        <v>3836</v>
      </c>
      <c r="N285" s="37" t="s">
        <v>86</v>
      </c>
      <c r="O285" s="37" t="s">
        <v>86</v>
      </c>
      <c r="P285" s="37" t="s">
        <v>141</v>
      </c>
      <c r="Q285" s="37" t="s">
        <v>138</v>
      </c>
      <c r="R285" s="37" t="s">
        <v>105</v>
      </c>
      <c r="S285" s="37"/>
      <c r="T285" s="37"/>
      <c r="U285" s="37"/>
      <c r="V285" s="37"/>
      <c r="W285" s="195" t="s">
        <v>886</v>
      </c>
      <c r="X285" s="177" t="s">
        <v>86</v>
      </c>
    </row>
    <row r="286" spans="1:24" ht="144" x14ac:dyDescent="0.3">
      <c r="A286" s="176" t="s">
        <v>3333</v>
      </c>
      <c r="B286" s="41" t="s">
        <v>3816</v>
      </c>
      <c r="C286" s="41" t="s">
        <v>133</v>
      </c>
      <c r="D286" s="41" t="s">
        <v>3837</v>
      </c>
      <c r="E286" s="33" t="str">
        <f t="shared" si="7"/>
        <v>Banque Assurance (apprentissage) (M2) (IAE Gustave Eiffel) (Master 2)</v>
      </c>
      <c r="F286" s="42" t="s">
        <v>3835</v>
      </c>
      <c r="G286" s="43" t="s">
        <v>110</v>
      </c>
      <c r="H286" s="43" t="s">
        <v>82</v>
      </c>
      <c r="I286" s="43" t="s">
        <v>111</v>
      </c>
      <c r="J286" s="43">
        <v>60</v>
      </c>
      <c r="K286" s="43" t="s">
        <v>84</v>
      </c>
      <c r="L286" s="43">
        <v>1</v>
      </c>
      <c r="M286" s="36" t="s">
        <v>693</v>
      </c>
      <c r="N286" s="37" t="s">
        <v>3716</v>
      </c>
      <c r="O286" s="37" t="s">
        <v>86</v>
      </c>
      <c r="P286" s="37" t="s">
        <v>137</v>
      </c>
      <c r="Q286" s="37" t="s">
        <v>3828</v>
      </c>
      <c r="R286" s="43" t="s">
        <v>105</v>
      </c>
      <c r="S286" s="37"/>
      <c r="T286" s="37"/>
      <c r="U286" s="37"/>
      <c r="V286" s="37"/>
      <c r="W286" s="43" t="s">
        <v>886</v>
      </c>
      <c r="X286" s="195"/>
    </row>
    <row r="287" spans="1:24" ht="144" x14ac:dyDescent="0.3">
      <c r="A287" s="176" t="s">
        <v>3333</v>
      </c>
      <c r="B287" s="41" t="s">
        <v>3816</v>
      </c>
      <c r="C287" s="41" t="s">
        <v>133</v>
      </c>
      <c r="D287" s="41" t="s">
        <v>3837</v>
      </c>
      <c r="E287" s="33" t="str">
        <f t="shared" si="7"/>
        <v>Banque Assurance (apprentissage) (M2) (IAE Gustave Eiffel) (Master 2)</v>
      </c>
      <c r="F287" s="42" t="s">
        <v>3835</v>
      </c>
      <c r="G287" s="43" t="s">
        <v>110</v>
      </c>
      <c r="H287" s="43" t="s">
        <v>82</v>
      </c>
      <c r="I287" s="43" t="s">
        <v>111</v>
      </c>
      <c r="J287" s="43">
        <v>60</v>
      </c>
      <c r="K287" s="43" t="s">
        <v>84</v>
      </c>
      <c r="L287" s="46">
        <v>1</v>
      </c>
      <c r="M287" s="36" t="s">
        <v>3819</v>
      </c>
      <c r="N287" s="37" t="s">
        <v>86</v>
      </c>
      <c r="O287" s="37" t="s">
        <v>86</v>
      </c>
      <c r="P287" s="37" t="s">
        <v>137</v>
      </c>
      <c r="Q287" s="37" t="s">
        <v>3828</v>
      </c>
      <c r="R287" s="43" t="s">
        <v>105</v>
      </c>
      <c r="S287" s="37"/>
      <c r="T287" s="37"/>
      <c r="U287" s="37"/>
      <c r="V287" s="37"/>
      <c r="W287" s="43" t="s">
        <v>886</v>
      </c>
      <c r="X287" s="177" t="s">
        <v>86</v>
      </c>
    </row>
    <row r="288" spans="1:24" ht="144" x14ac:dyDescent="0.3">
      <c r="A288" s="176" t="s">
        <v>3333</v>
      </c>
      <c r="B288" s="41" t="s">
        <v>3816</v>
      </c>
      <c r="C288" s="41" t="s">
        <v>78</v>
      </c>
      <c r="D288" s="41" t="s">
        <v>3838</v>
      </c>
      <c r="E288" s="33" t="str">
        <f t="shared" si="7"/>
        <v>Banque Assurance (apprentissage) (Master) (IAE Gustave Eiffel) (Master)</v>
      </c>
      <c r="F288" s="42" t="s">
        <v>3835</v>
      </c>
      <c r="G288" s="43" t="s">
        <v>81</v>
      </c>
      <c r="H288" s="43" t="s">
        <v>82</v>
      </c>
      <c r="I288" s="43" t="s">
        <v>83</v>
      </c>
      <c r="J288" s="43">
        <v>120</v>
      </c>
      <c r="K288" s="43" t="s">
        <v>84</v>
      </c>
      <c r="L288" s="37">
        <v>1</v>
      </c>
      <c r="M288" s="36" t="s">
        <v>693</v>
      </c>
      <c r="N288" s="37" t="s">
        <v>3716</v>
      </c>
      <c r="O288" s="37" t="s">
        <v>86</v>
      </c>
      <c r="P288" s="37" t="s">
        <v>137</v>
      </c>
      <c r="Q288" s="37" t="s">
        <v>3828</v>
      </c>
      <c r="R288" s="43" t="s">
        <v>105</v>
      </c>
      <c r="S288" s="37"/>
      <c r="T288" s="37"/>
      <c r="U288" s="37"/>
      <c r="V288" s="37"/>
      <c r="W288" s="43" t="s">
        <v>886</v>
      </c>
      <c r="X288" s="195"/>
    </row>
    <row r="289" spans="1:24" ht="144" x14ac:dyDescent="0.3">
      <c r="A289" s="176" t="s">
        <v>3333</v>
      </c>
      <c r="B289" s="41" t="s">
        <v>3816</v>
      </c>
      <c r="C289" s="41" t="s">
        <v>78</v>
      </c>
      <c r="D289" s="41" t="s">
        <v>3838</v>
      </c>
      <c r="E289" s="33" t="str">
        <f t="shared" si="7"/>
        <v>Banque Assurance (apprentissage) (Master) (IAE Gustave Eiffel) (Master)</v>
      </c>
      <c r="F289" s="42" t="s">
        <v>3835</v>
      </c>
      <c r="G289" s="43" t="s">
        <v>81</v>
      </c>
      <c r="H289" s="43" t="s">
        <v>82</v>
      </c>
      <c r="I289" s="43" t="s">
        <v>83</v>
      </c>
      <c r="J289" s="43">
        <v>120</v>
      </c>
      <c r="K289" s="43" t="s">
        <v>84</v>
      </c>
      <c r="L289" s="37">
        <v>1</v>
      </c>
      <c r="M289" s="36" t="s">
        <v>3836</v>
      </c>
      <c r="N289" s="37" t="s">
        <v>86</v>
      </c>
      <c r="O289" s="37" t="s">
        <v>86</v>
      </c>
      <c r="P289" s="37" t="s">
        <v>141</v>
      </c>
      <c r="Q289" s="37" t="s">
        <v>138</v>
      </c>
      <c r="R289" s="43" t="s">
        <v>105</v>
      </c>
      <c r="S289" s="37"/>
      <c r="T289" s="37"/>
      <c r="U289" s="37"/>
      <c r="V289" s="37"/>
      <c r="W289" s="43" t="s">
        <v>886</v>
      </c>
      <c r="X289" s="177" t="s">
        <v>86</v>
      </c>
    </row>
    <row r="290" spans="1:24" ht="144" x14ac:dyDescent="0.3">
      <c r="A290" s="176" t="s">
        <v>3333</v>
      </c>
      <c r="B290" s="41" t="s">
        <v>3816</v>
      </c>
      <c r="C290" s="41" t="s">
        <v>78</v>
      </c>
      <c r="D290" s="41" t="s">
        <v>3838</v>
      </c>
      <c r="E290" s="33" t="str">
        <f t="shared" si="7"/>
        <v>Banque Assurance (apprentissage) (Master) (IAE Gustave Eiffel) (Master)</v>
      </c>
      <c r="F290" s="42" t="s">
        <v>3835</v>
      </c>
      <c r="G290" s="43" t="s">
        <v>81</v>
      </c>
      <c r="H290" s="43" t="s">
        <v>82</v>
      </c>
      <c r="I290" s="43" t="s">
        <v>83</v>
      </c>
      <c r="J290" s="43">
        <v>120</v>
      </c>
      <c r="K290" s="43" t="s">
        <v>84</v>
      </c>
      <c r="L290" s="37">
        <v>1</v>
      </c>
      <c r="M290" s="36" t="s">
        <v>3819</v>
      </c>
      <c r="N290" s="37" t="s">
        <v>86</v>
      </c>
      <c r="O290" s="37" t="s">
        <v>86</v>
      </c>
      <c r="P290" s="37" t="s">
        <v>137</v>
      </c>
      <c r="Q290" s="37" t="s">
        <v>3828</v>
      </c>
      <c r="R290" s="43" t="s">
        <v>105</v>
      </c>
      <c r="S290" s="37"/>
      <c r="T290" s="37"/>
      <c r="U290" s="37"/>
      <c r="V290" s="37"/>
      <c r="W290" s="43" t="s">
        <v>886</v>
      </c>
      <c r="X290" s="177" t="s">
        <v>86</v>
      </c>
    </row>
    <row r="291" spans="1:24" ht="172.8" x14ac:dyDescent="0.3">
      <c r="A291" s="185" t="s">
        <v>3333</v>
      </c>
      <c r="B291" s="36" t="s">
        <v>3839</v>
      </c>
      <c r="C291" s="36" t="s">
        <v>3359</v>
      </c>
      <c r="D291" s="36" t="s">
        <v>3840</v>
      </c>
      <c r="E291" s="33" t="str">
        <f t="shared" si="7"/>
        <v>Assurance, banque, finance : chargé de clientèle (alternance) (IAE Clermont Auvergne) (Licence professionnelle )</v>
      </c>
      <c r="F291" s="67" t="s">
        <v>3841</v>
      </c>
      <c r="G291" s="37" t="s">
        <v>160</v>
      </c>
      <c r="H291" s="37" t="s">
        <v>81</v>
      </c>
      <c r="I291" s="37" t="s">
        <v>111</v>
      </c>
      <c r="J291" s="37">
        <v>60</v>
      </c>
      <c r="K291" s="37" t="s">
        <v>105</v>
      </c>
      <c r="L291" s="37" t="s">
        <v>112</v>
      </c>
      <c r="M291" s="37" t="s">
        <v>112</v>
      </c>
      <c r="N291" s="37" t="s">
        <v>112</v>
      </c>
      <c r="O291" s="37" t="s">
        <v>112</v>
      </c>
      <c r="P291" s="37" t="s">
        <v>112</v>
      </c>
      <c r="Q291" s="37" t="s">
        <v>112</v>
      </c>
      <c r="R291" s="37" t="s">
        <v>105</v>
      </c>
      <c r="S291" s="37"/>
      <c r="T291" s="37"/>
      <c r="U291" s="37"/>
      <c r="V291" s="37"/>
      <c r="W291" s="195" t="s">
        <v>116</v>
      </c>
      <c r="X291" s="177" t="s">
        <v>112</v>
      </c>
    </row>
    <row r="292" spans="1:24" ht="129.6" x14ac:dyDescent="0.3">
      <c r="A292" s="185" t="s">
        <v>3333</v>
      </c>
      <c r="B292" s="36" t="s">
        <v>3839</v>
      </c>
      <c r="C292" s="36" t="s">
        <v>3842</v>
      </c>
      <c r="D292" s="36" t="s">
        <v>3843</v>
      </c>
      <c r="E292" s="33" t="str">
        <f t="shared" si="7"/>
        <v>Gestion parcours Comptabilité finance (alternance) (IAE Clermont Auvergne) (Licence )</v>
      </c>
      <c r="F292" s="167" t="s">
        <v>3844</v>
      </c>
      <c r="G292" s="37" t="s">
        <v>500</v>
      </c>
      <c r="H292" s="37" t="s">
        <v>81</v>
      </c>
      <c r="I292" s="37" t="s">
        <v>161</v>
      </c>
      <c r="J292" s="37">
        <v>180</v>
      </c>
      <c r="K292" s="37" t="s">
        <v>105</v>
      </c>
      <c r="L292" s="37" t="s">
        <v>112</v>
      </c>
      <c r="M292" s="37" t="s">
        <v>112</v>
      </c>
      <c r="N292" s="37" t="s">
        <v>112</v>
      </c>
      <c r="O292" s="37" t="s">
        <v>112</v>
      </c>
      <c r="P292" s="37" t="s">
        <v>112</v>
      </c>
      <c r="Q292" s="37" t="s">
        <v>112</v>
      </c>
      <c r="R292" s="37" t="s">
        <v>105</v>
      </c>
      <c r="S292" s="37"/>
      <c r="T292" s="37"/>
      <c r="U292" s="37"/>
      <c r="V292" s="37"/>
      <c r="W292" s="195" t="s">
        <v>89</v>
      </c>
      <c r="X292" s="177" t="s">
        <v>112</v>
      </c>
    </row>
    <row r="293" spans="1:24" ht="144" x14ac:dyDescent="0.3">
      <c r="A293" s="185" t="s">
        <v>3333</v>
      </c>
      <c r="B293" s="36" t="s">
        <v>3839</v>
      </c>
      <c r="C293" s="36" t="s">
        <v>3842</v>
      </c>
      <c r="D293" s="36" t="s">
        <v>3845</v>
      </c>
      <c r="E293" s="33" t="str">
        <f t="shared" si="7"/>
        <v>Gestion parcours Comptabilité finance - Langues (alternance) (IAE Clermont Auvergne) (Licence )</v>
      </c>
      <c r="F293" s="167" t="s">
        <v>3844</v>
      </c>
      <c r="G293" s="37" t="s">
        <v>500</v>
      </c>
      <c r="H293" s="37" t="s">
        <v>81</v>
      </c>
      <c r="I293" s="37" t="s">
        <v>161</v>
      </c>
      <c r="J293" s="37">
        <v>180</v>
      </c>
      <c r="K293" s="37" t="s">
        <v>105</v>
      </c>
      <c r="L293" s="37" t="s">
        <v>112</v>
      </c>
      <c r="M293" s="37" t="s">
        <v>112</v>
      </c>
      <c r="N293" s="37" t="s">
        <v>112</v>
      </c>
      <c r="O293" s="37" t="s">
        <v>112</v>
      </c>
      <c r="P293" s="37" t="s">
        <v>112</v>
      </c>
      <c r="Q293" s="37" t="s">
        <v>112</v>
      </c>
      <c r="R293" s="37" t="s">
        <v>105</v>
      </c>
      <c r="S293" s="37"/>
      <c r="T293" s="37"/>
      <c r="U293" s="37"/>
      <c r="V293" s="37"/>
      <c r="W293" s="195" t="s">
        <v>89</v>
      </c>
      <c r="X293" s="177" t="s">
        <v>112</v>
      </c>
    </row>
    <row r="294" spans="1:24" ht="158.4" x14ac:dyDescent="0.3">
      <c r="A294" s="185" t="s">
        <v>3333</v>
      </c>
      <c r="B294" s="36" t="s">
        <v>3839</v>
      </c>
      <c r="C294" s="36" t="s">
        <v>3846</v>
      </c>
      <c r="D294" s="36" t="s">
        <v>3847</v>
      </c>
      <c r="E294" s="33" t="str">
        <f t="shared" si="7"/>
        <v>Gestion parcours contrôle de gestion, comptabilité, fiscalité (alternance) (IAE Clermont Auvergne) (Licence 3)</v>
      </c>
      <c r="F294" s="167" t="s">
        <v>3848</v>
      </c>
      <c r="G294" s="37" t="s">
        <v>160</v>
      </c>
      <c r="H294" s="37" t="s">
        <v>81</v>
      </c>
      <c r="I294" s="37" t="s">
        <v>111</v>
      </c>
      <c r="J294" s="37">
        <v>60</v>
      </c>
      <c r="K294" s="37" t="s">
        <v>105</v>
      </c>
      <c r="L294" s="37" t="s">
        <v>112</v>
      </c>
      <c r="M294" s="37" t="s">
        <v>112</v>
      </c>
      <c r="N294" s="37" t="s">
        <v>112</v>
      </c>
      <c r="O294" s="37" t="s">
        <v>112</v>
      </c>
      <c r="P294" s="37" t="s">
        <v>112</v>
      </c>
      <c r="Q294" s="37" t="s">
        <v>112</v>
      </c>
      <c r="R294" s="37" t="s">
        <v>105</v>
      </c>
      <c r="S294" s="37"/>
      <c r="T294" s="37"/>
      <c r="U294" s="37"/>
      <c r="V294" s="37"/>
      <c r="W294" s="195" t="s">
        <v>89</v>
      </c>
      <c r="X294" s="177" t="s">
        <v>112</v>
      </c>
    </row>
    <row r="295" spans="1:24" ht="115.2" x14ac:dyDescent="0.3">
      <c r="A295" s="185" t="s">
        <v>3333</v>
      </c>
      <c r="B295" s="36" t="s">
        <v>3839</v>
      </c>
      <c r="C295" s="36" t="s">
        <v>3409</v>
      </c>
      <c r="D295" s="36" t="s">
        <v>3849</v>
      </c>
      <c r="E295" s="33" t="str">
        <f t="shared" si="7"/>
        <v>Finance (possible en alternance) (IAE Clermont Auvergne) (Master 1)</v>
      </c>
      <c r="F295" s="67" t="s">
        <v>3850</v>
      </c>
      <c r="G295" s="37" t="s">
        <v>81</v>
      </c>
      <c r="H295" s="37" t="s">
        <v>110</v>
      </c>
      <c r="I295" s="37" t="s">
        <v>111</v>
      </c>
      <c r="J295" s="37">
        <v>60</v>
      </c>
      <c r="K295" s="37" t="s">
        <v>105</v>
      </c>
      <c r="L295" s="37" t="s">
        <v>112</v>
      </c>
      <c r="M295" s="37" t="s">
        <v>112</v>
      </c>
      <c r="N295" s="37" t="s">
        <v>112</v>
      </c>
      <c r="O295" s="37" t="s">
        <v>112</v>
      </c>
      <c r="P295" s="37" t="s">
        <v>112</v>
      </c>
      <c r="Q295" s="37" t="s">
        <v>112</v>
      </c>
      <c r="R295" s="37" t="s">
        <v>105</v>
      </c>
      <c r="S295" s="37"/>
      <c r="T295" s="37"/>
      <c r="U295" s="37"/>
      <c r="V295" s="37"/>
      <c r="W295" s="195" t="s">
        <v>886</v>
      </c>
      <c r="X295" s="177" t="s">
        <v>112</v>
      </c>
    </row>
    <row r="296" spans="1:24" ht="230.4" x14ac:dyDescent="0.3">
      <c r="A296" s="176" t="s">
        <v>3333</v>
      </c>
      <c r="B296" s="41" t="s">
        <v>3839</v>
      </c>
      <c r="C296" s="41" t="s">
        <v>133</v>
      </c>
      <c r="D296" s="41" t="s">
        <v>3851</v>
      </c>
      <c r="E296" s="33" t="str">
        <f t="shared" si="7"/>
        <v>Finance parcours conformité et maîtrise des risques juridiques et financiers (possible en alternance) (M2) (IAE Clermont Auvergne) (Master 2)</v>
      </c>
      <c r="F296" s="42" t="s">
        <v>3850</v>
      </c>
      <c r="G296" s="43" t="s">
        <v>110</v>
      </c>
      <c r="H296" s="43" t="s">
        <v>82</v>
      </c>
      <c r="I296" s="43" t="s">
        <v>111</v>
      </c>
      <c r="J296" s="43">
        <v>60</v>
      </c>
      <c r="K296" s="43" t="s">
        <v>84</v>
      </c>
      <c r="L296" s="37">
        <v>1</v>
      </c>
      <c r="M296" s="36" t="s">
        <v>3852</v>
      </c>
      <c r="N296" s="37" t="s">
        <v>86</v>
      </c>
      <c r="O296" s="37" t="s">
        <v>86</v>
      </c>
      <c r="P296" s="37" t="s">
        <v>86</v>
      </c>
      <c r="Q296" s="37" t="s">
        <v>86</v>
      </c>
      <c r="R296" s="43" t="s">
        <v>105</v>
      </c>
      <c r="S296" s="37"/>
      <c r="T296" s="37"/>
      <c r="U296" s="37"/>
      <c r="V296" s="37"/>
      <c r="W296" s="43" t="s">
        <v>886</v>
      </c>
      <c r="X296" s="177" t="s">
        <v>86</v>
      </c>
    </row>
    <row r="297" spans="1:24" ht="230.4" x14ac:dyDescent="0.3">
      <c r="A297" s="176" t="s">
        <v>3333</v>
      </c>
      <c r="B297" s="41" t="s">
        <v>3839</v>
      </c>
      <c r="C297" s="41" t="s">
        <v>133</v>
      </c>
      <c r="D297" s="41" t="s">
        <v>3851</v>
      </c>
      <c r="E297" s="33" t="str">
        <f t="shared" si="7"/>
        <v>Finance parcours conformité et maîtrise des risques juridiques et financiers (possible en alternance) (M2) (IAE Clermont Auvergne) (Master 2)</v>
      </c>
      <c r="F297" s="42" t="s">
        <v>3850</v>
      </c>
      <c r="G297" s="43" t="s">
        <v>110</v>
      </c>
      <c r="H297" s="43" t="s">
        <v>82</v>
      </c>
      <c r="I297" s="43" t="s">
        <v>111</v>
      </c>
      <c r="J297" s="43">
        <v>60</v>
      </c>
      <c r="K297" s="43" t="s">
        <v>84</v>
      </c>
      <c r="L297" s="37">
        <v>1</v>
      </c>
      <c r="M297" s="36" t="s">
        <v>693</v>
      </c>
      <c r="N297" s="37" t="s">
        <v>3716</v>
      </c>
      <c r="O297" s="37" t="s">
        <v>86</v>
      </c>
      <c r="P297" s="37" t="s">
        <v>86</v>
      </c>
      <c r="Q297" s="37" t="s">
        <v>86</v>
      </c>
      <c r="R297" s="43" t="s">
        <v>105</v>
      </c>
      <c r="S297" s="37"/>
      <c r="T297" s="37"/>
      <c r="U297" s="37"/>
      <c r="V297" s="37"/>
      <c r="W297" s="43" t="s">
        <v>886</v>
      </c>
      <c r="X297" s="195"/>
    </row>
    <row r="298" spans="1:24" ht="244.8" x14ac:dyDescent="0.3">
      <c r="A298" s="176" t="s">
        <v>3333</v>
      </c>
      <c r="B298" s="41" t="s">
        <v>3839</v>
      </c>
      <c r="C298" s="41" t="s">
        <v>3362</v>
      </c>
      <c r="D298" s="41" t="s">
        <v>3853</v>
      </c>
      <c r="E298" s="33" t="str">
        <f t="shared" si="7"/>
        <v>Finance parcours conformité et maîtrise des risques juridiques et financiers (possible en alternance) (Master) (IAE Clermont Auvergne) (Master )</v>
      </c>
      <c r="F298" s="42" t="s">
        <v>3850</v>
      </c>
      <c r="G298" s="43" t="s">
        <v>81</v>
      </c>
      <c r="H298" s="43" t="s">
        <v>82</v>
      </c>
      <c r="I298" s="43" t="s">
        <v>83</v>
      </c>
      <c r="J298" s="43">
        <v>120</v>
      </c>
      <c r="K298" s="43" t="s">
        <v>84</v>
      </c>
      <c r="L298" s="37">
        <v>1</v>
      </c>
      <c r="M298" s="36" t="s">
        <v>693</v>
      </c>
      <c r="N298" s="37" t="s">
        <v>3716</v>
      </c>
      <c r="O298" s="37" t="s">
        <v>86</v>
      </c>
      <c r="P298" s="37" t="s">
        <v>86</v>
      </c>
      <c r="Q298" s="37" t="s">
        <v>86</v>
      </c>
      <c r="R298" s="43" t="s">
        <v>105</v>
      </c>
      <c r="S298" s="37"/>
      <c r="T298" s="37"/>
      <c r="U298" s="37"/>
      <c r="V298" s="37"/>
      <c r="W298" s="43" t="s">
        <v>886</v>
      </c>
      <c r="X298" s="195"/>
    </row>
    <row r="299" spans="1:24" ht="244.8" x14ac:dyDescent="0.3">
      <c r="A299" s="176" t="s">
        <v>3333</v>
      </c>
      <c r="B299" s="41" t="s">
        <v>3839</v>
      </c>
      <c r="C299" s="41" t="s">
        <v>3362</v>
      </c>
      <c r="D299" s="41" t="s">
        <v>3853</v>
      </c>
      <c r="E299" s="33" t="str">
        <f t="shared" si="7"/>
        <v>Finance parcours conformité et maîtrise des risques juridiques et financiers (possible en alternance) (Master) (IAE Clermont Auvergne) (Master )</v>
      </c>
      <c r="F299" s="42" t="s">
        <v>3850</v>
      </c>
      <c r="G299" s="43" t="s">
        <v>81</v>
      </c>
      <c r="H299" s="43" t="s">
        <v>82</v>
      </c>
      <c r="I299" s="43" t="s">
        <v>83</v>
      </c>
      <c r="J299" s="43">
        <v>120</v>
      </c>
      <c r="K299" s="43" t="s">
        <v>84</v>
      </c>
      <c r="L299" s="37">
        <v>1</v>
      </c>
      <c r="M299" s="36" t="s">
        <v>3852</v>
      </c>
      <c r="N299" s="37" t="s">
        <v>86</v>
      </c>
      <c r="O299" s="37" t="s">
        <v>86</v>
      </c>
      <c r="P299" s="37" t="s">
        <v>86</v>
      </c>
      <c r="Q299" s="37" t="s">
        <v>86</v>
      </c>
      <c r="R299" s="43" t="s">
        <v>105</v>
      </c>
      <c r="S299" s="37"/>
      <c r="T299" s="37"/>
      <c r="U299" s="37"/>
      <c r="V299" s="37"/>
      <c r="W299" s="43" t="s">
        <v>886</v>
      </c>
      <c r="X299" s="177" t="s">
        <v>86</v>
      </c>
    </row>
    <row r="300" spans="1:24" ht="201.6" x14ac:dyDescent="0.3">
      <c r="A300" s="185" t="s">
        <v>3333</v>
      </c>
      <c r="B300" s="36" t="s">
        <v>3839</v>
      </c>
      <c r="C300" s="36" t="s">
        <v>133</v>
      </c>
      <c r="D300" s="36" t="s">
        <v>3854</v>
      </c>
      <c r="E300" s="33" t="str">
        <f t="shared" si="7"/>
        <v>Finance parcours international audit economics and finance (possible en alternance) (M2) (IAE Clermont Auvergne) (Master 2)</v>
      </c>
      <c r="F300" s="67" t="s">
        <v>3850</v>
      </c>
      <c r="G300" s="37" t="s">
        <v>110</v>
      </c>
      <c r="H300" s="37" t="s">
        <v>82</v>
      </c>
      <c r="I300" s="37" t="s">
        <v>111</v>
      </c>
      <c r="J300" s="37">
        <v>60</v>
      </c>
      <c r="K300" s="37" t="s">
        <v>105</v>
      </c>
      <c r="L300" s="37" t="s">
        <v>112</v>
      </c>
      <c r="M300" s="37" t="s">
        <v>112</v>
      </c>
      <c r="N300" s="37" t="s">
        <v>112</v>
      </c>
      <c r="O300" s="37" t="s">
        <v>112</v>
      </c>
      <c r="P300" s="37" t="s">
        <v>112</v>
      </c>
      <c r="Q300" s="37" t="s">
        <v>112</v>
      </c>
      <c r="R300" s="37" t="s">
        <v>105</v>
      </c>
      <c r="S300" s="37"/>
      <c r="T300" s="37"/>
      <c r="U300" s="37"/>
      <c r="V300" s="37"/>
      <c r="W300" s="195" t="s">
        <v>886</v>
      </c>
      <c r="X300" s="177" t="s">
        <v>112</v>
      </c>
    </row>
    <row r="301" spans="1:24" ht="216" x14ac:dyDescent="0.3">
      <c r="A301" s="185" t="s">
        <v>3333</v>
      </c>
      <c r="B301" s="36" t="s">
        <v>3839</v>
      </c>
      <c r="C301" s="36" t="s">
        <v>3362</v>
      </c>
      <c r="D301" s="36" t="s">
        <v>3855</v>
      </c>
      <c r="E301" s="33" t="str">
        <f t="shared" si="7"/>
        <v>Finance parcours international audit economics and finance (possible en alternance) (Master) (IAE Clermont Auvergne) (Master )</v>
      </c>
      <c r="F301" s="67" t="s">
        <v>3850</v>
      </c>
      <c r="G301" s="37" t="s">
        <v>81</v>
      </c>
      <c r="H301" s="37" t="s">
        <v>82</v>
      </c>
      <c r="I301" s="37" t="s">
        <v>83</v>
      </c>
      <c r="J301" s="37">
        <v>120</v>
      </c>
      <c r="K301" s="37" t="s">
        <v>105</v>
      </c>
      <c r="L301" s="37" t="s">
        <v>112</v>
      </c>
      <c r="M301" s="37" t="s">
        <v>112</v>
      </c>
      <c r="N301" s="37" t="s">
        <v>112</v>
      </c>
      <c r="O301" s="37" t="s">
        <v>112</v>
      </c>
      <c r="P301" s="37" t="s">
        <v>112</v>
      </c>
      <c r="Q301" s="37" t="s">
        <v>112</v>
      </c>
      <c r="R301" s="37" t="s">
        <v>105</v>
      </c>
      <c r="S301" s="37"/>
      <c r="T301" s="37"/>
      <c r="U301" s="37"/>
      <c r="V301" s="37"/>
      <c r="W301" s="195" t="s">
        <v>886</v>
      </c>
      <c r="X301" s="177" t="s">
        <v>112</v>
      </c>
    </row>
    <row r="302" spans="1:24" ht="172.8" x14ac:dyDescent="0.3">
      <c r="A302" s="185" t="s">
        <v>3333</v>
      </c>
      <c r="B302" s="36" t="s">
        <v>3839</v>
      </c>
      <c r="C302" s="36" t="s">
        <v>133</v>
      </c>
      <c r="D302" s="36" t="s">
        <v>3856</v>
      </c>
      <c r="E302" s="33" t="str">
        <f t="shared" si="7"/>
        <v>Finance parcours accounting and finance (possible en alternance) (M2) (IAE Clermont Auvergne) (Master 2)</v>
      </c>
      <c r="F302" s="67" t="s">
        <v>3850</v>
      </c>
      <c r="G302" s="37" t="s">
        <v>110</v>
      </c>
      <c r="H302" s="37" t="s">
        <v>82</v>
      </c>
      <c r="I302" s="37" t="s">
        <v>111</v>
      </c>
      <c r="J302" s="37">
        <v>60</v>
      </c>
      <c r="K302" s="37" t="s">
        <v>105</v>
      </c>
      <c r="L302" s="37" t="s">
        <v>112</v>
      </c>
      <c r="M302" s="37" t="s">
        <v>112</v>
      </c>
      <c r="N302" s="37" t="s">
        <v>112</v>
      </c>
      <c r="O302" s="37" t="s">
        <v>112</v>
      </c>
      <c r="P302" s="37" t="s">
        <v>112</v>
      </c>
      <c r="Q302" s="37" t="s">
        <v>112</v>
      </c>
      <c r="R302" s="37" t="s">
        <v>105</v>
      </c>
      <c r="S302" s="37"/>
      <c r="T302" s="37"/>
      <c r="U302" s="37"/>
      <c r="V302" s="37"/>
      <c r="W302" s="195" t="s">
        <v>886</v>
      </c>
      <c r="X302" s="177" t="s">
        <v>112</v>
      </c>
    </row>
    <row r="303" spans="1:24" ht="187.2" x14ac:dyDescent="0.3">
      <c r="A303" s="185" t="s">
        <v>3333</v>
      </c>
      <c r="B303" s="36" t="s">
        <v>3839</v>
      </c>
      <c r="C303" s="36" t="s">
        <v>78</v>
      </c>
      <c r="D303" s="36" t="s">
        <v>3857</v>
      </c>
      <c r="E303" s="33" t="str">
        <f t="shared" si="7"/>
        <v>Finance parcours accounting and finance (possible en alternance) (Master) (IAE Clermont Auvergne) (Master)</v>
      </c>
      <c r="F303" s="67" t="s">
        <v>3850</v>
      </c>
      <c r="G303" s="37" t="s">
        <v>81</v>
      </c>
      <c r="H303" s="37" t="s">
        <v>82</v>
      </c>
      <c r="I303" s="37" t="s">
        <v>83</v>
      </c>
      <c r="J303" s="37">
        <v>120</v>
      </c>
      <c r="K303" s="37" t="s">
        <v>105</v>
      </c>
      <c r="L303" s="37" t="s">
        <v>112</v>
      </c>
      <c r="M303" s="37" t="s">
        <v>112</v>
      </c>
      <c r="N303" s="37" t="s">
        <v>112</v>
      </c>
      <c r="O303" s="37" t="s">
        <v>112</v>
      </c>
      <c r="P303" s="37" t="s">
        <v>112</v>
      </c>
      <c r="Q303" s="37" t="s">
        <v>112</v>
      </c>
      <c r="R303" s="37" t="s">
        <v>105</v>
      </c>
      <c r="S303" s="37"/>
      <c r="T303" s="37"/>
      <c r="U303" s="37"/>
      <c r="V303" s="37"/>
      <c r="W303" s="195" t="s">
        <v>886</v>
      </c>
      <c r="X303" s="177" t="s">
        <v>112</v>
      </c>
    </row>
    <row r="304" spans="1:24" ht="158.4" x14ac:dyDescent="0.3">
      <c r="A304" s="185" t="s">
        <v>3333</v>
      </c>
      <c r="B304" s="36" t="s">
        <v>3839</v>
      </c>
      <c r="C304" s="36" t="s">
        <v>133</v>
      </c>
      <c r="D304" s="36" t="s">
        <v>3858</v>
      </c>
      <c r="E304" s="33" t="str">
        <f t="shared" si="7"/>
        <v>Finance parcours marchés financiers (possible en alternance) (M2) (IAE Clermont Auvergne) (Master 2)</v>
      </c>
      <c r="F304" s="67" t="s">
        <v>3850</v>
      </c>
      <c r="G304" s="37" t="s">
        <v>110</v>
      </c>
      <c r="H304" s="37" t="s">
        <v>82</v>
      </c>
      <c r="I304" s="37" t="s">
        <v>111</v>
      </c>
      <c r="J304" s="37">
        <v>60</v>
      </c>
      <c r="K304" s="37" t="s">
        <v>84</v>
      </c>
      <c r="L304" s="37">
        <v>1</v>
      </c>
      <c r="M304" s="36" t="s">
        <v>3859</v>
      </c>
      <c r="N304" s="37" t="s">
        <v>86</v>
      </c>
      <c r="O304" s="37" t="s">
        <v>86</v>
      </c>
      <c r="P304" s="37" t="s">
        <v>86</v>
      </c>
      <c r="Q304" s="37" t="s">
        <v>86</v>
      </c>
      <c r="R304" s="37" t="s">
        <v>105</v>
      </c>
      <c r="S304" s="37"/>
      <c r="T304" s="37"/>
      <c r="U304" s="37"/>
      <c r="V304" s="37"/>
      <c r="W304" s="195" t="s">
        <v>886</v>
      </c>
      <c r="X304" s="177" t="s">
        <v>86</v>
      </c>
    </row>
    <row r="305" spans="1:24" ht="158.4" x14ac:dyDescent="0.3">
      <c r="A305" s="185" t="s">
        <v>3333</v>
      </c>
      <c r="B305" s="36" t="s">
        <v>3839</v>
      </c>
      <c r="C305" s="36" t="s">
        <v>78</v>
      </c>
      <c r="D305" s="36" t="s">
        <v>3860</v>
      </c>
      <c r="E305" s="33" t="str">
        <f t="shared" si="7"/>
        <v>Finance parcours marchés financiers (alternance possible) (Master) (IAE Clermont Auvergne) (Master)</v>
      </c>
      <c r="F305" s="67" t="s">
        <v>3850</v>
      </c>
      <c r="G305" s="37" t="s">
        <v>81</v>
      </c>
      <c r="H305" s="37" t="s">
        <v>82</v>
      </c>
      <c r="I305" s="37" t="s">
        <v>83</v>
      </c>
      <c r="J305" s="37">
        <v>120</v>
      </c>
      <c r="K305" s="37" t="s">
        <v>84</v>
      </c>
      <c r="L305" s="37">
        <v>1</v>
      </c>
      <c r="M305" s="36" t="s">
        <v>3859</v>
      </c>
      <c r="N305" s="37" t="s">
        <v>86</v>
      </c>
      <c r="O305" s="37" t="s">
        <v>86</v>
      </c>
      <c r="P305" s="37" t="s">
        <v>86</v>
      </c>
      <c r="Q305" s="37" t="s">
        <v>86</v>
      </c>
      <c r="R305" s="37" t="s">
        <v>105</v>
      </c>
      <c r="S305" s="37"/>
      <c r="T305" s="37"/>
      <c r="U305" s="37"/>
      <c r="V305" s="37"/>
      <c r="W305" s="195" t="s">
        <v>886</v>
      </c>
      <c r="X305" s="177" t="s">
        <v>86</v>
      </c>
    </row>
    <row r="306" spans="1:24" ht="129.6" x14ac:dyDescent="0.3">
      <c r="A306" s="185" t="s">
        <v>3333</v>
      </c>
      <c r="B306" s="36" t="s">
        <v>3839</v>
      </c>
      <c r="C306" s="36" t="s">
        <v>3409</v>
      </c>
      <c r="D306" s="36" t="s">
        <v>3861</v>
      </c>
      <c r="E306" s="33" t="str">
        <f t="shared" si="7"/>
        <v>Gestion de patrimoine (possible en alternance) (M1) (IAE Clermont Auvergne) (Master 1)</v>
      </c>
      <c r="F306" s="67" t="s">
        <v>3862</v>
      </c>
      <c r="G306" s="37" t="s">
        <v>81</v>
      </c>
      <c r="H306" s="37" t="s">
        <v>110</v>
      </c>
      <c r="I306" s="37" t="s">
        <v>111</v>
      </c>
      <c r="J306" s="37">
        <v>60</v>
      </c>
      <c r="K306" s="37" t="s">
        <v>105</v>
      </c>
      <c r="L306" s="37" t="s">
        <v>112</v>
      </c>
      <c r="M306" s="37" t="s">
        <v>112</v>
      </c>
      <c r="N306" s="37" t="s">
        <v>112</v>
      </c>
      <c r="O306" s="37" t="s">
        <v>112</v>
      </c>
      <c r="P306" s="37" t="s">
        <v>112</v>
      </c>
      <c r="Q306" s="37" t="s">
        <v>112</v>
      </c>
      <c r="R306" s="37" t="s">
        <v>105</v>
      </c>
      <c r="S306" s="37"/>
      <c r="T306" s="37"/>
      <c r="U306" s="37"/>
      <c r="V306" s="37"/>
      <c r="W306" s="195" t="s">
        <v>886</v>
      </c>
      <c r="X306" s="177" t="s">
        <v>112</v>
      </c>
    </row>
    <row r="307" spans="1:24" ht="129.6" x14ac:dyDescent="0.3">
      <c r="A307" s="185" t="s">
        <v>3333</v>
      </c>
      <c r="B307" s="36" t="s">
        <v>3839</v>
      </c>
      <c r="C307" s="36" t="s">
        <v>133</v>
      </c>
      <c r="D307" s="36" t="s">
        <v>3863</v>
      </c>
      <c r="E307" s="33" t="str">
        <f t="shared" si="7"/>
        <v>Gestion de patrimoine (possible en alternance) (M2) (IAE Clermont Auvergne) (Master 2)</v>
      </c>
      <c r="F307" s="67" t="s">
        <v>3862</v>
      </c>
      <c r="G307" s="37" t="s">
        <v>110</v>
      </c>
      <c r="H307" s="37" t="s">
        <v>82</v>
      </c>
      <c r="I307" s="37" t="s">
        <v>111</v>
      </c>
      <c r="J307" s="37">
        <v>60</v>
      </c>
      <c r="K307" s="37" t="s">
        <v>105</v>
      </c>
      <c r="L307" s="37" t="s">
        <v>112</v>
      </c>
      <c r="M307" s="37" t="s">
        <v>112</v>
      </c>
      <c r="N307" s="37" t="s">
        <v>112</v>
      </c>
      <c r="O307" s="37" t="s">
        <v>112</v>
      </c>
      <c r="P307" s="37" t="s">
        <v>112</v>
      </c>
      <c r="Q307" s="37" t="s">
        <v>112</v>
      </c>
      <c r="R307" s="37" t="s">
        <v>105</v>
      </c>
      <c r="S307" s="37"/>
      <c r="T307" s="37"/>
      <c r="U307" s="37"/>
      <c r="V307" s="37"/>
      <c r="W307" s="195" t="s">
        <v>886</v>
      </c>
      <c r="X307" s="177" t="s">
        <v>112</v>
      </c>
    </row>
    <row r="308" spans="1:24" ht="129.6" x14ac:dyDescent="0.3">
      <c r="A308" s="185" t="s">
        <v>3333</v>
      </c>
      <c r="B308" s="36" t="s">
        <v>3839</v>
      </c>
      <c r="C308" s="36" t="s">
        <v>78</v>
      </c>
      <c r="D308" s="36" t="s">
        <v>3864</v>
      </c>
      <c r="E308" s="33" t="str">
        <f t="shared" si="7"/>
        <v>Gestion de patrimoine (alternance possible) (Master) (IAE Clermont Auvergne) (Master)</v>
      </c>
      <c r="F308" s="67" t="s">
        <v>3862</v>
      </c>
      <c r="G308" s="37" t="s">
        <v>81</v>
      </c>
      <c r="H308" s="37" t="s">
        <v>82</v>
      </c>
      <c r="I308" s="37" t="s">
        <v>83</v>
      </c>
      <c r="J308" s="37">
        <v>120</v>
      </c>
      <c r="K308" s="37" t="s">
        <v>105</v>
      </c>
      <c r="L308" s="37" t="s">
        <v>112</v>
      </c>
      <c r="M308" s="37" t="s">
        <v>112</v>
      </c>
      <c r="N308" s="37" t="s">
        <v>112</v>
      </c>
      <c r="O308" s="37" t="s">
        <v>112</v>
      </c>
      <c r="P308" s="37" t="s">
        <v>112</v>
      </c>
      <c r="Q308" s="37" t="s">
        <v>112</v>
      </c>
      <c r="R308" s="37" t="s">
        <v>105</v>
      </c>
      <c r="S308" s="37"/>
      <c r="T308" s="37"/>
      <c r="U308" s="37"/>
      <c r="V308" s="37"/>
      <c r="W308" s="195" t="s">
        <v>886</v>
      </c>
      <c r="X308" s="177" t="s">
        <v>112</v>
      </c>
    </row>
    <row r="309" spans="1:24" ht="144" x14ac:dyDescent="0.3">
      <c r="A309" s="185" t="s">
        <v>3333</v>
      </c>
      <c r="B309" s="36" t="s">
        <v>3839</v>
      </c>
      <c r="C309" s="36" t="s">
        <v>3409</v>
      </c>
      <c r="D309" s="36" t="s">
        <v>3865</v>
      </c>
      <c r="E309" s="33" t="str">
        <f t="shared" si="7"/>
        <v>Monnaie, banque, finance, assurance (posible en alternance) (IAE Clermont Auvergne) (Master 1)</v>
      </c>
      <c r="F309" s="67" t="s">
        <v>3866</v>
      </c>
      <c r="G309" s="37" t="s">
        <v>81</v>
      </c>
      <c r="H309" s="37" t="s">
        <v>110</v>
      </c>
      <c r="I309" s="37" t="s">
        <v>111</v>
      </c>
      <c r="J309" s="37">
        <v>60</v>
      </c>
      <c r="K309" s="37" t="s">
        <v>105</v>
      </c>
      <c r="L309" s="37" t="s">
        <v>112</v>
      </c>
      <c r="M309" s="37" t="s">
        <v>112</v>
      </c>
      <c r="N309" s="37" t="s">
        <v>112</v>
      </c>
      <c r="O309" s="37" t="s">
        <v>112</v>
      </c>
      <c r="P309" s="37" t="s">
        <v>112</v>
      </c>
      <c r="Q309" s="37" t="s">
        <v>112</v>
      </c>
      <c r="R309" s="37" t="s">
        <v>105</v>
      </c>
      <c r="S309" s="37"/>
      <c r="T309" s="37"/>
      <c r="U309" s="37"/>
      <c r="V309" s="37"/>
      <c r="W309" s="195" t="s">
        <v>886</v>
      </c>
      <c r="X309" s="177" t="s">
        <v>112</v>
      </c>
    </row>
    <row r="310" spans="1:24" ht="259.2" x14ac:dyDescent="0.3">
      <c r="A310" s="185" t="s">
        <v>3333</v>
      </c>
      <c r="B310" s="36" t="s">
        <v>3839</v>
      </c>
      <c r="C310" s="36" t="s">
        <v>133</v>
      </c>
      <c r="D310" s="36" t="s">
        <v>3867</v>
      </c>
      <c r="E310" s="33" t="str">
        <f t="shared" si="7"/>
        <v>Monnaie, banque, finance, assurance parcours carrières de la banque et de l'assurance : conseiller (possible en alternance) (IAE Clermont Auvergne) (Master 2)</v>
      </c>
      <c r="F310" s="67" t="s">
        <v>3866</v>
      </c>
      <c r="G310" s="37" t="s">
        <v>110</v>
      </c>
      <c r="H310" s="37" t="s">
        <v>82</v>
      </c>
      <c r="I310" s="37" t="s">
        <v>111</v>
      </c>
      <c r="J310" s="37">
        <v>60</v>
      </c>
      <c r="K310" s="37" t="s">
        <v>105</v>
      </c>
      <c r="L310" s="37" t="s">
        <v>112</v>
      </c>
      <c r="M310" s="37" t="s">
        <v>112</v>
      </c>
      <c r="N310" s="37" t="s">
        <v>112</v>
      </c>
      <c r="O310" s="37" t="s">
        <v>112</v>
      </c>
      <c r="P310" s="37" t="s">
        <v>112</v>
      </c>
      <c r="Q310" s="37" t="s">
        <v>112</v>
      </c>
      <c r="R310" s="37" t="s">
        <v>105</v>
      </c>
      <c r="S310" s="37"/>
      <c r="T310" s="37"/>
      <c r="U310" s="37"/>
      <c r="V310" s="37"/>
      <c r="W310" s="195" t="s">
        <v>886</v>
      </c>
      <c r="X310" s="177" t="s">
        <v>112</v>
      </c>
    </row>
    <row r="311" spans="1:24" ht="158.4" x14ac:dyDescent="0.3">
      <c r="A311" s="185" t="s">
        <v>3333</v>
      </c>
      <c r="B311" s="36" t="s">
        <v>3839</v>
      </c>
      <c r="C311" s="36" t="s">
        <v>78</v>
      </c>
      <c r="D311" s="36" t="s">
        <v>3868</v>
      </c>
      <c r="E311" s="33" t="str">
        <f t="shared" si="7"/>
        <v>Monnaie, banque, finance, assurance (alternance possible) (Master) (IAE Clermont Auvergne) (Master)</v>
      </c>
      <c r="F311" s="67" t="s">
        <v>3866</v>
      </c>
      <c r="G311" s="37" t="s">
        <v>81</v>
      </c>
      <c r="H311" s="37" t="s">
        <v>82</v>
      </c>
      <c r="I311" s="37" t="s">
        <v>83</v>
      </c>
      <c r="J311" s="37">
        <v>120</v>
      </c>
      <c r="K311" s="153" t="s">
        <v>105</v>
      </c>
      <c r="L311" s="37" t="s">
        <v>112</v>
      </c>
      <c r="M311" s="37" t="s">
        <v>112</v>
      </c>
      <c r="N311" s="37" t="s">
        <v>112</v>
      </c>
      <c r="O311" s="37" t="s">
        <v>112</v>
      </c>
      <c r="P311" s="37" t="s">
        <v>112</v>
      </c>
      <c r="Q311" s="37" t="s">
        <v>112</v>
      </c>
      <c r="R311" s="37" t="s">
        <v>105</v>
      </c>
      <c r="S311" s="37"/>
      <c r="T311" s="37"/>
      <c r="U311" s="37"/>
      <c r="V311" s="37"/>
      <c r="W311" s="195" t="s">
        <v>886</v>
      </c>
      <c r="X311" s="177" t="s">
        <v>112</v>
      </c>
    </row>
    <row r="312" spans="1:24" ht="158.4" x14ac:dyDescent="0.3">
      <c r="A312" s="185" t="s">
        <v>3333</v>
      </c>
      <c r="B312" s="36" t="s">
        <v>3869</v>
      </c>
      <c r="C312" s="36" t="s">
        <v>3359</v>
      </c>
      <c r="D312" s="36" t="s">
        <v>3870</v>
      </c>
      <c r="E312" s="33" t="str">
        <f t="shared" si="7"/>
        <v>Assurance, banque, finance : chargé de clientèle (Université Sorbonne Paris Nord) (Licence professionnelle )</v>
      </c>
      <c r="F312" s="167" t="s">
        <v>3871</v>
      </c>
      <c r="G312" s="37" t="s">
        <v>160</v>
      </c>
      <c r="H312" s="37" t="s">
        <v>81</v>
      </c>
      <c r="I312" s="37" t="s">
        <v>111</v>
      </c>
      <c r="J312" s="37">
        <v>60</v>
      </c>
      <c r="K312" s="153" t="s">
        <v>105</v>
      </c>
      <c r="L312" s="37" t="s">
        <v>112</v>
      </c>
      <c r="M312" s="37" t="s">
        <v>112</v>
      </c>
      <c r="N312" s="37" t="s">
        <v>112</v>
      </c>
      <c r="O312" s="37" t="s">
        <v>112</v>
      </c>
      <c r="P312" s="37" t="s">
        <v>112</v>
      </c>
      <c r="Q312" s="37" t="s">
        <v>112</v>
      </c>
      <c r="R312" s="37" t="s">
        <v>105</v>
      </c>
      <c r="S312" s="37"/>
      <c r="T312" s="37"/>
      <c r="U312" s="37"/>
      <c r="V312" s="37"/>
      <c r="W312" s="195" t="s">
        <v>886</v>
      </c>
      <c r="X312" s="177" t="s">
        <v>112</v>
      </c>
    </row>
    <row r="313" spans="1:24" ht="216" x14ac:dyDescent="0.3">
      <c r="A313" s="185" t="s">
        <v>3333</v>
      </c>
      <c r="B313" s="36" t="s">
        <v>3869</v>
      </c>
      <c r="C313" s="36" t="s">
        <v>3359</v>
      </c>
      <c r="D313" s="36" t="s">
        <v>3872</v>
      </c>
      <c r="E313" s="33" t="str">
        <f t="shared" si="7"/>
        <v>Assurance, banque, finance : chargé de clientèle - Parcours Assurances (apprentissage) (Université Sorbonne Paris Nord) (Licence professionnelle )</v>
      </c>
      <c r="F313" s="167" t="s">
        <v>3873</v>
      </c>
      <c r="G313" s="37" t="s">
        <v>160</v>
      </c>
      <c r="H313" s="37" t="s">
        <v>81</v>
      </c>
      <c r="I313" s="37" t="s">
        <v>111</v>
      </c>
      <c r="J313" s="37">
        <v>60</v>
      </c>
      <c r="K313" s="54" t="s">
        <v>105</v>
      </c>
      <c r="L313" s="37" t="s">
        <v>112</v>
      </c>
      <c r="M313" s="37" t="s">
        <v>112</v>
      </c>
      <c r="N313" s="37" t="s">
        <v>112</v>
      </c>
      <c r="O313" s="37" t="s">
        <v>112</v>
      </c>
      <c r="P313" s="37" t="s">
        <v>112</v>
      </c>
      <c r="Q313" s="37" t="s">
        <v>112</v>
      </c>
      <c r="R313" s="37" t="s">
        <v>105</v>
      </c>
      <c r="S313" s="37"/>
      <c r="T313" s="37"/>
      <c r="U313" s="37"/>
      <c r="V313" s="37"/>
      <c r="W313" s="195" t="s">
        <v>886</v>
      </c>
      <c r="X313" s="177" t="s">
        <v>112</v>
      </c>
    </row>
    <row r="314" spans="1:24" ht="216" x14ac:dyDescent="0.3">
      <c r="A314" s="185" t="s">
        <v>3333</v>
      </c>
      <c r="B314" s="36" t="s">
        <v>3869</v>
      </c>
      <c r="C314" s="36" t="s">
        <v>3409</v>
      </c>
      <c r="D314" s="36" t="s">
        <v>3874</v>
      </c>
      <c r="E314" s="33" t="str">
        <f t="shared" si="7"/>
        <v>Contrôle de gestion et audit organisationnel parcours Contrôle de gestion et finance d’entreprise (M1) (Université Sorbonne Paris Nord) (Master 1)</v>
      </c>
      <c r="F314" s="167" t="s">
        <v>3875</v>
      </c>
      <c r="G314" s="37" t="s">
        <v>81</v>
      </c>
      <c r="H314" s="37" t="s">
        <v>110</v>
      </c>
      <c r="I314" s="37" t="s">
        <v>111</v>
      </c>
      <c r="J314" s="37">
        <v>60</v>
      </c>
      <c r="K314" s="169" t="s">
        <v>105</v>
      </c>
      <c r="L314" s="37">
        <v>0</v>
      </c>
      <c r="M314" s="37" t="s">
        <v>112</v>
      </c>
      <c r="N314" s="37" t="s">
        <v>112</v>
      </c>
      <c r="O314" s="37" t="s">
        <v>112</v>
      </c>
      <c r="P314" s="37" t="s">
        <v>112</v>
      </c>
      <c r="Q314" s="37" t="s">
        <v>112</v>
      </c>
      <c r="R314" s="37" t="s">
        <v>105</v>
      </c>
      <c r="S314" s="37"/>
      <c r="T314" s="37"/>
      <c r="U314" s="37"/>
      <c r="V314" s="37"/>
      <c r="W314" s="195" t="s">
        <v>89</v>
      </c>
      <c r="X314" s="177" t="s">
        <v>112</v>
      </c>
    </row>
    <row r="315" spans="1:24" ht="216" x14ac:dyDescent="0.3">
      <c r="A315" s="185" t="s">
        <v>3333</v>
      </c>
      <c r="B315" s="36" t="s">
        <v>3869</v>
      </c>
      <c r="C315" s="36" t="s">
        <v>133</v>
      </c>
      <c r="D315" s="36" t="s">
        <v>3876</v>
      </c>
      <c r="E315" s="33" t="str">
        <f t="shared" si="7"/>
        <v>Contrôle de gestion et audit organisationnel parcours Contrôle de gestion et finance d’entreprise (M2) (Université Sorbonne Paris Nord) (Master 2)</v>
      </c>
      <c r="F315" s="167" t="s">
        <v>3877</v>
      </c>
      <c r="G315" s="37" t="s">
        <v>110</v>
      </c>
      <c r="H315" s="37" t="s">
        <v>82</v>
      </c>
      <c r="I315" s="37" t="s">
        <v>111</v>
      </c>
      <c r="J315" s="37">
        <v>60</v>
      </c>
      <c r="K315" s="169" t="s">
        <v>105</v>
      </c>
      <c r="L315" s="37">
        <v>0</v>
      </c>
      <c r="M315" s="37" t="s">
        <v>112</v>
      </c>
      <c r="N315" s="37" t="s">
        <v>112</v>
      </c>
      <c r="O315" s="37" t="s">
        <v>112</v>
      </c>
      <c r="P315" s="37" t="s">
        <v>112</v>
      </c>
      <c r="Q315" s="37" t="s">
        <v>112</v>
      </c>
      <c r="R315" s="37" t="s">
        <v>105</v>
      </c>
      <c r="S315" s="37"/>
      <c r="T315" s="37"/>
      <c r="U315" s="37"/>
      <c r="V315" s="37"/>
      <c r="W315" s="195" t="s">
        <v>89</v>
      </c>
      <c r="X315" s="177" t="s">
        <v>112</v>
      </c>
    </row>
    <row r="316" spans="1:24" ht="216" x14ac:dyDescent="0.3">
      <c r="A316" s="185" t="s">
        <v>3333</v>
      </c>
      <c r="B316" s="36" t="s">
        <v>3869</v>
      </c>
      <c r="C316" s="36" t="s">
        <v>3362</v>
      </c>
      <c r="D316" s="36" t="s">
        <v>3878</v>
      </c>
      <c r="E316" s="33" t="str">
        <f t="shared" si="7"/>
        <v>Contrôle de gestion et audit organisationnel parcours Contrôle de gestion et finance d’entreprise (Master) (Université Sorbonne Paris Nord) (Master )</v>
      </c>
      <c r="F316" s="167" t="s">
        <v>3877</v>
      </c>
      <c r="G316" s="37" t="s">
        <v>81</v>
      </c>
      <c r="H316" s="37" t="s">
        <v>82</v>
      </c>
      <c r="I316" s="37" t="s">
        <v>83</v>
      </c>
      <c r="J316" s="37">
        <v>120</v>
      </c>
      <c r="K316" s="37" t="s">
        <v>105</v>
      </c>
      <c r="L316" s="37">
        <v>0</v>
      </c>
      <c r="M316" s="37" t="s">
        <v>112</v>
      </c>
      <c r="N316" s="37" t="s">
        <v>112</v>
      </c>
      <c r="O316" s="37" t="s">
        <v>112</v>
      </c>
      <c r="P316" s="37" t="s">
        <v>112</v>
      </c>
      <c r="Q316" s="37" t="s">
        <v>112</v>
      </c>
      <c r="R316" s="37" t="s">
        <v>105</v>
      </c>
      <c r="S316" s="37"/>
      <c r="T316" s="37"/>
      <c r="U316" s="37"/>
      <c r="V316" s="37"/>
      <c r="W316" s="195" t="s">
        <v>89</v>
      </c>
      <c r="X316" s="177" t="s">
        <v>112</v>
      </c>
    </row>
    <row r="317" spans="1:24" ht="273.60000000000002" x14ac:dyDescent="0.3">
      <c r="A317" s="185" t="s">
        <v>3333</v>
      </c>
      <c r="B317" s="36" t="s">
        <v>3869</v>
      </c>
      <c r="C317" s="36" t="s">
        <v>3362</v>
      </c>
      <c r="D317" s="36" t="s">
        <v>3879</v>
      </c>
      <c r="E317" s="33" t="str">
        <f t="shared" si="7"/>
        <v>Économie de l’entreprise et des marchés parcours Management de l'innovation : Financement, Protection, Valorisation (M1) (Université Sorbonne Paris Nord) (Master )</v>
      </c>
      <c r="F317" s="167" t="s">
        <v>3880</v>
      </c>
      <c r="G317" s="37" t="s">
        <v>81</v>
      </c>
      <c r="H317" s="37" t="s">
        <v>110</v>
      </c>
      <c r="I317" s="37" t="s">
        <v>111</v>
      </c>
      <c r="J317" s="37">
        <v>60</v>
      </c>
      <c r="K317" s="169" t="s">
        <v>105</v>
      </c>
      <c r="L317" s="37">
        <v>0</v>
      </c>
      <c r="M317" s="37" t="s">
        <v>112</v>
      </c>
      <c r="N317" s="37" t="s">
        <v>112</v>
      </c>
      <c r="O317" s="37" t="s">
        <v>112</v>
      </c>
      <c r="P317" s="37" t="s">
        <v>112</v>
      </c>
      <c r="Q317" s="37" t="s">
        <v>112</v>
      </c>
      <c r="R317" s="37" t="s">
        <v>105</v>
      </c>
      <c r="S317" s="37"/>
      <c r="T317" s="37"/>
      <c r="U317" s="37"/>
      <c r="V317" s="37"/>
      <c r="W317" s="195" t="s">
        <v>89</v>
      </c>
      <c r="X317" s="177" t="s">
        <v>112</v>
      </c>
    </row>
    <row r="318" spans="1:24" ht="273.60000000000002" x14ac:dyDescent="0.3">
      <c r="A318" s="185" t="s">
        <v>3333</v>
      </c>
      <c r="B318" s="36" t="s">
        <v>3869</v>
      </c>
      <c r="C318" s="36" t="s">
        <v>3362</v>
      </c>
      <c r="D318" s="36" t="s">
        <v>3881</v>
      </c>
      <c r="E318" s="33" t="str">
        <f t="shared" si="7"/>
        <v>Économie de l’entreprise et des marchés parcours Management de l'innovation : Financement, Protection, Valorisation (M2) (Université Sorbonne Paris Nord) (Master )</v>
      </c>
      <c r="F318" s="167" t="s">
        <v>3880</v>
      </c>
      <c r="G318" s="37" t="s">
        <v>110</v>
      </c>
      <c r="H318" s="37" t="s">
        <v>82</v>
      </c>
      <c r="I318" s="37" t="s">
        <v>111</v>
      </c>
      <c r="J318" s="37">
        <v>60</v>
      </c>
      <c r="K318" s="169" t="s">
        <v>105</v>
      </c>
      <c r="L318" s="37">
        <v>0</v>
      </c>
      <c r="M318" s="37" t="s">
        <v>112</v>
      </c>
      <c r="N318" s="37" t="s">
        <v>112</v>
      </c>
      <c r="O318" s="37" t="s">
        <v>112</v>
      </c>
      <c r="P318" s="37" t="s">
        <v>112</v>
      </c>
      <c r="Q318" s="37" t="s">
        <v>112</v>
      </c>
      <c r="R318" s="37" t="s">
        <v>105</v>
      </c>
      <c r="S318" s="37"/>
      <c r="T318" s="37"/>
      <c r="U318" s="37"/>
      <c r="V318" s="37"/>
      <c r="W318" s="195" t="s">
        <v>89</v>
      </c>
      <c r="X318" s="177" t="s">
        <v>112</v>
      </c>
    </row>
    <row r="319" spans="1:24" ht="273.60000000000002" x14ac:dyDescent="0.3">
      <c r="A319" s="185" t="s">
        <v>3333</v>
      </c>
      <c r="B319" s="36" t="s">
        <v>3869</v>
      </c>
      <c r="C319" s="36" t="s">
        <v>3362</v>
      </c>
      <c r="D319" s="36" t="s">
        <v>3882</v>
      </c>
      <c r="E319" s="33" t="str">
        <f t="shared" si="7"/>
        <v>Économie de l’entreprise et des marchés parcours Management de l'innovation : Financement, Protection, Valorisation (Master) (Université Sorbonne Paris Nord) (Master )</v>
      </c>
      <c r="F319" s="167" t="s">
        <v>3880</v>
      </c>
      <c r="G319" s="37" t="s">
        <v>81</v>
      </c>
      <c r="H319" s="37" t="s">
        <v>82</v>
      </c>
      <c r="I319" s="37" t="s">
        <v>83</v>
      </c>
      <c r="J319" s="37">
        <v>120</v>
      </c>
      <c r="K319" s="37" t="s">
        <v>105</v>
      </c>
      <c r="L319" s="37">
        <v>0</v>
      </c>
      <c r="M319" s="37" t="s">
        <v>112</v>
      </c>
      <c r="N319" s="37" t="s">
        <v>112</v>
      </c>
      <c r="O319" s="37" t="s">
        <v>112</v>
      </c>
      <c r="P319" s="37" t="s">
        <v>112</v>
      </c>
      <c r="Q319" s="37" t="s">
        <v>112</v>
      </c>
      <c r="R319" s="37" t="s">
        <v>105</v>
      </c>
      <c r="S319" s="37"/>
      <c r="T319" s="37"/>
      <c r="U319" s="37"/>
      <c r="V319" s="37"/>
      <c r="W319" s="195" t="s">
        <v>89</v>
      </c>
      <c r="X319" s="177" t="s">
        <v>112</v>
      </c>
    </row>
    <row r="320" spans="1:24" ht="244.8" x14ac:dyDescent="0.3">
      <c r="A320" s="185" t="s">
        <v>3333</v>
      </c>
      <c r="B320" s="36" t="s">
        <v>3869</v>
      </c>
      <c r="C320" s="36" t="s">
        <v>3409</v>
      </c>
      <c r="D320" s="36" t="s">
        <v>3883</v>
      </c>
      <c r="E320" s="33" t="str">
        <f t="shared" si="7"/>
        <v>Monnaie, banque, finance, assurance parcours Conformité et Gestion des Risques (possible en apprentissage) (M1) (Université Sorbonne Paris Nord) (Master 1)</v>
      </c>
      <c r="F320" s="167" t="s">
        <v>3884</v>
      </c>
      <c r="G320" s="37" t="s">
        <v>81</v>
      </c>
      <c r="H320" s="114" t="s">
        <v>110</v>
      </c>
      <c r="I320" s="114" t="s">
        <v>111</v>
      </c>
      <c r="J320" s="114">
        <v>60</v>
      </c>
      <c r="K320" s="37" t="s">
        <v>105</v>
      </c>
      <c r="L320" s="37">
        <v>0</v>
      </c>
      <c r="M320" s="37" t="s">
        <v>112</v>
      </c>
      <c r="N320" s="37" t="s">
        <v>112</v>
      </c>
      <c r="O320" s="37" t="s">
        <v>112</v>
      </c>
      <c r="P320" s="37" t="s">
        <v>112</v>
      </c>
      <c r="Q320" s="37" t="s">
        <v>112</v>
      </c>
      <c r="R320" s="37" t="s">
        <v>105</v>
      </c>
      <c r="S320" s="37"/>
      <c r="T320" s="37"/>
      <c r="U320" s="37"/>
      <c r="V320" s="37"/>
      <c r="W320" s="195" t="s">
        <v>886</v>
      </c>
      <c r="X320" s="177" t="s">
        <v>112</v>
      </c>
    </row>
    <row r="321" spans="1:24" ht="244.8" x14ac:dyDescent="0.3">
      <c r="A321" s="185" t="s">
        <v>3333</v>
      </c>
      <c r="B321" s="36" t="s">
        <v>3869</v>
      </c>
      <c r="C321" s="36" t="s">
        <v>133</v>
      </c>
      <c r="D321" s="36" t="s">
        <v>3885</v>
      </c>
      <c r="E321" s="33" t="str">
        <f t="shared" si="7"/>
        <v>Monnaie, banque, finance, assurance parcours Conformité et Gestion des Risques (possible en apprentissage) (M2) (Université Sorbonne Paris Nord) (Master 2)</v>
      </c>
      <c r="F321" s="167" t="s">
        <v>3884</v>
      </c>
      <c r="G321" s="114" t="s">
        <v>110</v>
      </c>
      <c r="H321" s="37" t="s">
        <v>82</v>
      </c>
      <c r="I321" s="114" t="s">
        <v>111</v>
      </c>
      <c r="J321" s="114">
        <v>60</v>
      </c>
      <c r="K321" s="37" t="s">
        <v>105</v>
      </c>
      <c r="L321" s="37">
        <v>0</v>
      </c>
      <c r="M321" s="37" t="s">
        <v>112</v>
      </c>
      <c r="N321" s="37" t="s">
        <v>112</v>
      </c>
      <c r="O321" s="37" t="s">
        <v>112</v>
      </c>
      <c r="P321" s="37" t="s">
        <v>112</v>
      </c>
      <c r="Q321" s="37" t="s">
        <v>112</v>
      </c>
      <c r="R321" s="37" t="s">
        <v>105</v>
      </c>
      <c r="S321" s="37"/>
      <c r="T321" s="37"/>
      <c r="U321" s="37"/>
      <c r="V321" s="37"/>
      <c r="W321" s="195" t="s">
        <v>886</v>
      </c>
      <c r="X321" s="177" t="s">
        <v>112</v>
      </c>
    </row>
    <row r="322" spans="1:24" ht="259.2" x14ac:dyDescent="0.3">
      <c r="A322" s="185" t="s">
        <v>3333</v>
      </c>
      <c r="B322" s="36" t="s">
        <v>3869</v>
      </c>
      <c r="C322" s="36" t="s">
        <v>78</v>
      </c>
      <c r="D322" s="36" t="s">
        <v>3886</v>
      </c>
      <c r="E322" s="33" t="str">
        <f t="shared" ref="E322:E385" si="8">CONCATENATE(D322&amp;" ("&amp;B322&amp;")"&amp;" ("&amp;C322&amp;")")</f>
        <v>Monnaie, banque, finance, assurance parcours Conformité et Gestion des Risques (possible en apprentissage) (Master) (Université Sorbonne Paris Nord) (Master)</v>
      </c>
      <c r="F322" s="167" t="s">
        <v>3884</v>
      </c>
      <c r="G322" s="37" t="s">
        <v>81</v>
      </c>
      <c r="H322" s="37" t="s">
        <v>82</v>
      </c>
      <c r="I322" s="37" t="s">
        <v>83</v>
      </c>
      <c r="J322" s="37">
        <v>120</v>
      </c>
      <c r="K322" s="37" t="s">
        <v>105</v>
      </c>
      <c r="L322" s="37">
        <v>0</v>
      </c>
      <c r="M322" s="37" t="s">
        <v>112</v>
      </c>
      <c r="N322" s="37" t="s">
        <v>112</v>
      </c>
      <c r="O322" s="37" t="s">
        <v>112</v>
      </c>
      <c r="P322" s="37" t="s">
        <v>112</v>
      </c>
      <c r="Q322" s="37" t="s">
        <v>112</v>
      </c>
      <c r="R322" s="37" t="s">
        <v>105</v>
      </c>
      <c r="S322" s="37"/>
      <c r="T322" s="37"/>
      <c r="U322" s="37"/>
      <c r="V322" s="37"/>
      <c r="W322" s="195" t="s">
        <v>886</v>
      </c>
      <c r="X322" s="177" t="s">
        <v>112</v>
      </c>
    </row>
    <row r="323" spans="1:24" ht="273.60000000000002" x14ac:dyDescent="0.3">
      <c r="A323" s="185" t="s">
        <v>3333</v>
      </c>
      <c r="B323" s="36" t="s">
        <v>3869</v>
      </c>
      <c r="C323" s="36" t="s">
        <v>3409</v>
      </c>
      <c r="D323" s="36" t="s">
        <v>3887</v>
      </c>
      <c r="E323" s="33" t="str">
        <f t="shared" si="8"/>
        <v>Monnaie, banque, finance, assurance parcours Développement Economique et Finance Internationale Soutenable (DEFIS) (M1) (Université Sorbonne Paris Nord) (Master 1)</v>
      </c>
      <c r="F323" s="167" t="s">
        <v>3888</v>
      </c>
      <c r="G323" s="37" t="s">
        <v>81</v>
      </c>
      <c r="H323" s="37" t="s">
        <v>110</v>
      </c>
      <c r="I323" s="37" t="s">
        <v>111</v>
      </c>
      <c r="J323" s="37">
        <v>60</v>
      </c>
      <c r="K323" s="37" t="s">
        <v>105</v>
      </c>
      <c r="L323" s="37">
        <v>0</v>
      </c>
      <c r="M323" s="37" t="s">
        <v>112</v>
      </c>
      <c r="N323" s="37" t="s">
        <v>112</v>
      </c>
      <c r="O323" s="37" t="s">
        <v>112</v>
      </c>
      <c r="P323" s="37" t="s">
        <v>112</v>
      </c>
      <c r="Q323" s="37" t="s">
        <v>112</v>
      </c>
      <c r="R323" s="37" t="s">
        <v>105</v>
      </c>
      <c r="S323" s="37"/>
      <c r="T323" s="37"/>
      <c r="U323" s="37"/>
      <c r="V323" s="37"/>
      <c r="W323" s="195" t="s">
        <v>89</v>
      </c>
      <c r="X323" s="177" t="s">
        <v>112</v>
      </c>
    </row>
    <row r="324" spans="1:24" ht="273.60000000000002" x14ac:dyDescent="0.3">
      <c r="A324" s="176" t="s">
        <v>3333</v>
      </c>
      <c r="B324" s="41" t="s">
        <v>3869</v>
      </c>
      <c r="C324" s="41" t="s">
        <v>133</v>
      </c>
      <c r="D324" s="41" t="s">
        <v>3889</v>
      </c>
      <c r="E324" s="33" t="str">
        <f t="shared" si="8"/>
        <v>Monnaie, banque, finance, assurance parcours Développement Economique et Finance Internationale Soutenable (DEFIS) (M2) (Université Sorbonne Paris Nord) (Master 2)</v>
      </c>
      <c r="F324" s="166" t="s">
        <v>3888</v>
      </c>
      <c r="G324" s="43" t="s">
        <v>110</v>
      </c>
      <c r="H324" s="43" t="s">
        <v>82</v>
      </c>
      <c r="I324" s="43" t="s">
        <v>111</v>
      </c>
      <c r="J324" s="43">
        <v>60</v>
      </c>
      <c r="K324" s="43" t="s">
        <v>84</v>
      </c>
      <c r="L324" s="43">
        <v>1</v>
      </c>
      <c r="M324" s="36" t="s">
        <v>3890</v>
      </c>
      <c r="N324" s="36" t="s">
        <v>86</v>
      </c>
      <c r="O324" s="37" t="s">
        <v>86</v>
      </c>
      <c r="P324" s="37" t="s">
        <v>86</v>
      </c>
      <c r="Q324" s="37" t="s">
        <v>138</v>
      </c>
      <c r="R324" s="127" t="s">
        <v>105</v>
      </c>
      <c r="S324" s="37"/>
      <c r="T324" s="37"/>
      <c r="U324" s="37"/>
      <c r="V324" s="37"/>
      <c r="W324" s="43" t="s">
        <v>89</v>
      </c>
      <c r="X324" s="177" t="s">
        <v>86</v>
      </c>
    </row>
    <row r="325" spans="1:24" ht="273.60000000000002" x14ac:dyDescent="0.3">
      <c r="A325" s="176" t="s">
        <v>3333</v>
      </c>
      <c r="B325" s="41" t="s">
        <v>3869</v>
      </c>
      <c r="C325" s="41" t="s">
        <v>133</v>
      </c>
      <c r="D325" s="41" t="s">
        <v>3889</v>
      </c>
      <c r="E325" s="33" t="str">
        <f t="shared" si="8"/>
        <v>Monnaie, banque, finance, assurance parcours Développement Economique et Finance Internationale Soutenable (DEFIS) (M2) (Université Sorbonne Paris Nord) (Master 2)</v>
      </c>
      <c r="F325" s="166" t="s">
        <v>3888</v>
      </c>
      <c r="G325" s="43" t="s">
        <v>110</v>
      </c>
      <c r="H325" s="43" t="s">
        <v>82</v>
      </c>
      <c r="I325" s="43" t="s">
        <v>111</v>
      </c>
      <c r="J325" s="43">
        <v>60</v>
      </c>
      <c r="K325" s="43" t="s">
        <v>84</v>
      </c>
      <c r="L325" s="45">
        <v>1</v>
      </c>
      <c r="M325" s="36" t="s">
        <v>3891</v>
      </c>
      <c r="N325" s="36" t="s">
        <v>86</v>
      </c>
      <c r="O325" s="37" t="s">
        <v>86</v>
      </c>
      <c r="P325" s="37" t="s">
        <v>86</v>
      </c>
      <c r="Q325" s="37" t="s">
        <v>138</v>
      </c>
      <c r="R325" s="127" t="s">
        <v>105</v>
      </c>
      <c r="S325" s="37"/>
      <c r="T325" s="37"/>
      <c r="U325" s="37"/>
      <c r="V325" s="37"/>
      <c r="W325" s="43" t="s">
        <v>89</v>
      </c>
      <c r="X325" s="177" t="s">
        <v>86</v>
      </c>
    </row>
    <row r="326" spans="1:24" ht="273.60000000000002" x14ac:dyDescent="0.3">
      <c r="A326" s="176" t="s">
        <v>3333</v>
      </c>
      <c r="B326" s="41" t="s">
        <v>3869</v>
      </c>
      <c r="C326" s="41" t="s">
        <v>133</v>
      </c>
      <c r="D326" s="41" t="s">
        <v>3889</v>
      </c>
      <c r="E326" s="33" t="str">
        <f t="shared" si="8"/>
        <v>Monnaie, banque, finance, assurance parcours Développement Economique et Finance Internationale Soutenable (DEFIS) (M2) (Université Sorbonne Paris Nord) (Master 2)</v>
      </c>
      <c r="F326" s="166" t="s">
        <v>3888</v>
      </c>
      <c r="G326" s="43" t="s">
        <v>110</v>
      </c>
      <c r="H326" s="43" t="s">
        <v>82</v>
      </c>
      <c r="I326" s="43" t="s">
        <v>111</v>
      </c>
      <c r="J326" s="43">
        <v>60</v>
      </c>
      <c r="K326" s="43" t="s">
        <v>84</v>
      </c>
      <c r="L326" s="46">
        <v>1</v>
      </c>
      <c r="M326" s="36" t="s">
        <v>3427</v>
      </c>
      <c r="N326" s="36" t="s">
        <v>86</v>
      </c>
      <c r="O326" s="37" t="s">
        <v>86</v>
      </c>
      <c r="P326" s="37" t="s">
        <v>86</v>
      </c>
      <c r="Q326" s="37" t="s">
        <v>138</v>
      </c>
      <c r="R326" s="127" t="s">
        <v>105</v>
      </c>
      <c r="S326" s="37"/>
      <c r="T326" s="37"/>
      <c r="U326" s="37"/>
      <c r="V326" s="37"/>
      <c r="W326" s="43" t="s">
        <v>89</v>
      </c>
      <c r="X326" s="177" t="s">
        <v>86</v>
      </c>
    </row>
    <row r="327" spans="1:24" ht="273.60000000000002" x14ac:dyDescent="0.3">
      <c r="A327" s="176" t="s">
        <v>3333</v>
      </c>
      <c r="B327" s="41" t="s">
        <v>3869</v>
      </c>
      <c r="C327" s="41" t="s">
        <v>3362</v>
      </c>
      <c r="D327" s="41" t="s">
        <v>3892</v>
      </c>
      <c r="E327" s="33" t="str">
        <f t="shared" si="8"/>
        <v>Monnaie, banque, finance, assurance parcours Développement Economique et Finance Internationale Soutenable (DEFIS) (Master) (Université Sorbonne Paris Nord) (Master )</v>
      </c>
      <c r="F327" s="166" t="s">
        <v>3888</v>
      </c>
      <c r="G327" s="43" t="s">
        <v>81</v>
      </c>
      <c r="H327" s="43" t="s">
        <v>82</v>
      </c>
      <c r="I327" s="43" t="s">
        <v>83</v>
      </c>
      <c r="J327" s="43">
        <v>120</v>
      </c>
      <c r="K327" s="43" t="s">
        <v>84</v>
      </c>
      <c r="L327" s="37">
        <v>1</v>
      </c>
      <c r="M327" s="36" t="s">
        <v>3890</v>
      </c>
      <c r="N327" s="36" t="s">
        <v>86</v>
      </c>
      <c r="O327" s="37" t="s">
        <v>86</v>
      </c>
      <c r="P327" s="37" t="s">
        <v>86</v>
      </c>
      <c r="Q327" s="37" t="s">
        <v>95</v>
      </c>
      <c r="R327" s="127" t="s">
        <v>105</v>
      </c>
      <c r="S327" s="37"/>
      <c r="T327" s="37"/>
      <c r="U327" s="37"/>
      <c r="V327" s="37"/>
      <c r="W327" s="43" t="s">
        <v>89</v>
      </c>
      <c r="X327" s="177" t="s">
        <v>86</v>
      </c>
    </row>
    <row r="328" spans="1:24" ht="273.60000000000002" x14ac:dyDescent="0.3">
      <c r="A328" s="176" t="s">
        <v>3333</v>
      </c>
      <c r="B328" s="41" t="s">
        <v>3869</v>
      </c>
      <c r="C328" s="41" t="s">
        <v>3362</v>
      </c>
      <c r="D328" s="41" t="s">
        <v>3892</v>
      </c>
      <c r="E328" s="33" t="str">
        <f t="shared" si="8"/>
        <v>Monnaie, banque, finance, assurance parcours Développement Economique et Finance Internationale Soutenable (DEFIS) (Master) (Université Sorbonne Paris Nord) (Master )</v>
      </c>
      <c r="F328" s="166" t="s">
        <v>3888</v>
      </c>
      <c r="G328" s="43" t="s">
        <v>81</v>
      </c>
      <c r="H328" s="43" t="s">
        <v>82</v>
      </c>
      <c r="I328" s="43" t="s">
        <v>83</v>
      </c>
      <c r="J328" s="43">
        <v>120</v>
      </c>
      <c r="K328" s="43" t="s">
        <v>84</v>
      </c>
      <c r="L328" s="37">
        <v>1</v>
      </c>
      <c r="M328" s="36" t="s">
        <v>3891</v>
      </c>
      <c r="N328" s="36" t="s">
        <v>86</v>
      </c>
      <c r="O328" s="37" t="s">
        <v>86</v>
      </c>
      <c r="P328" s="37" t="s">
        <v>86</v>
      </c>
      <c r="Q328" s="37" t="s">
        <v>95</v>
      </c>
      <c r="R328" s="127" t="s">
        <v>105</v>
      </c>
      <c r="S328" s="37"/>
      <c r="T328" s="37"/>
      <c r="U328" s="37"/>
      <c r="V328" s="37"/>
      <c r="W328" s="43" t="s">
        <v>89</v>
      </c>
      <c r="X328" s="177" t="s">
        <v>86</v>
      </c>
    </row>
    <row r="329" spans="1:24" ht="273.60000000000002" x14ac:dyDescent="0.3">
      <c r="A329" s="176" t="s">
        <v>3333</v>
      </c>
      <c r="B329" s="41" t="s">
        <v>3869</v>
      </c>
      <c r="C329" s="41" t="s">
        <v>3362</v>
      </c>
      <c r="D329" s="41" t="s">
        <v>3892</v>
      </c>
      <c r="E329" s="33" t="str">
        <f t="shared" si="8"/>
        <v>Monnaie, banque, finance, assurance parcours Développement Economique et Finance Internationale Soutenable (DEFIS) (Master) (Université Sorbonne Paris Nord) (Master )</v>
      </c>
      <c r="F329" s="166" t="s">
        <v>3888</v>
      </c>
      <c r="G329" s="43" t="s">
        <v>81</v>
      </c>
      <c r="H329" s="43" t="s">
        <v>82</v>
      </c>
      <c r="I329" s="43" t="s">
        <v>83</v>
      </c>
      <c r="J329" s="43">
        <v>120</v>
      </c>
      <c r="K329" s="43" t="s">
        <v>84</v>
      </c>
      <c r="L329" s="37">
        <v>1</v>
      </c>
      <c r="M329" s="36" t="s">
        <v>3427</v>
      </c>
      <c r="N329" s="36" t="s">
        <v>86</v>
      </c>
      <c r="O329" s="37" t="s">
        <v>86</v>
      </c>
      <c r="P329" s="37" t="s">
        <v>86</v>
      </c>
      <c r="Q329" s="37" t="s">
        <v>95</v>
      </c>
      <c r="R329" s="127" t="s">
        <v>105</v>
      </c>
      <c r="S329" s="37"/>
      <c r="T329" s="37"/>
      <c r="U329" s="37"/>
      <c r="V329" s="37"/>
      <c r="W329" s="43" t="s">
        <v>89</v>
      </c>
      <c r="X329" s="177" t="s">
        <v>86</v>
      </c>
    </row>
    <row r="330" spans="1:24" ht="201.6" x14ac:dyDescent="0.3">
      <c r="A330" s="185" t="s">
        <v>3333</v>
      </c>
      <c r="B330" s="36" t="s">
        <v>3869</v>
      </c>
      <c r="C330" s="36" t="s">
        <v>3409</v>
      </c>
      <c r="D330" s="36" t="s">
        <v>3893</v>
      </c>
      <c r="E330" s="33" t="str">
        <f t="shared" si="8"/>
        <v>Monnaie, banque, finance, assurance parcours Ingénierie financière et modélisation (M1) (Université Sorbonne Paris Nord) (Master 1)</v>
      </c>
      <c r="F330" s="167" t="s">
        <v>3894</v>
      </c>
      <c r="G330" s="37" t="s">
        <v>81</v>
      </c>
      <c r="H330" s="114" t="s">
        <v>110</v>
      </c>
      <c r="I330" s="114" t="s">
        <v>111</v>
      </c>
      <c r="J330" s="114">
        <v>60</v>
      </c>
      <c r="K330" s="37" t="s">
        <v>105</v>
      </c>
      <c r="L330" s="37">
        <v>0</v>
      </c>
      <c r="M330" s="37" t="s">
        <v>112</v>
      </c>
      <c r="N330" s="37" t="s">
        <v>112</v>
      </c>
      <c r="O330" s="37" t="s">
        <v>112</v>
      </c>
      <c r="P330" s="37" t="s">
        <v>112</v>
      </c>
      <c r="Q330" s="37" t="s">
        <v>112</v>
      </c>
      <c r="R330" s="37" t="s">
        <v>105</v>
      </c>
      <c r="S330" s="37"/>
      <c r="T330" s="37"/>
      <c r="U330" s="37"/>
      <c r="V330" s="37"/>
      <c r="W330" s="195" t="s">
        <v>886</v>
      </c>
      <c r="X330" s="177" t="s">
        <v>112</v>
      </c>
    </row>
    <row r="331" spans="1:24" ht="201.6" x14ac:dyDescent="0.3">
      <c r="A331" s="185" t="s">
        <v>3333</v>
      </c>
      <c r="B331" s="36" t="s">
        <v>3869</v>
      </c>
      <c r="C331" s="36" t="s">
        <v>133</v>
      </c>
      <c r="D331" s="36" t="s">
        <v>3895</v>
      </c>
      <c r="E331" s="33" t="str">
        <f t="shared" si="8"/>
        <v>Monnaie, banque, finance, assurance parcours Ingénierie financière et modélisation (M2) (Université Sorbonne Paris Nord) (Master 2)</v>
      </c>
      <c r="F331" s="167" t="s">
        <v>3894</v>
      </c>
      <c r="G331" s="114" t="s">
        <v>110</v>
      </c>
      <c r="H331" s="37" t="s">
        <v>82</v>
      </c>
      <c r="I331" s="114" t="s">
        <v>111</v>
      </c>
      <c r="J331" s="114">
        <v>60</v>
      </c>
      <c r="K331" s="37" t="s">
        <v>105</v>
      </c>
      <c r="L331" s="37">
        <v>0</v>
      </c>
      <c r="M331" s="37" t="s">
        <v>112</v>
      </c>
      <c r="N331" s="37" t="s">
        <v>112</v>
      </c>
      <c r="O331" s="37" t="s">
        <v>112</v>
      </c>
      <c r="P331" s="37" t="s">
        <v>112</v>
      </c>
      <c r="Q331" s="37" t="s">
        <v>112</v>
      </c>
      <c r="R331" s="37" t="s">
        <v>105</v>
      </c>
      <c r="S331" s="37"/>
      <c r="T331" s="37"/>
      <c r="U331" s="37"/>
      <c r="V331" s="37"/>
      <c r="W331" s="195" t="s">
        <v>886</v>
      </c>
      <c r="X331" s="177" t="s">
        <v>112</v>
      </c>
    </row>
    <row r="332" spans="1:24" ht="216" x14ac:dyDescent="0.3">
      <c r="A332" s="185" t="s">
        <v>3333</v>
      </c>
      <c r="B332" s="36" t="s">
        <v>3869</v>
      </c>
      <c r="C332" s="36" t="s">
        <v>3362</v>
      </c>
      <c r="D332" s="36" t="s">
        <v>3896</v>
      </c>
      <c r="E332" s="33" t="str">
        <f t="shared" si="8"/>
        <v>Monnaie, banque, finance, assurance parcours Ingénierie financière et modélisation (Master) (Université Sorbonne Paris Nord) (Master )</v>
      </c>
      <c r="F332" s="167" t="s">
        <v>3894</v>
      </c>
      <c r="G332" s="37" t="s">
        <v>81</v>
      </c>
      <c r="H332" s="37" t="s">
        <v>82</v>
      </c>
      <c r="I332" s="37" t="s">
        <v>83</v>
      </c>
      <c r="J332" s="37">
        <v>120</v>
      </c>
      <c r="K332" s="37" t="s">
        <v>105</v>
      </c>
      <c r="L332" s="37">
        <v>0</v>
      </c>
      <c r="M332" s="37" t="s">
        <v>112</v>
      </c>
      <c r="N332" s="37" t="s">
        <v>112</v>
      </c>
      <c r="O332" s="37" t="s">
        <v>112</v>
      </c>
      <c r="P332" s="37" t="s">
        <v>112</v>
      </c>
      <c r="Q332" s="37" t="s">
        <v>112</v>
      </c>
      <c r="R332" s="37" t="s">
        <v>105</v>
      </c>
      <c r="S332" s="37"/>
      <c r="T332" s="37"/>
      <c r="U332" s="37"/>
      <c r="V332" s="37"/>
      <c r="W332" s="195" t="s">
        <v>89</v>
      </c>
      <c r="X332" s="177" t="s">
        <v>112</v>
      </c>
    </row>
    <row r="333" spans="1:24" ht="302.39999999999998" x14ac:dyDescent="0.3">
      <c r="A333" s="185" t="s">
        <v>3333</v>
      </c>
      <c r="B333" s="36" t="s">
        <v>3869</v>
      </c>
      <c r="C333" s="36" t="s">
        <v>3409</v>
      </c>
      <c r="D333" s="36" t="s">
        <v>3897</v>
      </c>
      <c r="E333" s="33" t="str">
        <f t="shared" si="8"/>
        <v>Monnaie, banque, finance, assurance parcours Métiers commerciaux de l'assurance, de la banque et des mutuelles (possible en apprentissage) (M1) (Université Sorbonne Paris Nord) (Master 1)</v>
      </c>
      <c r="F333" s="37" t="s">
        <v>3898</v>
      </c>
      <c r="G333" s="37" t="s">
        <v>81</v>
      </c>
      <c r="H333" s="114" t="s">
        <v>110</v>
      </c>
      <c r="I333" s="114" t="s">
        <v>111</v>
      </c>
      <c r="J333" s="114">
        <v>60</v>
      </c>
      <c r="K333" s="37" t="s">
        <v>105</v>
      </c>
      <c r="L333" s="37">
        <v>0</v>
      </c>
      <c r="M333" s="37" t="s">
        <v>112</v>
      </c>
      <c r="N333" s="37" t="s">
        <v>112</v>
      </c>
      <c r="O333" s="37" t="s">
        <v>112</v>
      </c>
      <c r="P333" s="37" t="s">
        <v>112</v>
      </c>
      <c r="Q333" s="37" t="s">
        <v>112</v>
      </c>
      <c r="R333" s="37" t="s">
        <v>105</v>
      </c>
      <c r="S333" s="37"/>
      <c r="T333" s="37"/>
      <c r="U333" s="37"/>
      <c r="V333" s="37"/>
      <c r="W333" s="195" t="s">
        <v>886</v>
      </c>
      <c r="X333" s="177" t="s">
        <v>112</v>
      </c>
    </row>
    <row r="334" spans="1:24" ht="302.39999999999998" x14ac:dyDescent="0.3">
      <c r="A334" s="185" t="s">
        <v>3333</v>
      </c>
      <c r="B334" s="36" t="s">
        <v>3869</v>
      </c>
      <c r="C334" s="36" t="s">
        <v>133</v>
      </c>
      <c r="D334" s="36" t="s">
        <v>3899</v>
      </c>
      <c r="E334" s="33" t="str">
        <f t="shared" si="8"/>
        <v>Monnaie, banque, finance, assurance parcours Métiers commerciaux de l'assurance, de la banque et des mutuelles (possible en apprentissage) (M2) (Université Sorbonne Paris Nord) (Master 2)</v>
      </c>
      <c r="F334" s="167" t="s">
        <v>3898</v>
      </c>
      <c r="G334" s="114" t="s">
        <v>110</v>
      </c>
      <c r="H334" s="37" t="s">
        <v>82</v>
      </c>
      <c r="I334" s="114" t="s">
        <v>111</v>
      </c>
      <c r="J334" s="114">
        <v>60</v>
      </c>
      <c r="K334" s="37" t="s">
        <v>105</v>
      </c>
      <c r="L334" s="37">
        <v>0</v>
      </c>
      <c r="M334" s="37" t="s">
        <v>112</v>
      </c>
      <c r="N334" s="37" t="s">
        <v>112</v>
      </c>
      <c r="O334" s="37" t="s">
        <v>112</v>
      </c>
      <c r="P334" s="37" t="s">
        <v>112</v>
      </c>
      <c r="Q334" s="37" t="s">
        <v>112</v>
      </c>
      <c r="R334" s="37" t="s">
        <v>105</v>
      </c>
      <c r="S334" s="37"/>
      <c r="T334" s="37"/>
      <c r="U334" s="37"/>
      <c r="V334" s="37"/>
      <c r="W334" s="195" t="s">
        <v>886</v>
      </c>
      <c r="X334" s="177" t="s">
        <v>112</v>
      </c>
    </row>
    <row r="335" spans="1:24" ht="316.8" x14ac:dyDescent="0.3">
      <c r="A335" s="185" t="s">
        <v>3333</v>
      </c>
      <c r="B335" s="36" t="s">
        <v>3869</v>
      </c>
      <c r="C335" s="36" t="s">
        <v>3362</v>
      </c>
      <c r="D335" s="36" t="s">
        <v>3900</v>
      </c>
      <c r="E335" s="33" t="str">
        <f t="shared" si="8"/>
        <v>Monnaie, banque, finance, assurance parcours Métiers commerciaux de l'assurance, de la banque et des mutuelles (possible en apprentissage) (Master) (Université Sorbonne Paris Nord) (Master )</v>
      </c>
      <c r="F335" s="37" t="s">
        <v>3898</v>
      </c>
      <c r="G335" s="37" t="s">
        <v>81</v>
      </c>
      <c r="H335" s="37" t="s">
        <v>82</v>
      </c>
      <c r="I335" s="37" t="s">
        <v>83</v>
      </c>
      <c r="J335" s="37">
        <v>120</v>
      </c>
      <c r="K335" s="37" t="s">
        <v>105</v>
      </c>
      <c r="L335" s="37">
        <v>0</v>
      </c>
      <c r="M335" s="37" t="s">
        <v>112</v>
      </c>
      <c r="N335" s="37" t="s">
        <v>112</v>
      </c>
      <c r="O335" s="37" t="s">
        <v>112</v>
      </c>
      <c r="P335" s="37" t="s">
        <v>112</v>
      </c>
      <c r="Q335" s="37" t="s">
        <v>112</v>
      </c>
      <c r="R335" s="37" t="s">
        <v>105</v>
      </c>
      <c r="S335" s="37"/>
      <c r="T335" s="37"/>
      <c r="U335" s="37"/>
      <c r="V335" s="37"/>
      <c r="W335" s="195" t="s">
        <v>886</v>
      </c>
      <c r="X335" s="177" t="s">
        <v>112</v>
      </c>
    </row>
    <row r="336" spans="1:24" ht="187.2" x14ac:dyDescent="0.3">
      <c r="A336" s="185" t="s">
        <v>3333</v>
      </c>
      <c r="B336" s="36" t="s">
        <v>3869</v>
      </c>
      <c r="C336" s="36" t="s">
        <v>3409</v>
      </c>
      <c r="D336" s="36" t="s">
        <v>3901</v>
      </c>
      <c r="E336" s="33" t="str">
        <f t="shared" si="8"/>
        <v>Monnaie, banque, finance, assurance parcours Risque, Assurance, Décision (M1) (Université Sorbonne Paris Nord) (Master 1)</v>
      </c>
      <c r="F336" s="167" t="s">
        <v>3902</v>
      </c>
      <c r="G336" s="37" t="s">
        <v>81</v>
      </c>
      <c r="H336" s="37" t="s">
        <v>110</v>
      </c>
      <c r="I336" s="37" t="s">
        <v>111</v>
      </c>
      <c r="J336" s="37">
        <v>60</v>
      </c>
      <c r="K336" s="37" t="s">
        <v>105</v>
      </c>
      <c r="L336" s="37">
        <v>0</v>
      </c>
      <c r="M336" s="37" t="s">
        <v>112</v>
      </c>
      <c r="N336" s="37" t="s">
        <v>112</v>
      </c>
      <c r="O336" s="37" t="s">
        <v>112</v>
      </c>
      <c r="P336" s="37" t="s">
        <v>112</v>
      </c>
      <c r="Q336" s="37" t="s">
        <v>112</v>
      </c>
      <c r="R336" s="37" t="s">
        <v>105</v>
      </c>
      <c r="S336" s="37"/>
      <c r="T336" s="37"/>
      <c r="U336" s="37"/>
      <c r="V336" s="37"/>
      <c r="W336" s="195" t="s">
        <v>89</v>
      </c>
      <c r="X336" s="177" t="s">
        <v>112</v>
      </c>
    </row>
    <row r="337" spans="1:24" ht="187.2" x14ac:dyDescent="0.3">
      <c r="A337" s="185" t="s">
        <v>3333</v>
      </c>
      <c r="B337" s="36" t="s">
        <v>3869</v>
      </c>
      <c r="C337" s="36" t="s">
        <v>133</v>
      </c>
      <c r="D337" s="36" t="s">
        <v>3903</v>
      </c>
      <c r="E337" s="33" t="str">
        <f t="shared" si="8"/>
        <v>Monnaie, banque, finance, assurance parcours Risque, Assurance, Décision (M2) (Université Sorbonne Paris Nord) (Master 2)</v>
      </c>
      <c r="F337" s="167" t="s">
        <v>3902</v>
      </c>
      <c r="G337" s="37" t="s">
        <v>110</v>
      </c>
      <c r="H337" s="37" t="s">
        <v>82</v>
      </c>
      <c r="I337" s="37" t="s">
        <v>111</v>
      </c>
      <c r="J337" s="37">
        <v>60</v>
      </c>
      <c r="K337" s="37" t="s">
        <v>105</v>
      </c>
      <c r="L337" s="37">
        <v>0</v>
      </c>
      <c r="M337" s="37" t="s">
        <v>112</v>
      </c>
      <c r="N337" s="37" t="s">
        <v>112</v>
      </c>
      <c r="O337" s="37" t="s">
        <v>112</v>
      </c>
      <c r="P337" s="37" t="s">
        <v>112</v>
      </c>
      <c r="Q337" s="37" t="s">
        <v>112</v>
      </c>
      <c r="R337" s="37" t="s">
        <v>105</v>
      </c>
      <c r="S337" s="37"/>
      <c r="T337" s="37"/>
      <c r="U337" s="37"/>
      <c r="V337" s="37"/>
      <c r="W337" s="195" t="s">
        <v>89</v>
      </c>
      <c r="X337" s="177" t="s">
        <v>112</v>
      </c>
    </row>
    <row r="338" spans="1:24" ht="187.2" x14ac:dyDescent="0.3">
      <c r="A338" s="185" t="s">
        <v>3333</v>
      </c>
      <c r="B338" s="36" t="s">
        <v>3869</v>
      </c>
      <c r="C338" s="36" t="s">
        <v>3362</v>
      </c>
      <c r="D338" s="36" t="s">
        <v>3904</v>
      </c>
      <c r="E338" s="33" t="str">
        <f t="shared" si="8"/>
        <v>Monnaie, banque, finance, assurance parcours Risque, Assurance, Décision (Master) (Université Sorbonne Paris Nord) (Master )</v>
      </c>
      <c r="F338" s="167" t="s">
        <v>3902</v>
      </c>
      <c r="G338" s="37" t="s">
        <v>81</v>
      </c>
      <c r="H338" s="37" t="s">
        <v>82</v>
      </c>
      <c r="I338" s="37" t="s">
        <v>83</v>
      </c>
      <c r="J338" s="37">
        <v>120</v>
      </c>
      <c r="K338" s="37" t="s">
        <v>105</v>
      </c>
      <c r="L338" s="37">
        <v>0</v>
      </c>
      <c r="M338" s="37" t="s">
        <v>112</v>
      </c>
      <c r="N338" s="37" t="s">
        <v>112</v>
      </c>
      <c r="O338" s="37" t="s">
        <v>112</v>
      </c>
      <c r="P338" s="37" t="s">
        <v>112</v>
      </c>
      <c r="Q338" s="37" t="s">
        <v>112</v>
      </c>
      <c r="R338" s="37" t="s">
        <v>105</v>
      </c>
      <c r="S338" s="37"/>
      <c r="T338" s="37"/>
      <c r="U338" s="37"/>
      <c r="V338" s="37"/>
      <c r="W338" s="195" t="s">
        <v>89</v>
      </c>
      <c r="X338" s="177" t="s">
        <v>112</v>
      </c>
    </row>
    <row r="339" spans="1:24" ht="172.8" x14ac:dyDescent="0.3">
      <c r="A339" s="185" t="s">
        <v>3333</v>
      </c>
      <c r="B339" s="36" t="s">
        <v>3905</v>
      </c>
      <c r="C339" s="36" t="s">
        <v>3409</v>
      </c>
      <c r="D339" s="36" t="s">
        <v>3906</v>
      </c>
      <c r="E339" s="33" t="str">
        <f t="shared" si="8"/>
        <v>SARADS - Statistiques et actuariat (possible en alternance) (M1) (Université de Poitiers) (Master 1)</v>
      </c>
      <c r="F339" s="167" t="s">
        <v>3907</v>
      </c>
      <c r="G339" s="37" t="s">
        <v>81</v>
      </c>
      <c r="H339" s="37" t="s">
        <v>110</v>
      </c>
      <c r="I339" s="37" t="s">
        <v>111</v>
      </c>
      <c r="J339" s="37">
        <v>60</v>
      </c>
      <c r="K339" s="37" t="s">
        <v>105</v>
      </c>
      <c r="L339" s="37">
        <v>0</v>
      </c>
      <c r="M339" s="37" t="s">
        <v>112</v>
      </c>
      <c r="N339" s="37" t="s">
        <v>112</v>
      </c>
      <c r="O339" s="37" t="s">
        <v>112</v>
      </c>
      <c r="P339" s="37" t="s">
        <v>112</v>
      </c>
      <c r="Q339" s="37" t="s">
        <v>112</v>
      </c>
      <c r="R339" s="37" t="s">
        <v>105</v>
      </c>
      <c r="S339" s="37"/>
      <c r="T339" s="37"/>
      <c r="U339" s="37"/>
      <c r="V339" s="37"/>
      <c r="W339" s="195" t="s">
        <v>886</v>
      </c>
      <c r="X339" s="177" t="s">
        <v>112</v>
      </c>
    </row>
    <row r="340" spans="1:24" ht="172.8" x14ac:dyDescent="0.3">
      <c r="A340" s="185" t="s">
        <v>3333</v>
      </c>
      <c r="B340" s="36" t="s">
        <v>3905</v>
      </c>
      <c r="C340" s="36" t="s">
        <v>133</v>
      </c>
      <c r="D340" s="36" t="s">
        <v>3908</v>
      </c>
      <c r="E340" s="33" t="str">
        <f t="shared" si="8"/>
        <v>SARADS - Statistiques et actuariat (possible en alternance) (M2) (Université de Poitiers) (Master 2)</v>
      </c>
      <c r="F340" s="167" t="s">
        <v>3907</v>
      </c>
      <c r="G340" s="37" t="s">
        <v>110</v>
      </c>
      <c r="H340" s="37" t="s">
        <v>82</v>
      </c>
      <c r="I340" s="37" t="s">
        <v>111</v>
      </c>
      <c r="J340" s="37">
        <v>60</v>
      </c>
      <c r="K340" s="37" t="s">
        <v>105</v>
      </c>
      <c r="L340" s="37">
        <v>0</v>
      </c>
      <c r="M340" s="37" t="s">
        <v>112</v>
      </c>
      <c r="N340" s="37" t="s">
        <v>112</v>
      </c>
      <c r="O340" s="37" t="s">
        <v>112</v>
      </c>
      <c r="P340" s="37" t="s">
        <v>112</v>
      </c>
      <c r="Q340" s="37" t="s">
        <v>112</v>
      </c>
      <c r="R340" s="37" t="s">
        <v>105</v>
      </c>
      <c r="S340" s="37"/>
      <c r="T340" s="37"/>
      <c r="U340" s="37"/>
      <c r="V340" s="37"/>
      <c r="W340" s="195" t="s">
        <v>886</v>
      </c>
      <c r="X340" s="177" t="s">
        <v>112</v>
      </c>
    </row>
    <row r="341" spans="1:24" ht="172.8" x14ac:dyDescent="0.3">
      <c r="A341" s="185" t="s">
        <v>3333</v>
      </c>
      <c r="B341" s="36" t="s">
        <v>3905</v>
      </c>
      <c r="C341" s="37" t="s">
        <v>78</v>
      </c>
      <c r="D341" s="36" t="s">
        <v>3909</v>
      </c>
      <c r="E341" s="33" t="str">
        <f t="shared" si="8"/>
        <v>SARADS - Statistiques et actuariat (possible en alternance) (Master) (Université de Poitiers) (Master)</v>
      </c>
      <c r="F341" s="167" t="s">
        <v>3907</v>
      </c>
      <c r="G341" s="37" t="s">
        <v>81</v>
      </c>
      <c r="H341" s="37" t="s">
        <v>82</v>
      </c>
      <c r="I341" s="37" t="s">
        <v>83</v>
      </c>
      <c r="J341" s="37">
        <v>120</v>
      </c>
      <c r="K341" s="37" t="s">
        <v>105</v>
      </c>
      <c r="L341" s="37">
        <v>0</v>
      </c>
      <c r="M341" s="37" t="s">
        <v>112</v>
      </c>
      <c r="N341" s="37" t="s">
        <v>112</v>
      </c>
      <c r="O341" s="37" t="s">
        <v>112</v>
      </c>
      <c r="P341" s="37" t="s">
        <v>112</v>
      </c>
      <c r="Q341" s="37" t="s">
        <v>112</v>
      </c>
      <c r="R341" s="37" t="s">
        <v>105</v>
      </c>
      <c r="S341" s="37"/>
      <c r="T341" s="37"/>
      <c r="U341" s="37"/>
      <c r="V341" s="37"/>
      <c r="W341" s="195" t="s">
        <v>886</v>
      </c>
      <c r="X341" s="177" t="s">
        <v>112</v>
      </c>
    </row>
    <row r="342" spans="1:24" ht="129.6" x14ac:dyDescent="0.3">
      <c r="A342" s="185" t="s">
        <v>3333</v>
      </c>
      <c r="B342" s="36" t="s">
        <v>3905</v>
      </c>
      <c r="C342" s="36" t="s">
        <v>3409</v>
      </c>
      <c r="D342" s="36" t="s">
        <v>3910</v>
      </c>
      <c r="E342" s="33" t="str">
        <f t="shared" si="8"/>
        <v>Finance (possible en apprentissage) (Université de Poitiers) (Master 1)</v>
      </c>
      <c r="F342" s="167" t="s">
        <v>3911</v>
      </c>
      <c r="G342" s="37" t="s">
        <v>81</v>
      </c>
      <c r="H342" s="37" t="s">
        <v>110</v>
      </c>
      <c r="I342" s="37" t="s">
        <v>111</v>
      </c>
      <c r="J342" s="37">
        <v>60</v>
      </c>
      <c r="K342" s="37" t="s">
        <v>105</v>
      </c>
      <c r="L342" s="37">
        <v>0</v>
      </c>
      <c r="M342" s="37" t="s">
        <v>112</v>
      </c>
      <c r="N342" s="37" t="s">
        <v>112</v>
      </c>
      <c r="O342" s="37" t="s">
        <v>112</v>
      </c>
      <c r="P342" s="37" t="s">
        <v>112</v>
      </c>
      <c r="Q342" s="37" t="s">
        <v>112</v>
      </c>
      <c r="R342" s="37" t="s">
        <v>105</v>
      </c>
      <c r="S342" s="37"/>
      <c r="T342" s="37"/>
      <c r="U342" s="37"/>
      <c r="V342" s="37"/>
      <c r="W342" s="195" t="s">
        <v>886</v>
      </c>
      <c r="X342" s="177" t="s">
        <v>112</v>
      </c>
    </row>
    <row r="343" spans="1:24" ht="409.6" x14ac:dyDescent="0.3">
      <c r="A343" s="185" t="s">
        <v>3333</v>
      </c>
      <c r="B343" s="36" t="s">
        <v>3905</v>
      </c>
      <c r="C343" s="36" t="s">
        <v>133</v>
      </c>
      <c r="D343" s="36" t="s">
        <v>3912</v>
      </c>
      <c r="E343" s="33" t="str">
        <f t="shared" si="8"/>
        <v>Finance et ingénierie financière (possible en apprentissage) (Université de Poitiers) (Master 2)</v>
      </c>
      <c r="F343" s="167" t="s">
        <v>3911</v>
      </c>
      <c r="G343" s="37" t="s">
        <v>110</v>
      </c>
      <c r="H343" s="37" t="s">
        <v>82</v>
      </c>
      <c r="I343" s="37" t="s">
        <v>111</v>
      </c>
      <c r="J343" s="37">
        <v>60</v>
      </c>
      <c r="K343" s="37" t="s">
        <v>84</v>
      </c>
      <c r="L343" s="37">
        <v>1</v>
      </c>
      <c r="M343" s="37" t="s">
        <v>3913</v>
      </c>
      <c r="N343" s="37" t="s">
        <v>3914</v>
      </c>
      <c r="O343" s="37" t="s">
        <v>86</v>
      </c>
      <c r="P343" s="37" t="s">
        <v>86</v>
      </c>
      <c r="Q343" s="37" t="s">
        <v>86</v>
      </c>
      <c r="R343" s="37" t="s">
        <v>105</v>
      </c>
      <c r="S343" s="37"/>
      <c r="T343" s="37"/>
      <c r="U343" s="37"/>
      <c r="V343" s="37"/>
      <c r="W343" s="195" t="s">
        <v>886</v>
      </c>
      <c r="X343" s="137" t="s">
        <v>3915</v>
      </c>
    </row>
    <row r="344" spans="1:24" ht="409.6" x14ac:dyDescent="0.3">
      <c r="A344" s="185" t="s">
        <v>3333</v>
      </c>
      <c r="B344" s="36" t="s">
        <v>3905</v>
      </c>
      <c r="C344" s="37" t="s">
        <v>78</v>
      </c>
      <c r="D344" s="36" t="s">
        <v>3916</v>
      </c>
      <c r="E344" s="33" t="str">
        <f t="shared" si="8"/>
        <v>Finance parcours Finance et ingénierie financière (Master) (Université de Poitiers) (Master)</v>
      </c>
      <c r="F344" s="167" t="s">
        <v>3911</v>
      </c>
      <c r="G344" s="37" t="s">
        <v>81</v>
      </c>
      <c r="H344" s="37" t="s">
        <v>82</v>
      </c>
      <c r="I344" s="37" t="s">
        <v>83</v>
      </c>
      <c r="J344" s="37">
        <v>120</v>
      </c>
      <c r="K344" s="37" t="s">
        <v>84</v>
      </c>
      <c r="L344" s="37">
        <v>1</v>
      </c>
      <c r="M344" s="37" t="s">
        <v>3913</v>
      </c>
      <c r="N344" s="37" t="s">
        <v>3914</v>
      </c>
      <c r="O344" s="37" t="s">
        <v>86</v>
      </c>
      <c r="P344" s="37" t="s">
        <v>86</v>
      </c>
      <c r="Q344" s="37" t="s">
        <v>86</v>
      </c>
      <c r="R344" s="37" t="s">
        <v>105</v>
      </c>
      <c r="S344" s="37"/>
      <c r="T344" s="37"/>
      <c r="U344" s="37"/>
      <c r="V344" s="37"/>
      <c r="W344" s="195" t="s">
        <v>886</v>
      </c>
      <c r="X344" s="137" t="s">
        <v>3915</v>
      </c>
    </row>
    <row r="345" spans="1:24" ht="409.6" x14ac:dyDescent="0.3">
      <c r="A345" s="185" t="s">
        <v>3333</v>
      </c>
      <c r="B345" s="36" t="s">
        <v>3905</v>
      </c>
      <c r="C345" s="36" t="s">
        <v>133</v>
      </c>
      <c r="D345" s="36" t="s">
        <v>3917</v>
      </c>
      <c r="E345" s="33" t="str">
        <f t="shared" si="8"/>
        <v>Gestion fiscale (possible en apprentissage) (Université de Poitiers) (Master 2)</v>
      </c>
      <c r="F345" s="167" t="s">
        <v>3918</v>
      </c>
      <c r="G345" s="37" t="s">
        <v>110</v>
      </c>
      <c r="H345" s="37" t="s">
        <v>82</v>
      </c>
      <c r="I345" s="37" t="s">
        <v>111</v>
      </c>
      <c r="J345" s="37">
        <v>60</v>
      </c>
      <c r="K345" s="37" t="s">
        <v>84</v>
      </c>
      <c r="L345" s="37">
        <v>1</v>
      </c>
      <c r="M345" s="36" t="s">
        <v>3919</v>
      </c>
      <c r="N345" s="36" t="s">
        <v>3920</v>
      </c>
      <c r="O345" s="37" t="s">
        <v>86</v>
      </c>
      <c r="P345" s="37" t="s">
        <v>2414</v>
      </c>
      <c r="Q345" s="37" t="s">
        <v>86</v>
      </c>
      <c r="R345" s="37" t="s">
        <v>105</v>
      </c>
      <c r="S345" s="37"/>
      <c r="T345" s="37"/>
      <c r="U345" s="37"/>
      <c r="V345" s="37"/>
      <c r="W345" s="195" t="s">
        <v>886</v>
      </c>
      <c r="X345" s="137" t="s">
        <v>3921</v>
      </c>
    </row>
    <row r="346" spans="1:24" ht="409.6" x14ac:dyDescent="0.3">
      <c r="A346" s="185" t="s">
        <v>3333</v>
      </c>
      <c r="B346" s="36" t="s">
        <v>3905</v>
      </c>
      <c r="C346" s="37" t="s">
        <v>78</v>
      </c>
      <c r="D346" s="36" t="s">
        <v>3922</v>
      </c>
      <c r="E346" s="33" t="str">
        <f t="shared" si="8"/>
        <v>Finance parcours gestion fiscale (Master) (Université de Poitiers) (Master)</v>
      </c>
      <c r="F346" s="167" t="s">
        <v>3918</v>
      </c>
      <c r="G346" s="37" t="s">
        <v>81</v>
      </c>
      <c r="H346" s="37" t="s">
        <v>82</v>
      </c>
      <c r="I346" s="37" t="s">
        <v>83</v>
      </c>
      <c r="J346" s="37">
        <v>120</v>
      </c>
      <c r="K346" s="37" t="s">
        <v>84</v>
      </c>
      <c r="L346" s="37">
        <v>1</v>
      </c>
      <c r="M346" s="36" t="s">
        <v>3919</v>
      </c>
      <c r="N346" s="36" t="s">
        <v>3920</v>
      </c>
      <c r="O346" s="37" t="s">
        <v>86</v>
      </c>
      <c r="P346" s="37" t="s">
        <v>2414</v>
      </c>
      <c r="Q346" s="37" t="s">
        <v>86</v>
      </c>
      <c r="R346" s="37" t="s">
        <v>105</v>
      </c>
      <c r="S346" s="37"/>
      <c r="T346" s="37"/>
      <c r="U346" s="37"/>
      <c r="V346" s="37"/>
      <c r="W346" s="195" t="s">
        <v>886</v>
      </c>
      <c r="X346" s="137" t="s">
        <v>3921</v>
      </c>
    </row>
    <row r="347" spans="1:24" ht="100.8" x14ac:dyDescent="0.3">
      <c r="A347" s="185" t="s">
        <v>3333</v>
      </c>
      <c r="B347" s="36" t="s">
        <v>3905</v>
      </c>
      <c r="C347" s="37" t="s">
        <v>3409</v>
      </c>
      <c r="D347" s="36" t="s">
        <v>3923</v>
      </c>
      <c r="E347" s="33" t="str">
        <f t="shared" si="8"/>
        <v>Droit des assurances (M1) (Université de Poitiers) (Master 1)</v>
      </c>
      <c r="F347" s="167" t="s">
        <v>3924</v>
      </c>
      <c r="G347" s="37" t="s">
        <v>81</v>
      </c>
      <c r="H347" s="37" t="s">
        <v>110</v>
      </c>
      <c r="I347" s="37" t="s">
        <v>111</v>
      </c>
      <c r="J347" s="37">
        <v>60</v>
      </c>
      <c r="K347" s="37" t="s">
        <v>105</v>
      </c>
      <c r="L347" s="37">
        <v>0</v>
      </c>
      <c r="M347" s="36" t="s">
        <v>112</v>
      </c>
      <c r="N347" s="36" t="s">
        <v>112</v>
      </c>
      <c r="O347" s="36" t="s">
        <v>112</v>
      </c>
      <c r="P347" s="36" t="s">
        <v>112</v>
      </c>
      <c r="Q347" s="36" t="s">
        <v>112</v>
      </c>
      <c r="R347" s="37" t="s">
        <v>105</v>
      </c>
      <c r="S347" s="36" t="s">
        <v>112</v>
      </c>
      <c r="T347" s="36" t="s">
        <v>112</v>
      </c>
      <c r="U347" s="36" t="s">
        <v>112</v>
      </c>
      <c r="V347" s="36" t="s">
        <v>112</v>
      </c>
      <c r="W347" s="195" t="s">
        <v>886</v>
      </c>
      <c r="X347" s="177" t="s">
        <v>112</v>
      </c>
    </row>
    <row r="348" spans="1:24" ht="144" x14ac:dyDescent="0.3">
      <c r="A348" s="185" t="s">
        <v>3333</v>
      </c>
      <c r="B348" s="36" t="s">
        <v>3905</v>
      </c>
      <c r="C348" s="37" t="s">
        <v>133</v>
      </c>
      <c r="D348" s="36" t="s">
        <v>3925</v>
      </c>
      <c r="E348" s="33" t="str">
        <f t="shared" si="8"/>
        <v>Droit des assurances (possible en alternance) (M2) (Université de Poitiers) (Master 2)</v>
      </c>
      <c r="F348" s="167" t="s">
        <v>3924</v>
      </c>
      <c r="G348" s="37" t="s">
        <v>110</v>
      </c>
      <c r="H348" s="37" t="s">
        <v>82</v>
      </c>
      <c r="I348" s="37" t="s">
        <v>111</v>
      </c>
      <c r="J348" s="37">
        <v>60</v>
      </c>
      <c r="K348" s="37" t="s">
        <v>105</v>
      </c>
      <c r="L348" s="37">
        <v>0</v>
      </c>
      <c r="M348" s="36" t="s">
        <v>112</v>
      </c>
      <c r="N348" s="36" t="s">
        <v>112</v>
      </c>
      <c r="O348" s="36" t="s">
        <v>112</v>
      </c>
      <c r="P348" s="36" t="s">
        <v>112</v>
      </c>
      <c r="Q348" s="36" t="s">
        <v>112</v>
      </c>
      <c r="R348" s="37" t="s">
        <v>105</v>
      </c>
      <c r="S348" s="37"/>
      <c r="T348" s="37"/>
      <c r="U348" s="37"/>
      <c r="V348" s="37"/>
      <c r="W348" s="195" t="s">
        <v>886</v>
      </c>
      <c r="X348" s="177" t="s">
        <v>112</v>
      </c>
    </row>
    <row r="349" spans="1:24" ht="187.2" x14ac:dyDescent="0.3">
      <c r="A349" s="185" t="s">
        <v>3333</v>
      </c>
      <c r="B349" s="36" t="s">
        <v>3905</v>
      </c>
      <c r="C349" s="37" t="s">
        <v>78</v>
      </c>
      <c r="D349" s="36" t="s">
        <v>3926</v>
      </c>
      <c r="E349" s="33" t="str">
        <f t="shared" si="8"/>
        <v>Droit des assurances (possible en alternance) (Master) (Université de Poitiers) (Master)</v>
      </c>
      <c r="F349" s="67" t="s">
        <v>3924</v>
      </c>
      <c r="G349" s="37" t="s">
        <v>81</v>
      </c>
      <c r="H349" s="37" t="s">
        <v>82</v>
      </c>
      <c r="I349" s="37" t="s">
        <v>83</v>
      </c>
      <c r="J349" s="37">
        <v>120</v>
      </c>
      <c r="K349" s="37" t="s">
        <v>105</v>
      </c>
      <c r="L349" s="37">
        <v>0</v>
      </c>
      <c r="M349" s="36" t="s">
        <v>112</v>
      </c>
      <c r="N349" s="36" t="s">
        <v>112</v>
      </c>
      <c r="O349" s="36" t="s">
        <v>112</v>
      </c>
      <c r="P349" s="36" t="s">
        <v>112</v>
      </c>
      <c r="Q349" s="36" t="s">
        <v>112</v>
      </c>
      <c r="R349" s="37" t="s">
        <v>105</v>
      </c>
      <c r="S349" s="37"/>
      <c r="T349" s="37"/>
      <c r="U349" s="37"/>
      <c r="V349" s="37"/>
      <c r="W349" s="195" t="s">
        <v>886</v>
      </c>
      <c r="X349" s="177" t="s">
        <v>112</v>
      </c>
    </row>
    <row r="350" spans="1:24" ht="201.6" x14ac:dyDescent="0.3">
      <c r="A350" s="185" t="s">
        <v>3333</v>
      </c>
      <c r="B350" s="36" t="s">
        <v>3905</v>
      </c>
      <c r="C350" s="37" t="s">
        <v>3409</v>
      </c>
      <c r="D350" s="36" t="s">
        <v>3927</v>
      </c>
      <c r="E350" s="33" t="str">
        <f t="shared" si="8"/>
        <v>Monnaie, banque, finance, assurance (Université de Poitiers) (Master 1)</v>
      </c>
      <c r="F350" s="67" t="s">
        <v>3928</v>
      </c>
      <c r="G350" s="37" t="s">
        <v>81</v>
      </c>
      <c r="H350" s="37" t="s">
        <v>110</v>
      </c>
      <c r="I350" s="37" t="s">
        <v>111</v>
      </c>
      <c r="J350" s="37">
        <v>60</v>
      </c>
      <c r="K350" s="37" t="s">
        <v>84</v>
      </c>
      <c r="L350" s="37">
        <v>1</v>
      </c>
      <c r="M350" s="36" t="s">
        <v>3929</v>
      </c>
      <c r="N350" s="36" t="s">
        <v>86</v>
      </c>
      <c r="O350" s="37" t="s">
        <v>86</v>
      </c>
      <c r="P350" s="36" t="s">
        <v>1357</v>
      </c>
      <c r="Q350" s="37" t="s">
        <v>86</v>
      </c>
      <c r="R350" s="37" t="s">
        <v>105</v>
      </c>
      <c r="S350" s="37"/>
      <c r="T350" s="37"/>
      <c r="U350" s="37"/>
      <c r="V350" s="37"/>
      <c r="W350" s="195" t="s">
        <v>886</v>
      </c>
      <c r="X350" s="177" t="s">
        <v>86</v>
      </c>
    </row>
    <row r="351" spans="1:24" ht="172.8" x14ac:dyDescent="0.3">
      <c r="A351" s="185" t="s">
        <v>3333</v>
      </c>
      <c r="B351" s="36" t="s">
        <v>3905</v>
      </c>
      <c r="C351" s="37" t="s">
        <v>133</v>
      </c>
      <c r="D351" s="36" t="s">
        <v>3930</v>
      </c>
      <c r="E351" s="33" t="str">
        <f t="shared" si="8"/>
        <v>Monnaie, banque, finance, assurance (possible en alternance) (Université de Poitiers) (Master 2)</v>
      </c>
      <c r="F351" s="37" t="s">
        <v>3928</v>
      </c>
      <c r="G351" s="37" t="s">
        <v>110</v>
      </c>
      <c r="H351" s="37" t="s">
        <v>82</v>
      </c>
      <c r="I351" s="37" t="s">
        <v>111</v>
      </c>
      <c r="J351" s="37">
        <v>60</v>
      </c>
      <c r="K351" s="37" t="s">
        <v>84</v>
      </c>
      <c r="L351" s="37">
        <v>1</v>
      </c>
      <c r="M351" s="36" t="s">
        <v>3931</v>
      </c>
      <c r="N351" s="36" t="s">
        <v>86</v>
      </c>
      <c r="O351" s="37" t="s">
        <v>86</v>
      </c>
      <c r="P351" s="36" t="s">
        <v>1820</v>
      </c>
      <c r="Q351" s="37" t="s">
        <v>86</v>
      </c>
      <c r="R351" s="37" t="s">
        <v>105</v>
      </c>
      <c r="S351" s="37"/>
      <c r="T351" s="37"/>
      <c r="U351" s="37"/>
      <c r="V351" s="37"/>
      <c r="W351" s="195" t="s">
        <v>886</v>
      </c>
      <c r="X351" s="177" t="s">
        <v>86</v>
      </c>
    </row>
    <row r="352" spans="1:24" ht="201.6" x14ac:dyDescent="0.3">
      <c r="A352" s="176" t="s">
        <v>3333</v>
      </c>
      <c r="B352" s="41" t="s">
        <v>3905</v>
      </c>
      <c r="C352" s="43" t="s">
        <v>78</v>
      </c>
      <c r="D352" s="41" t="s">
        <v>3868</v>
      </c>
      <c r="E352" s="33" t="str">
        <f t="shared" si="8"/>
        <v>Monnaie, banque, finance, assurance (alternance possible) (Master) (Université de Poitiers) (Master)</v>
      </c>
      <c r="F352" s="42" t="s">
        <v>3928</v>
      </c>
      <c r="G352" s="43" t="s">
        <v>81</v>
      </c>
      <c r="H352" s="43" t="s">
        <v>82</v>
      </c>
      <c r="I352" s="43" t="s">
        <v>83</v>
      </c>
      <c r="J352" s="43">
        <v>120</v>
      </c>
      <c r="K352" s="43" t="s">
        <v>84</v>
      </c>
      <c r="L352" s="35">
        <v>1</v>
      </c>
      <c r="M352" s="36" t="s">
        <v>3929</v>
      </c>
      <c r="N352" s="36" t="s">
        <v>86</v>
      </c>
      <c r="O352" s="37" t="s">
        <v>86</v>
      </c>
      <c r="P352" s="36" t="s">
        <v>1357</v>
      </c>
      <c r="Q352" s="37" t="s">
        <v>86</v>
      </c>
      <c r="R352" s="43" t="s">
        <v>105</v>
      </c>
      <c r="S352" s="37"/>
      <c r="T352" s="37"/>
      <c r="U352" s="37"/>
      <c r="V352" s="37"/>
      <c r="W352" s="43" t="s">
        <v>886</v>
      </c>
      <c r="X352" s="177" t="s">
        <v>86</v>
      </c>
    </row>
    <row r="353" spans="1:24" ht="201.6" x14ac:dyDescent="0.3">
      <c r="A353" s="176" t="s">
        <v>3333</v>
      </c>
      <c r="B353" s="41" t="s">
        <v>3905</v>
      </c>
      <c r="C353" s="43" t="s">
        <v>78</v>
      </c>
      <c r="D353" s="41" t="s">
        <v>3868</v>
      </c>
      <c r="E353" s="33" t="str">
        <f t="shared" si="8"/>
        <v>Monnaie, banque, finance, assurance (alternance possible) (Master) (Université de Poitiers) (Master)</v>
      </c>
      <c r="F353" s="42" t="s">
        <v>3928</v>
      </c>
      <c r="G353" s="43" t="s">
        <v>81</v>
      </c>
      <c r="H353" s="43" t="s">
        <v>82</v>
      </c>
      <c r="I353" s="43" t="s">
        <v>83</v>
      </c>
      <c r="J353" s="43">
        <v>120</v>
      </c>
      <c r="K353" s="43" t="s">
        <v>84</v>
      </c>
      <c r="L353" s="35">
        <v>1</v>
      </c>
      <c r="M353" s="36" t="s">
        <v>3931</v>
      </c>
      <c r="N353" s="36" t="s">
        <v>86</v>
      </c>
      <c r="O353" s="37" t="s">
        <v>86</v>
      </c>
      <c r="P353" s="36" t="s">
        <v>1820</v>
      </c>
      <c r="Q353" s="37" t="s">
        <v>86</v>
      </c>
      <c r="R353" s="43" t="s">
        <v>105</v>
      </c>
      <c r="S353" s="37"/>
      <c r="T353" s="37"/>
      <c r="U353" s="37"/>
      <c r="V353" s="37"/>
      <c r="W353" s="43" t="s">
        <v>886</v>
      </c>
      <c r="X353" s="177" t="s">
        <v>86</v>
      </c>
    </row>
    <row r="354" spans="1:24" ht="115.2" x14ac:dyDescent="0.3">
      <c r="A354" s="185" t="s">
        <v>3333</v>
      </c>
      <c r="B354" s="36" t="s">
        <v>3932</v>
      </c>
      <c r="C354" s="36" t="s">
        <v>3409</v>
      </c>
      <c r="D354" s="36" t="s">
        <v>3933</v>
      </c>
      <c r="E354" s="33" t="str">
        <f t="shared" si="8"/>
        <v>Monnaie Banque Finance Assurance (Université de Montpellier) (Master 1)</v>
      </c>
      <c r="F354" s="167" t="s">
        <v>3934</v>
      </c>
      <c r="G354" s="37" t="s">
        <v>81</v>
      </c>
      <c r="H354" s="37" t="s">
        <v>110</v>
      </c>
      <c r="I354" s="37" t="s">
        <v>111</v>
      </c>
      <c r="J354" s="37">
        <v>60</v>
      </c>
      <c r="K354" s="37" t="s">
        <v>105</v>
      </c>
      <c r="L354" s="211">
        <v>0</v>
      </c>
      <c r="M354" s="37" t="s">
        <v>112</v>
      </c>
      <c r="N354" s="37" t="s">
        <v>112</v>
      </c>
      <c r="O354" s="37" t="s">
        <v>112</v>
      </c>
      <c r="P354" s="37" t="s">
        <v>112</v>
      </c>
      <c r="Q354" s="37" t="s">
        <v>112</v>
      </c>
      <c r="R354" s="37" t="s">
        <v>105</v>
      </c>
      <c r="S354" s="37"/>
      <c r="T354" s="37"/>
      <c r="U354" s="37"/>
      <c r="V354" s="37"/>
      <c r="W354" s="195" t="s">
        <v>89</v>
      </c>
      <c r="X354" s="177" t="s">
        <v>112</v>
      </c>
    </row>
    <row r="355" spans="1:24" ht="187.2" x14ac:dyDescent="0.3">
      <c r="A355" s="185" t="s">
        <v>3333</v>
      </c>
      <c r="B355" s="36" t="s">
        <v>3932</v>
      </c>
      <c r="C355" s="36" t="s">
        <v>133</v>
      </c>
      <c r="D355" s="36" t="s">
        <v>3935</v>
      </c>
      <c r="E355" s="33" t="str">
        <f t="shared" si="8"/>
        <v>Monnaie Banque Finance Assurance - Analyse des risques de marchés (M2) (Université de Montpellier) (Master 2)</v>
      </c>
      <c r="F355" s="167" t="s">
        <v>3934</v>
      </c>
      <c r="G355" s="37" t="s">
        <v>110</v>
      </c>
      <c r="H355" s="37" t="s">
        <v>82</v>
      </c>
      <c r="I355" s="37" t="s">
        <v>111</v>
      </c>
      <c r="J355" s="37">
        <v>60</v>
      </c>
      <c r="K355" s="37" t="s">
        <v>105</v>
      </c>
      <c r="L355" s="211">
        <v>0</v>
      </c>
      <c r="M355" s="37" t="s">
        <v>112</v>
      </c>
      <c r="N355" s="37" t="s">
        <v>112</v>
      </c>
      <c r="O355" s="37" t="s">
        <v>112</v>
      </c>
      <c r="P355" s="37" t="s">
        <v>112</v>
      </c>
      <c r="Q355" s="37" t="s">
        <v>112</v>
      </c>
      <c r="R355" s="37" t="s">
        <v>105</v>
      </c>
      <c r="S355" s="37"/>
      <c r="T355" s="37"/>
      <c r="U355" s="37"/>
      <c r="V355" s="37"/>
      <c r="W355" s="195" t="s">
        <v>89</v>
      </c>
      <c r="X355" s="177" t="s">
        <v>112</v>
      </c>
    </row>
    <row r="356" spans="1:24" ht="288" x14ac:dyDescent="0.3">
      <c r="A356" s="185" t="s">
        <v>3333</v>
      </c>
      <c r="B356" s="36" t="s">
        <v>3932</v>
      </c>
      <c r="C356" s="36" t="s">
        <v>78</v>
      </c>
      <c r="D356" s="36" t="s">
        <v>3936</v>
      </c>
      <c r="E356" s="33" t="str">
        <f t="shared" si="8"/>
        <v>Monnaie Banque Finance Assurance - Analyse des risques de marchés (Master) (Université de Montpellier) (Master)</v>
      </c>
      <c r="F356" s="67" t="s">
        <v>3934</v>
      </c>
      <c r="G356" s="37" t="s">
        <v>81</v>
      </c>
      <c r="H356" s="37" t="s">
        <v>82</v>
      </c>
      <c r="I356" s="37" t="s">
        <v>83</v>
      </c>
      <c r="J356" s="37">
        <v>120</v>
      </c>
      <c r="K356" s="37" t="s">
        <v>105</v>
      </c>
      <c r="L356" s="211">
        <v>0</v>
      </c>
      <c r="M356" s="37" t="s">
        <v>112</v>
      </c>
      <c r="N356" s="37" t="s">
        <v>112</v>
      </c>
      <c r="O356" s="37" t="s">
        <v>112</v>
      </c>
      <c r="P356" s="37" t="s">
        <v>112</v>
      </c>
      <c r="Q356" s="37" t="s">
        <v>112</v>
      </c>
      <c r="R356" s="37" t="s">
        <v>105</v>
      </c>
      <c r="S356" s="37"/>
      <c r="T356" s="37"/>
      <c r="U356" s="37"/>
      <c r="V356" s="37"/>
      <c r="W356" s="195" t="s">
        <v>89</v>
      </c>
      <c r="X356" s="177" t="s">
        <v>112</v>
      </c>
    </row>
    <row r="357" spans="1:24" ht="288" x14ac:dyDescent="0.3">
      <c r="A357" s="185" t="s">
        <v>3333</v>
      </c>
      <c r="B357" s="36" t="s">
        <v>3932</v>
      </c>
      <c r="C357" s="36" t="s">
        <v>133</v>
      </c>
      <c r="D357" s="36" t="s">
        <v>3937</v>
      </c>
      <c r="E357" s="33" t="str">
        <f t="shared" si="8"/>
        <v>Monnaie Banque Finance Assurance - Analyse des risques bancaires (M2) (Université de Montpellier) (Master 2)</v>
      </c>
      <c r="F357" s="67" t="s">
        <v>3938</v>
      </c>
      <c r="G357" s="37" t="s">
        <v>110</v>
      </c>
      <c r="H357" s="37" t="s">
        <v>82</v>
      </c>
      <c r="I357" s="37" t="s">
        <v>111</v>
      </c>
      <c r="J357" s="37">
        <v>60</v>
      </c>
      <c r="K357" s="37" t="s">
        <v>105</v>
      </c>
      <c r="L357" s="211">
        <v>0</v>
      </c>
      <c r="M357" s="37" t="s">
        <v>112</v>
      </c>
      <c r="N357" s="37" t="s">
        <v>112</v>
      </c>
      <c r="O357" s="37" t="s">
        <v>112</v>
      </c>
      <c r="P357" s="37" t="s">
        <v>112</v>
      </c>
      <c r="Q357" s="37" t="s">
        <v>112</v>
      </c>
      <c r="R357" s="37" t="s">
        <v>105</v>
      </c>
      <c r="S357" s="37"/>
      <c r="T357" s="37"/>
      <c r="U357" s="37"/>
      <c r="V357" s="37"/>
      <c r="W357" s="195" t="s">
        <v>89</v>
      </c>
      <c r="X357" s="177" t="s">
        <v>112</v>
      </c>
    </row>
    <row r="358" spans="1:24" ht="288" x14ac:dyDescent="0.3">
      <c r="A358" s="185" t="s">
        <v>3333</v>
      </c>
      <c r="B358" s="36" t="s">
        <v>3932</v>
      </c>
      <c r="C358" s="36" t="s">
        <v>78</v>
      </c>
      <c r="D358" s="36" t="s">
        <v>3939</v>
      </c>
      <c r="E358" s="33" t="str">
        <f t="shared" si="8"/>
        <v>Monnaie Banque Finance Assurance - Analyse des risques bancaires (Master) (Université de Montpellier) (Master)</v>
      </c>
      <c r="F358" s="67" t="s">
        <v>3938</v>
      </c>
      <c r="G358" s="37" t="s">
        <v>81</v>
      </c>
      <c r="H358" s="37" t="s">
        <v>82</v>
      </c>
      <c r="I358" s="37" t="s">
        <v>83</v>
      </c>
      <c r="J358" s="37">
        <v>120</v>
      </c>
      <c r="K358" s="37" t="s">
        <v>105</v>
      </c>
      <c r="L358" s="211">
        <v>0</v>
      </c>
      <c r="M358" s="37" t="s">
        <v>112</v>
      </c>
      <c r="N358" s="37" t="s">
        <v>112</v>
      </c>
      <c r="O358" s="37" t="s">
        <v>112</v>
      </c>
      <c r="P358" s="37" t="s">
        <v>112</v>
      </c>
      <c r="Q358" s="37" t="s">
        <v>112</v>
      </c>
      <c r="R358" s="37" t="s">
        <v>105</v>
      </c>
      <c r="S358" s="37"/>
      <c r="T358" s="37"/>
      <c r="U358" s="37"/>
      <c r="V358" s="37"/>
      <c r="W358" s="195" t="s">
        <v>89</v>
      </c>
      <c r="X358" s="177" t="s">
        <v>112</v>
      </c>
    </row>
    <row r="359" spans="1:24" ht="230.4" x14ac:dyDescent="0.3">
      <c r="A359" s="185" t="s">
        <v>3333</v>
      </c>
      <c r="B359" s="36" t="s">
        <v>3932</v>
      </c>
      <c r="C359" s="36" t="s">
        <v>3940</v>
      </c>
      <c r="D359" s="36" t="s">
        <v>3941</v>
      </c>
      <c r="E359" s="33" t="str">
        <f t="shared" si="8"/>
        <v>Monnaie Banque Finance Assurance - Système d'information économique et financier (M2) (Université de Montpellier) (Master 2 )</v>
      </c>
      <c r="F359" s="167" t="s">
        <v>3942</v>
      </c>
      <c r="G359" s="37" t="s">
        <v>110</v>
      </c>
      <c r="H359" s="37" t="s">
        <v>82</v>
      </c>
      <c r="I359" s="37" t="s">
        <v>111</v>
      </c>
      <c r="J359" s="37">
        <v>60</v>
      </c>
      <c r="K359" s="37" t="s">
        <v>105</v>
      </c>
      <c r="L359" s="211">
        <v>0</v>
      </c>
      <c r="M359" s="37" t="s">
        <v>112</v>
      </c>
      <c r="N359" s="37" t="s">
        <v>112</v>
      </c>
      <c r="O359" s="37" t="s">
        <v>112</v>
      </c>
      <c r="P359" s="37" t="s">
        <v>112</v>
      </c>
      <c r="Q359" s="37" t="s">
        <v>112</v>
      </c>
      <c r="R359" s="37" t="s">
        <v>105</v>
      </c>
      <c r="S359" s="37"/>
      <c r="T359" s="37"/>
      <c r="U359" s="37"/>
      <c r="V359" s="37"/>
      <c r="W359" s="195" t="s">
        <v>89</v>
      </c>
      <c r="X359" s="177" t="s">
        <v>112</v>
      </c>
    </row>
    <row r="360" spans="1:24" ht="216" x14ac:dyDescent="0.3">
      <c r="A360" s="185" t="s">
        <v>3333</v>
      </c>
      <c r="B360" s="36" t="s">
        <v>3932</v>
      </c>
      <c r="C360" s="36" t="s">
        <v>78</v>
      </c>
      <c r="D360" s="36" t="s">
        <v>3943</v>
      </c>
      <c r="E360" s="33" t="str">
        <f t="shared" si="8"/>
        <v>Monnaie Banque Finance Assurance - Système d'information économique et financier (Master) (Université de Montpellier) (Master)</v>
      </c>
      <c r="F360" s="167" t="s">
        <v>3942</v>
      </c>
      <c r="G360" s="37" t="s">
        <v>81</v>
      </c>
      <c r="H360" s="37" t="s">
        <v>82</v>
      </c>
      <c r="I360" s="37" t="s">
        <v>83</v>
      </c>
      <c r="J360" s="37">
        <v>120</v>
      </c>
      <c r="K360" s="37" t="s">
        <v>105</v>
      </c>
      <c r="L360" s="211">
        <v>0</v>
      </c>
      <c r="M360" s="37" t="s">
        <v>112</v>
      </c>
      <c r="N360" s="37" t="s">
        <v>112</v>
      </c>
      <c r="O360" s="37" t="s">
        <v>112</v>
      </c>
      <c r="P360" s="37" t="s">
        <v>112</v>
      </c>
      <c r="Q360" s="37" t="s">
        <v>112</v>
      </c>
      <c r="R360" s="37" t="s">
        <v>105</v>
      </c>
      <c r="S360" s="37"/>
      <c r="T360" s="37"/>
      <c r="U360" s="37"/>
      <c r="V360" s="37"/>
      <c r="W360" s="195" t="s">
        <v>89</v>
      </c>
      <c r="X360" s="177" t="s">
        <v>112</v>
      </c>
    </row>
    <row r="361" spans="1:24" ht="244.8" x14ac:dyDescent="0.3">
      <c r="A361" s="185" t="s">
        <v>3333</v>
      </c>
      <c r="B361" s="36" t="s">
        <v>3932</v>
      </c>
      <c r="C361" s="36" t="s">
        <v>133</v>
      </c>
      <c r="D361" s="36" t="s">
        <v>3944</v>
      </c>
      <c r="E361" s="33" t="str">
        <f t="shared" si="8"/>
        <v>Monnaie Banque Finance Assurance - Actuariat (M2) (Université de Montpellier) (Master 2)</v>
      </c>
      <c r="F361" s="67" t="s">
        <v>3945</v>
      </c>
      <c r="G361" s="37" t="s">
        <v>110</v>
      </c>
      <c r="H361" s="37" t="s">
        <v>82</v>
      </c>
      <c r="I361" s="37" t="s">
        <v>111</v>
      </c>
      <c r="J361" s="37">
        <v>60</v>
      </c>
      <c r="K361" s="37" t="s">
        <v>105</v>
      </c>
      <c r="L361" s="211">
        <v>0</v>
      </c>
      <c r="M361" s="37" t="s">
        <v>112</v>
      </c>
      <c r="N361" s="37" t="s">
        <v>112</v>
      </c>
      <c r="O361" s="37" t="s">
        <v>112</v>
      </c>
      <c r="P361" s="37" t="s">
        <v>112</v>
      </c>
      <c r="Q361" s="37" t="s">
        <v>112</v>
      </c>
      <c r="R361" s="37" t="s">
        <v>105</v>
      </c>
      <c r="S361" s="37"/>
      <c r="T361" s="37"/>
      <c r="U361" s="37"/>
      <c r="V361" s="37"/>
      <c r="W361" s="195" t="s">
        <v>89</v>
      </c>
      <c r="X361" s="177" t="s">
        <v>112</v>
      </c>
    </row>
    <row r="362" spans="1:24" ht="244.8" x14ac:dyDescent="0.3">
      <c r="A362" s="185" t="s">
        <v>3333</v>
      </c>
      <c r="B362" s="36" t="s">
        <v>3932</v>
      </c>
      <c r="C362" s="36" t="s">
        <v>78</v>
      </c>
      <c r="D362" s="36" t="s">
        <v>3946</v>
      </c>
      <c r="E362" s="33" t="str">
        <f t="shared" si="8"/>
        <v>Monnaie Banque Finance Assurance - Actuariat (Master) (Université de Montpellier) (Master)</v>
      </c>
      <c r="F362" s="67" t="s">
        <v>3945</v>
      </c>
      <c r="G362" s="37" t="s">
        <v>81</v>
      </c>
      <c r="H362" s="37" t="s">
        <v>82</v>
      </c>
      <c r="I362" s="37" t="s">
        <v>83</v>
      </c>
      <c r="J362" s="37">
        <v>120</v>
      </c>
      <c r="K362" s="37" t="s">
        <v>105</v>
      </c>
      <c r="L362" s="211">
        <v>0</v>
      </c>
      <c r="M362" s="37" t="s">
        <v>112</v>
      </c>
      <c r="N362" s="37" t="s">
        <v>112</v>
      </c>
      <c r="O362" s="37" t="s">
        <v>112</v>
      </c>
      <c r="P362" s="37" t="s">
        <v>112</v>
      </c>
      <c r="Q362" s="37" t="s">
        <v>112</v>
      </c>
      <c r="R362" s="37" t="s">
        <v>105</v>
      </c>
      <c r="S362" s="37"/>
      <c r="T362" s="37"/>
      <c r="U362" s="37"/>
      <c r="V362" s="37"/>
      <c r="W362" s="195" t="s">
        <v>89</v>
      </c>
      <c r="X362" s="177" t="s">
        <v>112</v>
      </c>
    </row>
    <row r="363" spans="1:24" ht="259.2" x14ac:dyDescent="0.3">
      <c r="A363" s="185" t="s">
        <v>3333</v>
      </c>
      <c r="B363" s="36" t="s">
        <v>3932</v>
      </c>
      <c r="C363" s="36" t="s">
        <v>133</v>
      </c>
      <c r="D363" s="36" t="s">
        <v>3947</v>
      </c>
      <c r="E363" s="33" t="str">
        <f t="shared" si="8"/>
        <v>Monnaie Banque Finance Assurance - Ingénierie financière (M2) (Université de Montpellier) (Master 2)</v>
      </c>
      <c r="F363" s="67" t="s">
        <v>3948</v>
      </c>
      <c r="G363" s="37" t="s">
        <v>110</v>
      </c>
      <c r="H363" s="37" t="s">
        <v>82</v>
      </c>
      <c r="I363" s="37" t="s">
        <v>111</v>
      </c>
      <c r="J363" s="37">
        <v>60</v>
      </c>
      <c r="K363" s="37" t="s">
        <v>105</v>
      </c>
      <c r="L363" s="211">
        <v>0</v>
      </c>
      <c r="M363" s="37" t="s">
        <v>112</v>
      </c>
      <c r="N363" s="37" t="s">
        <v>112</v>
      </c>
      <c r="O363" s="37" t="s">
        <v>112</v>
      </c>
      <c r="P363" s="37" t="s">
        <v>112</v>
      </c>
      <c r="Q363" s="37" t="s">
        <v>112</v>
      </c>
      <c r="R363" s="37" t="s">
        <v>105</v>
      </c>
      <c r="S363" s="37"/>
      <c r="T363" s="37"/>
      <c r="U363" s="37"/>
      <c r="V363" s="37"/>
      <c r="W363" s="195" t="s">
        <v>89</v>
      </c>
      <c r="X363" s="177" t="s">
        <v>112</v>
      </c>
    </row>
    <row r="364" spans="1:24" ht="259.2" x14ac:dyDescent="0.3">
      <c r="A364" s="185" t="s">
        <v>3333</v>
      </c>
      <c r="B364" s="36" t="s">
        <v>3932</v>
      </c>
      <c r="C364" s="36" t="s">
        <v>78</v>
      </c>
      <c r="D364" s="36" t="s">
        <v>3949</v>
      </c>
      <c r="E364" s="33" t="str">
        <f t="shared" si="8"/>
        <v>Monnaie Banque Finance Assurance - Ingénierie financière (Master) (Université de Montpellier) (Master)</v>
      </c>
      <c r="F364" s="67" t="s">
        <v>3948</v>
      </c>
      <c r="G364" s="37" t="s">
        <v>81</v>
      </c>
      <c r="H364" s="37" t="s">
        <v>82</v>
      </c>
      <c r="I364" s="37" t="s">
        <v>83</v>
      </c>
      <c r="J364" s="37">
        <v>120</v>
      </c>
      <c r="K364" s="37" t="s">
        <v>105</v>
      </c>
      <c r="L364" s="211">
        <v>0</v>
      </c>
      <c r="M364" s="37" t="s">
        <v>112</v>
      </c>
      <c r="N364" s="37" t="s">
        <v>112</v>
      </c>
      <c r="O364" s="37" t="s">
        <v>112</v>
      </c>
      <c r="P364" s="37" t="s">
        <v>112</v>
      </c>
      <c r="Q364" s="37" t="s">
        <v>112</v>
      </c>
      <c r="R364" s="37" t="s">
        <v>105</v>
      </c>
      <c r="S364" s="37"/>
      <c r="T364" s="37"/>
      <c r="U364" s="37"/>
      <c r="V364" s="37"/>
      <c r="W364" s="195" t="s">
        <v>89</v>
      </c>
      <c r="X364" s="177" t="s">
        <v>112</v>
      </c>
    </row>
    <row r="365" spans="1:24" ht="230.4" x14ac:dyDescent="0.3">
      <c r="A365" s="184" t="s">
        <v>3333</v>
      </c>
      <c r="B365" s="41" t="s">
        <v>3932</v>
      </c>
      <c r="C365" s="41" t="s">
        <v>3950</v>
      </c>
      <c r="D365" s="43" t="s">
        <v>3951</v>
      </c>
      <c r="E365" s="33" t="str">
        <f t="shared" si="8"/>
        <v>Finance verte (L3) (Université de Montpellier) (Diplôme universitaire)</v>
      </c>
      <c r="F365" s="42" t="s">
        <v>3952</v>
      </c>
      <c r="G365" s="43" t="s">
        <v>160</v>
      </c>
      <c r="H365" s="43" t="s">
        <v>81</v>
      </c>
      <c r="I365" s="43" t="s">
        <v>111</v>
      </c>
      <c r="J365" s="43" t="s">
        <v>112</v>
      </c>
      <c r="K365" s="43" t="s">
        <v>84</v>
      </c>
      <c r="L365" s="35">
        <v>1</v>
      </c>
      <c r="M365" s="37" t="s">
        <v>3953</v>
      </c>
      <c r="N365" s="37" t="s">
        <v>86</v>
      </c>
      <c r="O365" s="37" t="s">
        <v>87</v>
      </c>
      <c r="P365" s="37" t="s">
        <v>3954</v>
      </c>
      <c r="Q365" s="37" t="s">
        <v>86</v>
      </c>
      <c r="R365" s="43" t="s">
        <v>84</v>
      </c>
      <c r="S365" s="37"/>
      <c r="T365" s="37"/>
      <c r="U365" s="37"/>
      <c r="V365" s="37"/>
      <c r="W365" s="43" t="s">
        <v>886</v>
      </c>
      <c r="X365" s="177" t="s">
        <v>86</v>
      </c>
    </row>
    <row r="366" spans="1:24" ht="230.4" x14ac:dyDescent="0.3">
      <c r="A366" s="184" t="s">
        <v>3333</v>
      </c>
      <c r="B366" s="41" t="s">
        <v>3932</v>
      </c>
      <c r="C366" s="41" t="s">
        <v>3950</v>
      </c>
      <c r="D366" s="43" t="s">
        <v>3951</v>
      </c>
      <c r="E366" s="33" t="str">
        <f t="shared" si="8"/>
        <v>Finance verte (L3) (Université de Montpellier) (Diplôme universitaire)</v>
      </c>
      <c r="F366" s="42" t="s">
        <v>3952</v>
      </c>
      <c r="G366" s="43" t="s">
        <v>160</v>
      </c>
      <c r="H366" s="43" t="s">
        <v>81</v>
      </c>
      <c r="I366" s="43" t="s">
        <v>111</v>
      </c>
      <c r="J366" s="43" t="s">
        <v>112</v>
      </c>
      <c r="K366" s="43" t="s">
        <v>84</v>
      </c>
      <c r="L366" s="35">
        <v>1</v>
      </c>
      <c r="M366" s="36" t="s">
        <v>3955</v>
      </c>
      <c r="N366" s="37" t="s">
        <v>86</v>
      </c>
      <c r="O366" s="37" t="s">
        <v>87</v>
      </c>
      <c r="P366" s="37" t="s">
        <v>3956</v>
      </c>
      <c r="Q366" s="37" t="s">
        <v>86</v>
      </c>
      <c r="R366" s="43" t="s">
        <v>84</v>
      </c>
      <c r="S366" s="37"/>
      <c r="T366" s="37"/>
      <c r="U366" s="37"/>
      <c r="V366" s="37"/>
      <c r="W366" s="43" t="s">
        <v>886</v>
      </c>
      <c r="X366" s="177" t="s">
        <v>86</v>
      </c>
    </row>
    <row r="367" spans="1:24" ht="230.4" x14ac:dyDescent="0.3">
      <c r="A367" s="184" t="s">
        <v>3333</v>
      </c>
      <c r="B367" s="41" t="s">
        <v>3932</v>
      </c>
      <c r="C367" s="41" t="s">
        <v>3950</v>
      </c>
      <c r="D367" s="43" t="s">
        <v>3951</v>
      </c>
      <c r="E367" s="33" t="str">
        <f t="shared" si="8"/>
        <v>Finance verte (L3) (Université de Montpellier) (Diplôme universitaire)</v>
      </c>
      <c r="F367" s="42" t="s">
        <v>3952</v>
      </c>
      <c r="G367" s="43" t="s">
        <v>160</v>
      </c>
      <c r="H367" s="43" t="s">
        <v>81</v>
      </c>
      <c r="I367" s="43" t="s">
        <v>111</v>
      </c>
      <c r="J367" s="43" t="s">
        <v>112</v>
      </c>
      <c r="K367" s="43" t="s">
        <v>84</v>
      </c>
      <c r="L367" s="35">
        <v>1</v>
      </c>
      <c r="M367" s="36" t="s">
        <v>3957</v>
      </c>
      <c r="N367" s="37" t="s">
        <v>86</v>
      </c>
      <c r="O367" s="37" t="s">
        <v>87</v>
      </c>
      <c r="P367" s="37" t="s">
        <v>3958</v>
      </c>
      <c r="Q367" s="37" t="s">
        <v>86</v>
      </c>
      <c r="R367" s="43" t="s">
        <v>84</v>
      </c>
      <c r="S367" s="37"/>
      <c r="T367" s="37"/>
      <c r="U367" s="37"/>
      <c r="V367" s="37"/>
      <c r="W367" s="43" t="s">
        <v>886</v>
      </c>
      <c r="X367" s="177" t="s">
        <v>86</v>
      </c>
    </row>
    <row r="368" spans="1:24" ht="230.4" x14ac:dyDescent="0.3">
      <c r="A368" s="184" t="s">
        <v>3333</v>
      </c>
      <c r="B368" s="41" t="s">
        <v>3932</v>
      </c>
      <c r="C368" s="41" t="s">
        <v>3950</v>
      </c>
      <c r="D368" s="43" t="s">
        <v>3951</v>
      </c>
      <c r="E368" s="33" t="str">
        <f t="shared" si="8"/>
        <v>Finance verte (L3) (Université de Montpellier) (Diplôme universitaire)</v>
      </c>
      <c r="F368" s="42" t="s">
        <v>3952</v>
      </c>
      <c r="G368" s="43" t="s">
        <v>160</v>
      </c>
      <c r="H368" s="43" t="s">
        <v>81</v>
      </c>
      <c r="I368" s="43" t="s">
        <v>111</v>
      </c>
      <c r="J368" s="43" t="s">
        <v>112</v>
      </c>
      <c r="K368" s="43" t="s">
        <v>84</v>
      </c>
      <c r="L368" s="35">
        <v>1</v>
      </c>
      <c r="M368" s="36" t="s">
        <v>3959</v>
      </c>
      <c r="N368" s="37" t="s">
        <v>86</v>
      </c>
      <c r="O368" s="37" t="s">
        <v>87</v>
      </c>
      <c r="P368" s="37" t="s">
        <v>3960</v>
      </c>
      <c r="Q368" s="37" t="s">
        <v>86</v>
      </c>
      <c r="R368" s="43" t="s">
        <v>84</v>
      </c>
      <c r="S368" s="37"/>
      <c r="T368" s="37"/>
      <c r="U368" s="37"/>
      <c r="V368" s="37"/>
      <c r="W368" s="43" t="s">
        <v>886</v>
      </c>
      <c r="X368" s="177" t="s">
        <v>86</v>
      </c>
    </row>
    <row r="369" spans="1:24" ht="230.4" x14ac:dyDescent="0.3">
      <c r="A369" s="184" t="s">
        <v>3333</v>
      </c>
      <c r="B369" s="41" t="s">
        <v>3932</v>
      </c>
      <c r="C369" s="41" t="s">
        <v>3950</v>
      </c>
      <c r="D369" s="43" t="s">
        <v>3951</v>
      </c>
      <c r="E369" s="33" t="str">
        <f t="shared" si="8"/>
        <v>Finance verte (L3) (Université de Montpellier) (Diplôme universitaire)</v>
      </c>
      <c r="F369" s="42" t="s">
        <v>3952</v>
      </c>
      <c r="G369" s="43" t="s">
        <v>160</v>
      </c>
      <c r="H369" s="43" t="s">
        <v>81</v>
      </c>
      <c r="I369" s="43" t="s">
        <v>111</v>
      </c>
      <c r="J369" s="43" t="s">
        <v>112</v>
      </c>
      <c r="K369" s="43" t="s">
        <v>84</v>
      </c>
      <c r="L369" s="35">
        <v>1</v>
      </c>
      <c r="M369" s="36" t="s">
        <v>3961</v>
      </c>
      <c r="N369" s="37" t="s">
        <v>86</v>
      </c>
      <c r="O369" s="37" t="s">
        <v>87</v>
      </c>
      <c r="P369" s="37" t="s">
        <v>3960</v>
      </c>
      <c r="Q369" s="37" t="s">
        <v>86</v>
      </c>
      <c r="R369" s="43" t="s">
        <v>84</v>
      </c>
      <c r="S369" s="37"/>
      <c r="T369" s="37"/>
      <c r="U369" s="37"/>
      <c r="V369" s="37"/>
      <c r="W369" s="43" t="s">
        <v>886</v>
      </c>
      <c r="X369" s="177" t="s">
        <v>86</v>
      </c>
    </row>
    <row r="370" spans="1:24" ht="230.4" x14ac:dyDescent="0.3">
      <c r="A370" s="184" t="s">
        <v>3333</v>
      </c>
      <c r="B370" s="41" t="s">
        <v>3932</v>
      </c>
      <c r="C370" s="41" t="s">
        <v>3950</v>
      </c>
      <c r="D370" s="43" t="s">
        <v>3951</v>
      </c>
      <c r="E370" s="33" t="str">
        <f t="shared" si="8"/>
        <v>Finance verte (L3) (Université de Montpellier) (Diplôme universitaire)</v>
      </c>
      <c r="F370" s="42" t="s">
        <v>3952</v>
      </c>
      <c r="G370" s="43" t="s">
        <v>160</v>
      </c>
      <c r="H370" s="43" t="s">
        <v>81</v>
      </c>
      <c r="I370" s="43" t="s">
        <v>111</v>
      </c>
      <c r="J370" s="43" t="s">
        <v>112</v>
      </c>
      <c r="K370" s="43" t="s">
        <v>84</v>
      </c>
      <c r="L370" s="35">
        <v>1</v>
      </c>
      <c r="M370" s="36" t="s">
        <v>3962</v>
      </c>
      <c r="N370" s="37" t="s">
        <v>86</v>
      </c>
      <c r="O370" s="37" t="s">
        <v>87</v>
      </c>
      <c r="P370" s="37" t="s">
        <v>3963</v>
      </c>
      <c r="Q370" s="37" t="s">
        <v>86</v>
      </c>
      <c r="R370" s="43" t="s">
        <v>84</v>
      </c>
      <c r="S370" s="37"/>
      <c r="T370" s="37"/>
      <c r="U370" s="37"/>
      <c r="V370" s="37"/>
      <c r="W370" s="43" t="s">
        <v>886</v>
      </c>
      <c r="X370" s="177" t="s">
        <v>86</v>
      </c>
    </row>
    <row r="371" spans="1:24" ht="230.4" x14ac:dyDescent="0.3">
      <c r="A371" s="184" t="s">
        <v>3333</v>
      </c>
      <c r="B371" s="41" t="s">
        <v>3932</v>
      </c>
      <c r="C371" s="41" t="s">
        <v>3950</v>
      </c>
      <c r="D371" s="43" t="s">
        <v>3951</v>
      </c>
      <c r="E371" s="33" t="str">
        <f t="shared" si="8"/>
        <v>Finance verte (L3) (Université de Montpellier) (Diplôme universitaire)</v>
      </c>
      <c r="F371" s="42" t="s">
        <v>3952</v>
      </c>
      <c r="G371" s="43" t="s">
        <v>160</v>
      </c>
      <c r="H371" s="43" t="s">
        <v>81</v>
      </c>
      <c r="I371" s="43" t="s">
        <v>111</v>
      </c>
      <c r="J371" s="43" t="s">
        <v>112</v>
      </c>
      <c r="K371" s="43" t="s">
        <v>84</v>
      </c>
      <c r="L371" s="35">
        <v>1</v>
      </c>
      <c r="M371" s="36" t="s">
        <v>3964</v>
      </c>
      <c r="N371" s="37" t="s">
        <v>86</v>
      </c>
      <c r="O371" s="37" t="s">
        <v>87</v>
      </c>
      <c r="P371" s="37" t="s">
        <v>3960</v>
      </c>
      <c r="Q371" s="37" t="s">
        <v>86</v>
      </c>
      <c r="R371" s="43" t="s">
        <v>84</v>
      </c>
      <c r="S371" s="37"/>
      <c r="T371" s="37"/>
      <c r="U371" s="37"/>
      <c r="V371" s="37"/>
      <c r="W371" s="43" t="s">
        <v>886</v>
      </c>
      <c r="X371" s="177" t="s">
        <v>86</v>
      </c>
    </row>
    <row r="372" spans="1:24" ht="230.4" x14ac:dyDescent="0.3">
      <c r="A372" s="184" t="s">
        <v>3333</v>
      </c>
      <c r="B372" s="41" t="s">
        <v>3932</v>
      </c>
      <c r="C372" s="41" t="s">
        <v>3950</v>
      </c>
      <c r="D372" s="43" t="s">
        <v>3951</v>
      </c>
      <c r="E372" s="33" t="str">
        <f t="shared" si="8"/>
        <v>Finance verte (L3) (Université de Montpellier) (Diplôme universitaire)</v>
      </c>
      <c r="F372" s="42" t="s">
        <v>3952</v>
      </c>
      <c r="G372" s="43" t="s">
        <v>160</v>
      </c>
      <c r="H372" s="43" t="s">
        <v>81</v>
      </c>
      <c r="I372" s="43" t="s">
        <v>111</v>
      </c>
      <c r="J372" s="43" t="s">
        <v>112</v>
      </c>
      <c r="K372" s="43" t="s">
        <v>84</v>
      </c>
      <c r="L372" s="35">
        <v>1</v>
      </c>
      <c r="M372" s="36" t="s">
        <v>3965</v>
      </c>
      <c r="N372" s="37" t="s">
        <v>86</v>
      </c>
      <c r="O372" s="37" t="s">
        <v>87</v>
      </c>
      <c r="P372" s="37" t="s">
        <v>3966</v>
      </c>
      <c r="Q372" s="37" t="s">
        <v>86</v>
      </c>
      <c r="R372" s="43" t="s">
        <v>84</v>
      </c>
      <c r="S372" s="37"/>
      <c r="T372" s="37"/>
      <c r="U372" s="37"/>
      <c r="V372" s="37"/>
      <c r="W372" s="43" t="s">
        <v>886</v>
      </c>
      <c r="X372" s="177" t="s">
        <v>86</v>
      </c>
    </row>
    <row r="373" spans="1:24" ht="230.4" x14ac:dyDescent="0.3">
      <c r="A373" s="184" t="s">
        <v>3333</v>
      </c>
      <c r="B373" s="41" t="s">
        <v>3932</v>
      </c>
      <c r="C373" s="41" t="s">
        <v>3950</v>
      </c>
      <c r="D373" s="43" t="s">
        <v>3951</v>
      </c>
      <c r="E373" s="33" t="str">
        <f t="shared" si="8"/>
        <v>Finance verte (L3) (Université de Montpellier) (Diplôme universitaire)</v>
      </c>
      <c r="F373" s="42" t="s">
        <v>3952</v>
      </c>
      <c r="G373" s="43" t="s">
        <v>160</v>
      </c>
      <c r="H373" s="43" t="s">
        <v>81</v>
      </c>
      <c r="I373" s="43" t="s">
        <v>111</v>
      </c>
      <c r="J373" s="43" t="s">
        <v>112</v>
      </c>
      <c r="K373" s="43" t="s">
        <v>84</v>
      </c>
      <c r="L373" s="35">
        <v>1</v>
      </c>
      <c r="M373" s="36" t="s">
        <v>3967</v>
      </c>
      <c r="N373" s="37" t="s">
        <v>86</v>
      </c>
      <c r="O373" s="37" t="s">
        <v>87</v>
      </c>
      <c r="P373" s="37" t="s">
        <v>3963</v>
      </c>
      <c r="Q373" s="37" t="s">
        <v>86</v>
      </c>
      <c r="R373" s="43" t="s">
        <v>84</v>
      </c>
      <c r="S373" s="37"/>
      <c r="T373" s="37"/>
      <c r="U373" s="37"/>
      <c r="V373" s="37"/>
      <c r="W373" s="43" t="s">
        <v>886</v>
      </c>
      <c r="X373" s="177" t="s">
        <v>86</v>
      </c>
    </row>
    <row r="374" spans="1:24" ht="230.4" x14ac:dyDescent="0.3">
      <c r="A374" s="184" t="s">
        <v>3333</v>
      </c>
      <c r="B374" s="41" t="s">
        <v>3932</v>
      </c>
      <c r="C374" s="41" t="s">
        <v>3950</v>
      </c>
      <c r="D374" s="43" t="s">
        <v>3951</v>
      </c>
      <c r="E374" s="33" t="str">
        <f t="shared" si="8"/>
        <v>Finance verte (L3) (Université de Montpellier) (Diplôme universitaire)</v>
      </c>
      <c r="F374" s="42" t="s">
        <v>3952</v>
      </c>
      <c r="G374" s="43" t="s">
        <v>160</v>
      </c>
      <c r="H374" s="43" t="s">
        <v>81</v>
      </c>
      <c r="I374" s="43" t="s">
        <v>111</v>
      </c>
      <c r="J374" s="43" t="s">
        <v>112</v>
      </c>
      <c r="K374" s="43" t="s">
        <v>84</v>
      </c>
      <c r="L374" s="35">
        <v>1</v>
      </c>
      <c r="M374" s="37" t="s">
        <v>3968</v>
      </c>
      <c r="N374" s="37" t="s">
        <v>86</v>
      </c>
      <c r="O374" s="37" t="s">
        <v>87</v>
      </c>
      <c r="P374" s="37" t="s">
        <v>3963</v>
      </c>
      <c r="Q374" s="37" t="s">
        <v>86</v>
      </c>
      <c r="R374" s="43" t="s">
        <v>84</v>
      </c>
      <c r="S374" s="37"/>
      <c r="T374" s="37"/>
      <c r="U374" s="37"/>
      <c r="V374" s="37"/>
      <c r="W374" s="43" t="s">
        <v>886</v>
      </c>
      <c r="X374" s="177" t="s">
        <v>86</v>
      </c>
    </row>
    <row r="375" spans="1:24" ht="230.4" x14ac:dyDescent="0.3">
      <c r="A375" s="186" t="s">
        <v>3333</v>
      </c>
      <c r="B375" s="36" t="s">
        <v>3932</v>
      </c>
      <c r="C375" s="36" t="s">
        <v>3950</v>
      </c>
      <c r="D375" s="36" t="s">
        <v>3969</v>
      </c>
      <c r="E375" s="33" t="str">
        <f t="shared" si="8"/>
        <v>Banque et assurance (Université de Montpellier) (Diplôme universitaire)</v>
      </c>
      <c r="F375" s="67" t="s">
        <v>3970</v>
      </c>
      <c r="G375" s="37" t="s">
        <v>86</v>
      </c>
      <c r="H375" s="37" t="s">
        <v>86</v>
      </c>
      <c r="I375" s="37" t="s">
        <v>111</v>
      </c>
      <c r="J375" s="37" t="s">
        <v>86</v>
      </c>
      <c r="K375" s="37" t="s">
        <v>105</v>
      </c>
      <c r="L375" s="37">
        <v>0</v>
      </c>
      <c r="M375" s="208" t="s">
        <v>3971</v>
      </c>
      <c r="N375" s="54" t="s">
        <v>112</v>
      </c>
      <c r="O375" s="54" t="s">
        <v>112</v>
      </c>
      <c r="P375" s="54" t="s">
        <v>112</v>
      </c>
      <c r="Q375" s="54" t="s">
        <v>112</v>
      </c>
      <c r="R375" s="54" t="s">
        <v>112</v>
      </c>
      <c r="S375" s="37"/>
      <c r="T375" s="37"/>
      <c r="U375" s="37"/>
      <c r="V375" s="37"/>
      <c r="W375" s="195" t="s">
        <v>886</v>
      </c>
      <c r="X375" s="177" t="s">
        <v>112</v>
      </c>
    </row>
    <row r="376" spans="1:24" ht="201.6" x14ac:dyDescent="0.3">
      <c r="A376" s="186" t="s">
        <v>3333</v>
      </c>
      <c r="B376" s="36" t="s">
        <v>3932</v>
      </c>
      <c r="C376" s="36" t="s">
        <v>3846</v>
      </c>
      <c r="D376" s="36" t="s">
        <v>3972</v>
      </c>
      <c r="E376" s="33" t="str">
        <f t="shared" si="8"/>
        <v>Comptabilité finance (Université de Montpellier) (Licence 3)</v>
      </c>
      <c r="F376" s="147" t="s">
        <v>3973</v>
      </c>
      <c r="G376" s="37" t="s">
        <v>81</v>
      </c>
      <c r="H376" s="37" t="s">
        <v>110</v>
      </c>
      <c r="I376" s="37" t="s">
        <v>111</v>
      </c>
      <c r="J376" s="37">
        <v>60</v>
      </c>
      <c r="K376" s="37" t="s">
        <v>105</v>
      </c>
      <c r="L376" s="211">
        <v>0</v>
      </c>
      <c r="M376" s="37" t="s">
        <v>112</v>
      </c>
      <c r="N376" s="37" t="s">
        <v>112</v>
      </c>
      <c r="O376" s="37" t="s">
        <v>112</v>
      </c>
      <c r="P376" s="37" t="s">
        <v>112</v>
      </c>
      <c r="Q376" s="37" t="s">
        <v>112</v>
      </c>
      <c r="R376" s="37" t="s">
        <v>105</v>
      </c>
      <c r="S376" s="37"/>
      <c r="T376" s="37"/>
      <c r="U376" s="37"/>
      <c r="V376" s="37"/>
      <c r="W376" s="195" t="s">
        <v>886</v>
      </c>
      <c r="X376" s="177" t="s">
        <v>112</v>
      </c>
    </row>
    <row r="377" spans="1:24" ht="388.8" x14ac:dyDescent="0.3">
      <c r="A377" s="186" t="s">
        <v>3333</v>
      </c>
      <c r="B377" s="37" t="s">
        <v>3932</v>
      </c>
      <c r="C377" s="36" t="s">
        <v>3359</v>
      </c>
      <c r="D377" s="36" t="s">
        <v>3974</v>
      </c>
      <c r="E377" s="33" t="str">
        <f t="shared" si="8"/>
        <v>Conseiller commercial sur le marché des particuliers - Option : Banque (alternance) (Université de Montpellier) (Licence professionnelle )</v>
      </c>
      <c r="F377" s="147" t="s">
        <v>3975</v>
      </c>
      <c r="G377" s="37" t="s">
        <v>160</v>
      </c>
      <c r="H377" s="37" t="s">
        <v>81</v>
      </c>
      <c r="I377" s="37" t="s">
        <v>111</v>
      </c>
      <c r="J377" s="37">
        <v>60</v>
      </c>
      <c r="K377" s="37" t="s">
        <v>105</v>
      </c>
      <c r="L377" s="211">
        <v>0</v>
      </c>
      <c r="M377" s="37" t="s">
        <v>112</v>
      </c>
      <c r="N377" s="37" t="s">
        <v>112</v>
      </c>
      <c r="O377" s="37" t="s">
        <v>112</v>
      </c>
      <c r="P377" s="37" t="s">
        <v>112</v>
      </c>
      <c r="Q377" s="37" t="s">
        <v>112</v>
      </c>
      <c r="R377" s="37" t="s">
        <v>105</v>
      </c>
      <c r="S377" s="37"/>
      <c r="T377" s="37"/>
      <c r="U377" s="37"/>
      <c r="V377" s="37"/>
      <c r="W377" s="195" t="s">
        <v>886</v>
      </c>
      <c r="X377" s="177" t="s">
        <v>112</v>
      </c>
    </row>
    <row r="378" spans="1:24" ht="374.4" x14ac:dyDescent="0.3">
      <c r="A378" s="186" t="s">
        <v>3333</v>
      </c>
      <c r="B378" s="37" t="s">
        <v>3932</v>
      </c>
      <c r="C378" s="36" t="s">
        <v>3359</v>
      </c>
      <c r="D378" s="36" t="s">
        <v>3976</v>
      </c>
      <c r="E378" s="33" t="str">
        <f t="shared" si="8"/>
        <v>Conseiller commercial sur le marché des particuliers - Option : Assurance (Université de Montpellier) (Licence professionnelle )</v>
      </c>
      <c r="F378" s="147" t="s">
        <v>3977</v>
      </c>
      <c r="G378" s="37" t="s">
        <v>160</v>
      </c>
      <c r="H378" s="37" t="s">
        <v>81</v>
      </c>
      <c r="I378" s="37" t="s">
        <v>111</v>
      </c>
      <c r="J378" s="37">
        <v>60</v>
      </c>
      <c r="K378" s="37" t="s">
        <v>84</v>
      </c>
      <c r="L378" s="211">
        <v>1</v>
      </c>
      <c r="M378" s="36" t="s">
        <v>693</v>
      </c>
      <c r="N378" s="37" t="s">
        <v>3716</v>
      </c>
      <c r="O378" s="37" t="s">
        <v>86</v>
      </c>
      <c r="P378" s="37" t="s">
        <v>86</v>
      </c>
      <c r="Q378" s="37" t="s">
        <v>86</v>
      </c>
      <c r="R378" s="37" t="s">
        <v>105</v>
      </c>
      <c r="S378" s="37"/>
      <c r="T378" s="37"/>
      <c r="U378" s="37"/>
      <c r="V378" s="37"/>
      <c r="W378" s="195" t="s">
        <v>886</v>
      </c>
      <c r="X378" s="177" t="s">
        <v>112</v>
      </c>
    </row>
    <row r="379" spans="1:24" ht="201.6" x14ac:dyDescent="0.3">
      <c r="A379" s="185" t="s">
        <v>3333</v>
      </c>
      <c r="B379" s="36" t="s">
        <v>3334</v>
      </c>
      <c r="C379" s="48" t="s">
        <v>3940</v>
      </c>
      <c r="D379" s="48" t="s">
        <v>3978</v>
      </c>
      <c r="E379" s="33" t="str">
        <f t="shared" si="8"/>
        <v>Droit des affaires parcours Droit et Fiscalité de l'entreprise (Formation continue)  (Paris-Panthéon-Assas Université) (Master 2 )</v>
      </c>
      <c r="F379" s="212" t="s">
        <v>3979</v>
      </c>
      <c r="G379" s="37" t="s">
        <v>110</v>
      </c>
      <c r="H379" s="37" t="s">
        <v>82</v>
      </c>
      <c r="I379" s="37" t="s">
        <v>111</v>
      </c>
      <c r="J379" s="37">
        <v>60</v>
      </c>
      <c r="K379" s="37" t="s">
        <v>105</v>
      </c>
      <c r="L379" s="211">
        <v>0</v>
      </c>
      <c r="M379" s="37" t="s">
        <v>112</v>
      </c>
      <c r="N379" s="37" t="s">
        <v>112</v>
      </c>
      <c r="O379" s="37" t="s">
        <v>112</v>
      </c>
      <c r="P379" s="37" t="s">
        <v>112</v>
      </c>
      <c r="Q379" s="37" t="s">
        <v>112</v>
      </c>
      <c r="R379" s="37" t="s">
        <v>105</v>
      </c>
      <c r="S379" s="37"/>
      <c r="T379" s="37"/>
      <c r="U379" s="37"/>
      <c r="V379" s="37"/>
      <c r="W379" s="195" t="s">
        <v>116</v>
      </c>
      <c r="X379" s="177" t="s">
        <v>112</v>
      </c>
    </row>
    <row r="380" spans="1:24" ht="172.8" x14ac:dyDescent="0.3">
      <c r="A380" s="185" t="s">
        <v>3333</v>
      </c>
      <c r="B380" s="36" t="s">
        <v>3334</v>
      </c>
      <c r="C380" s="128" t="s">
        <v>3940</v>
      </c>
      <c r="D380" s="128" t="s">
        <v>3980</v>
      </c>
      <c r="E380" s="33" t="str">
        <f t="shared" si="8"/>
        <v>Droit des Assurances (Formation continue)  (Paris-Panthéon-Assas Université) (Master 2 )</v>
      </c>
      <c r="F380" s="213" t="s">
        <v>3981</v>
      </c>
      <c r="G380" s="37" t="s">
        <v>110</v>
      </c>
      <c r="H380" s="37" t="s">
        <v>82</v>
      </c>
      <c r="I380" s="37" t="s">
        <v>111</v>
      </c>
      <c r="J380" s="37">
        <v>60</v>
      </c>
      <c r="K380" s="37" t="s">
        <v>105</v>
      </c>
      <c r="L380" s="211">
        <v>0</v>
      </c>
      <c r="M380" s="37" t="s">
        <v>112</v>
      </c>
      <c r="N380" s="37" t="s">
        <v>112</v>
      </c>
      <c r="O380" s="37" t="s">
        <v>112</v>
      </c>
      <c r="P380" s="37" t="s">
        <v>112</v>
      </c>
      <c r="Q380" s="37" t="s">
        <v>112</v>
      </c>
      <c r="R380" s="37" t="s">
        <v>105</v>
      </c>
      <c r="S380" s="37"/>
      <c r="T380" s="37"/>
      <c r="U380" s="37"/>
      <c r="V380" s="37"/>
      <c r="W380" s="195" t="s">
        <v>116</v>
      </c>
      <c r="X380" s="177" t="s">
        <v>112</v>
      </c>
    </row>
    <row r="381" spans="1:24" ht="216" x14ac:dyDescent="0.3">
      <c r="A381" s="185" t="s">
        <v>3333</v>
      </c>
      <c r="B381" s="36" t="s">
        <v>3334</v>
      </c>
      <c r="C381" s="128" t="s">
        <v>3982</v>
      </c>
      <c r="D381" s="128" t="s">
        <v>3983</v>
      </c>
      <c r="E381" s="33" t="str">
        <f t="shared" si="8"/>
        <v>Responsable conformité : Compliance Officer  (Paris-Panthéon-Assas Université) (Diplôme d'université )</v>
      </c>
      <c r="F381" s="213" t="s">
        <v>3984</v>
      </c>
      <c r="G381" s="37" t="s">
        <v>110</v>
      </c>
      <c r="H381" s="37" t="s">
        <v>110</v>
      </c>
      <c r="I381" s="37" t="s">
        <v>111</v>
      </c>
      <c r="J381" s="37" t="s">
        <v>112</v>
      </c>
      <c r="K381" s="37" t="s">
        <v>105</v>
      </c>
      <c r="L381" s="211">
        <v>0</v>
      </c>
      <c r="M381" s="37" t="s">
        <v>112</v>
      </c>
      <c r="N381" s="37" t="s">
        <v>112</v>
      </c>
      <c r="O381" s="37" t="s">
        <v>112</v>
      </c>
      <c r="P381" s="37" t="s">
        <v>112</v>
      </c>
      <c r="Q381" s="37" t="s">
        <v>112</v>
      </c>
      <c r="R381" s="37" t="s">
        <v>105</v>
      </c>
      <c r="S381" s="37"/>
      <c r="T381" s="37"/>
      <c r="U381" s="37"/>
      <c r="V381" s="37"/>
      <c r="W381" s="195" t="s">
        <v>116</v>
      </c>
      <c r="X381" s="177" t="s">
        <v>112</v>
      </c>
    </row>
    <row r="382" spans="1:24" ht="158.4" x14ac:dyDescent="0.3">
      <c r="A382" s="185" t="s">
        <v>3333</v>
      </c>
      <c r="B382" s="36" t="s">
        <v>3394</v>
      </c>
      <c r="C382" s="128" t="s">
        <v>3985</v>
      </c>
      <c r="D382" s="128" t="s">
        <v>3986</v>
      </c>
      <c r="E382" s="33" t="str">
        <f t="shared" si="8"/>
        <v>Centre des Hautes Etudes d'Assurances (CHEA) (Université Paris Dauphine PSL) (Executive MBA)</v>
      </c>
      <c r="F382" s="213" t="s">
        <v>3987</v>
      </c>
      <c r="G382" s="37" t="s">
        <v>110</v>
      </c>
      <c r="H382" s="37" t="s">
        <v>82</v>
      </c>
      <c r="I382" s="37" t="s">
        <v>111</v>
      </c>
      <c r="J382" s="37" t="s">
        <v>112</v>
      </c>
      <c r="K382" s="37" t="s">
        <v>105</v>
      </c>
      <c r="L382" s="211">
        <v>0</v>
      </c>
      <c r="M382" s="37" t="s">
        <v>112</v>
      </c>
      <c r="N382" s="37" t="s">
        <v>112</v>
      </c>
      <c r="O382" s="37" t="s">
        <v>112</v>
      </c>
      <c r="P382" s="37" t="s">
        <v>112</v>
      </c>
      <c r="Q382" s="37" t="s">
        <v>112</v>
      </c>
      <c r="R382" s="37" t="s">
        <v>105</v>
      </c>
      <c r="S382" s="37"/>
      <c r="T382" s="37"/>
      <c r="U382" s="37"/>
      <c r="V382" s="37"/>
      <c r="W382" s="195" t="s">
        <v>116</v>
      </c>
      <c r="X382" s="177" t="s">
        <v>112</v>
      </c>
    </row>
    <row r="383" spans="1:24" ht="409.6" x14ac:dyDescent="0.3">
      <c r="A383" s="185" t="s">
        <v>3333</v>
      </c>
      <c r="B383" s="36" t="s">
        <v>3394</v>
      </c>
      <c r="C383" s="128" t="s">
        <v>2143</v>
      </c>
      <c r="D383" s="128" t="s">
        <v>3988</v>
      </c>
      <c r="E383" s="33" t="str">
        <f t="shared" si="8"/>
        <v>Dirigeant courtier d'assurances (Université Paris Dauphine PSL) (Executive Master)</v>
      </c>
      <c r="F383" s="213" t="s">
        <v>3989</v>
      </c>
      <c r="G383" s="37" t="s">
        <v>3990</v>
      </c>
      <c r="H383" s="37" t="s">
        <v>82</v>
      </c>
      <c r="I383" s="36" t="s">
        <v>3991</v>
      </c>
      <c r="J383" s="37" t="s">
        <v>112</v>
      </c>
      <c r="K383" s="37" t="s">
        <v>84</v>
      </c>
      <c r="L383" s="37">
        <v>1</v>
      </c>
      <c r="M383" s="36" t="s">
        <v>3992</v>
      </c>
      <c r="N383" s="37" t="s">
        <v>86</v>
      </c>
      <c r="O383" s="37" t="s">
        <v>87</v>
      </c>
      <c r="P383" s="37" t="s">
        <v>86</v>
      </c>
      <c r="Q383" s="37" t="s">
        <v>86</v>
      </c>
      <c r="R383" s="37" t="s">
        <v>105</v>
      </c>
      <c r="S383" s="37"/>
      <c r="T383" s="37"/>
      <c r="U383" s="37"/>
      <c r="V383" s="37"/>
      <c r="W383" s="195" t="s">
        <v>116</v>
      </c>
      <c r="X383" s="178" t="s">
        <v>3993</v>
      </c>
    </row>
    <row r="384" spans="1:24" ht="409.6" x14ac:dyDescent="0.3">
      <c r="A384" s="176" t="s">
        <v>3333</v>
      </c>
      <c r="B384" s="41" t="s">
        <v>3394</v>
      </c>
      <c r="C384" s="41" t="s">
        <v>2143</v>
      </c>
      <c r="D384" s="41" t="s">
        <v>3994</v>
      </c>
      <c r="E384" s="33" t="str">
        <f t="shared" si="8"/>
        <v>Asset Management (Exec Master) (Université Paris Dauphine PSL) (Executive Master)</v>
      </c>
      <c r="F384" s="214" t="s">
        <v>3995</v>
      </c>
      <c r="G384" s="43" t="s">
        <v>82</v>
      </c>
      <c r="H384" s="43" t="s">
        <v>82</v>
      </c>
      <c r="I384" s="41" t="s">
        <v>3996</v>
      </c>
      <c r="J384" s="43" t="s">
        <v>112</v>
      </c>
      <c r="K384" s="43" t="s">
        <v>84</v>
      </c>
      <c r="L384" s="35">
        <v>1</v>
      </c>
      <c r="M384" s="36" t="s">
        <v>3997</v>
      </c>
      <c r="N384" s="36" t="s">
        <v>3998</v>
      </c>
      <c r="O384" s="37" t="s">
        <v>87</v>
      </c>
      <c r="P384" s="37" t="s">
        <v>86</v>
      </c>
      <c r="Q384" s="37" t="s">
        <v>86</v>
      </c>
      <c r="R384" s="43" t="s">
        <v>105</v>
      </c>
      <c r="S384" s="37"/>
      <c r="T384" s="37"/>
      <c r="U384" s="37"/>
      <c r="V384" s="37"/>
      <c r="W384" s="43" t="s">
        <v>116</v>
      </c>
      <c r="X384" s="178" t="s">
        <v>3999</v>
      </c>
    </row>
    <row r="385" spans="1:24" ht="409.6" x14ac:dyDescent="0.3">
      <c r="A385" s="176" t="s">
        <v>3333</v>
      </c>
      <c r="B385" s="41" t="s">
        <v>3394</v>
      </c>
      <c r="C385" s="41" t="s">
        <v>2143</v>
      </c>
      <c r="D385" s="41" t="s">
        <v>3994</v>
      </c>
      <c r="E385" s="33" t="str">
        <f t="shared" si="8"/>
        <v>Asset Management (Exec Master) (Université Paris Dauphine PSL) (Executive Master)</v>
      </c>
      <c r="F385" s="214" t="s">
        <v>3995</v>
      </c>
      <c r="G385" s="43" t="s">
        <v>82</v>
      </c>
      <c r="H385" s="43" t="s">
        <v>82</v>
      </c>
      <c r="I385" s="41" t="s">
        <v>3996</v>
      </c>
      <c r="J385" s="43" t="s">
        <v>112</v>
      </c>
      <c r="K385" s="43" t="s">
        <v>84</v>
      </c>
      <c r="L385" s="35">
        <v>1</v>
      </c>
      <c r="M385" s="36" t="s">
        <v>4000</v>
      </c>
      <c r="N385" s="36" t="s">
        <v>4001</v>
      </c>
      <c r="O385" s="37" t="s">
        <v>87</v>
      </c>
      <c r="P385" s="37" t="s">
        <v>86</v>
      </c>
      <c r="Q385" s="37" t="s">
        <v>86</v>
      </c>
      <c r="R385" s="43" t="s">
        <v>105</v>
      </c>
      <c r="S385" s="37"/>
      <c r="T385" s="37"/>
      <c r="U385" s="37"/>
      <c r="V385" s="37"/>
      <c r="W385" s="43" t="s">
        <v>116</v>
      </c>
      <c r="X385" s="178" t="s">
        <v>4002</v>
      </c>
    </row>
    <row r="386" spans="1:24" ht="187.2" x14ac:dyDescent="0.3">
      <c r="A386" s="185" t="s">
        <v>3333</v>
      </c>
      <c r="B386" s="36" t="s">
        <v>3394</v>
      </c>
      <c r="C386" s="128" t="s">
        <v>2143</v>
      </c>
      <c r="D386" s="128" t="s">
        <v>4003</v>
      </c>
      <c r="E386" s="33" t="str">
        <f t="shared" ref="E386:E449" si="9">CONCATENATE(D386&amp;" ("&amp;B386&amp;")"&amp;" ("&amp;C386&amp;")")</f>
        <v>Banque, contrôles &amp; régulation (Université Paris Dauphine PSL) (Executive Master)</v>
      </c>
      <c r="F386" s="213" t="s">
        <v>4004</v>
      </c>
      <c r="G386" s="37" t="s">
        <v>4005</v>
      </c>
      <c r="H386" s="37" t="s">
        <v>82</v>
      </c>
      <c r="I386" s="36" t="s">
        <v>4006</v>
      </c>
      <c r="J386" s="37" t="s">
        <v>112</v>
      </c>
      <c r="K386" s="37" t="s">
        <v>105</v>
      </c>
      <c r="L386" s="37">
        <v>0</v>
      </c>
      <c r="M386" s="37" t="s">
        <v>112</v>
      </c>
      <c r="N386" s="37" t="s">
        <v>112</v>
      </c>
      <c r="O386" s="37" t="s">
        <v>112</v>
      </c>
      <c r="P386" s="37" t="s">
        <v>112</v>
      </c>
      <c r="Q386" s="37" t="s">
        <v>112</v>
      </c>
      <c r="R386" s="37" t="s">
        <v>105</v>
      </c>
      <c r="S386" s="215"/>
      <c r="T386" s="215"/>
      <c r="U386" s="215"/>
      <c r="V386" s="215"/>
      <c r="W386" s="37" t="s">
        <v>116</v>
      </c>
      <c r="X386" s="177" t="s">
        <v>112</v>
      </c>
    </row>
    <row r="387" spans="1:24" ht="230.4" x14ac:dyDescent="0.3">
      <c r="A387" s="185" t="s">
        <v>3333</v>
      </c>
      <c r="B387" s="36" t="s">
        <v>3394</v>
      </c>
      <c r="C387" s="128" t="s">
        <v>2143</v>
      </c>
      <c r="D387" s="128" t="s">
        <v>4007</v>
      </c>
      <c r="E387" s="33" t="str">
        <f t="shared" si="9"/>
        <v>Expert en évaluation, financement &amp; transmission d’entreprise (Université Paris Dauphine PSL) (Executive Master)</v>
      </c>
      <c r="F387" s="213" t="s">
        <v>4008</v>
      </c>
      <c r="G387" s="37" t="s">
        <v>86</v>
      </c>
      <c r="H387" s="37" t="s">
        <v>86</v>
      </c>
      <c r="I387" s="36" t="s">
        <v>4009</v>
      </c>
      <c r="J387" s="37" t="s">
        <v>112</v>
      </c>
      <c r="K387" s="37" t="s">
        <v>105</v>
      </c>
      <c r="L387" s="37">
        <v>0</v>
      </c>
      <c r="M387" s="37" t="s">
        <v>112</v>
      </c>
      <c r="N387" s="37" t="s">
        <v>112</v>
      </c>
      <c r="O387" s="37" t="s">
        <v>112</v>
      </c>
      <c r="P387" s="37" t="s">
        <v>112</v>
      </c>
      <c r="Q387" s="37" t="s">
        <v>112</v>
      </c>
      <c r="R387" s="37" t="s">
        <v>105</v>
      </c>
      <c r="S387" s="215"/>
      <c r="T387" s="215"/>
      <c r="U387" s="215"/>
      <c r="V387" s="215"/>
      <c r="W387" s="37" t="s">
        <v>116</v>
      </c>
      <c r="X387" s="177" t="s">
        <v>112</v>
      </c>
    </row>
    <row r="388" spans="1:24" ht="158.4" x14ac:dyDescent="0.3">
      <c r="A388" s="185" t="s">
        <v>3333</v>
      </c>
      <c r="B388" s="36" t="s">
        <v>3394</v>
      </c>
      <c r="C388" s="128" t="s">
        <v>2143</v>
      </c>
      <c r="D388" s="128" t="s">
        <v>4010</v>
      </c>
      <c r="E388" s="33" t="str">
        <f t="shared" si="9"/>
        <v>Gestion &amp; allocation d'actifs patrimoniaux (Université Paris Dauphine PSL) (Executive Master)</v>
      </c>
      <c r="F388" s="213" t="s">
        <v>2579</v>
      </c>
      <c r="G388" s="37" t="s">
        <v>4011</v>
      </c>
      <c r="H388" s="37" t="s">
        <v>82</v>
      </c>
      <c r="I388" s="37" t="s">
        <v>854</v>
      </c>
      <c r="J388" s="37" t="s">
        <v>112</v>
      </c>
      <c r="K388" s="37" t="s">
        <v>84</v>
      </c>
      <c r="L388" s="37">
        <v>1</v>
      </c>
      <c r="M388" s="37" t="s">
        <v>4012</v>
      </c>
      <c r="N388" s="37" t="s">
        <v>86</v>
      </c>
      <c r="O388" s="37" t="s">
        <v>86</v>
      </c>
      <c r="P388" s="37" t="s">
        <v>86</v>
      </c>
      <c r="Q388" s="37" t="s">
        <v>86</v>
      </c>
      <c r="R388" s="37" t="s">
        <v>105</v>
      </c>
      <c r="S388" s="37"/>
      <c r="T388" s="37"/>
      <c r="U388" s="37"/>
      <c r="V388" s="37"/>
      <c r="W388" s="37" t="s">
        <v>116</v>
      </c>
      <c r="X388" s="177" t="s">
        <v>86</v>
      </c>
    </row>
    <row r="389" spans="1:24" ht="316.8" x14ac:dyDescent="0.3">
      <c r="A389" s="185" t="s">
        <v>3333</v>
      </c>
      <c r="B389" s="36" t="s">
        <v>3394</v>
      </c>
      <c r="C389" s="128" t="s">
        <v>2143</v>
      </c>
      <c r="D389" s="128" t="s">
        <v>4013</v>
      </c>
      <c r="E389" s="33" t="str">
        <f t="shared" si="9"/>
        <v>Finance d'entreprise et pilotage de la performance (Université Paris Dauphine PSL) (Executive Master)</v>
      </c>
      <c r="F389" s="213" t="s">
        <v>4014</v>
      </c>
      <c r="G389" s="37" t="s">
        <v>110</v>
      </c>
      <c r="H389" s="37" t="s">
        <v>82</v>
      </c>
      <c r="I389" s="36" t="s">
        <v>4015</v>
      </c>
      <c r="J389" s="37" t="s">
        <v>112</v>
      </c>
      <c r="K389" s="37" t="s">
        <v>84</v>
      </c>
      <c r="L389" s="37">
        <v>1</v>
      </c>
      <c r="M389" s="37" t="s">
        <v>4016</v>
      </c>
      <c r="N389" s="36" t="s">
        <v>4017</v>
      </c>
      <c r="O389" s="37" t="s">
        <v>86</v>
      </c>
      <c r="P389" s="37" t="s">
        <v>86</v>
      </c>
      <c r="Q389" s="37" t="s">
        <v>86</v>
      </c>
      <c r="R389" s="37" t="s">
        <v>105</v>
      </c>
      <c r="S389" s="37"/>
      <c r="T389" s="37"/>
      <c r="U389" s="37"/>
      <c r="V389" s="37"/>
      <c r="W389" s="37" t="s">
        <v>116</v>
      </c>
      <c r="X389" s="178" t="s">
        <v>4018</v>
      </c>
    </row>
    <row r="390" spans="1:24" ht="201.6" x14ac:dyDescent="0.3">
      <c r="A390" s="185" t="s">
        <v>3333</v>
      </c>
      <c r="B390" s="36" t="s">
        <v>3394</v>
      </c>
      <c r="C390" s="128" t="s">
        <v>2143</v>
      </c>
      <c r="D390" s="128" t="s">
        <v>4019</v>
      </c>
      <c r="E390" s="33" t="str">
        <f t="shared" si="9"/>
        <v>Finance quantitative (Université Paris Dauphine PSL) (Executive Master)</v>
      </c>
      <c r="F390" s="213" t="s">
        <v>4020</v>
      </c>
      <c r="G390" s="37" t="s">
        <v>110</v>
      </c>
      <c r="H390" s="37" t="s">
        <v>82</v>
      </c>
      <c r="I390" s="36" t="s">
        <v>4021</v>
      </c>
      <c r="J390" s="37" t="s">
        <v>112</v>
      </c>
      <c r="K390" s="37" t="s">
        <v>105</v>
      </c>
      <c r="L390" s="37">
        <v>0</v>
      </c>
      <c r="M390" s="37" t="s">
        <v>112</v>
      </c>
      <c r="N390" s="37" t="s">
        <v>112</v>
      </c>
      <c r="O390" s="37" t="s">
        <v>112</v>
      </c>
      <c r="P390" s="37" t="s">
        <v>112</v>
      </c>
      <c r="Q390" s="37" t="s">
        <v>112</v>
      </c>
      <c r="R390" s="37" t="s">
        <v>105</v>
      </c>
      <c r="S390" s="215"/>
      <c r="T390" s="215"/>
      <c r="U390" s="215"/>
      <c r="V390" s="215"/>
      <c r="W390" s="37" t="s">
        <v>116</v>
      </c>
      <c r="X390" s="177" t="s">
        <v>112</v>
      </c>
    </row>
    <row r="391" spans="1:24" ht="316.8" x14ac:dyDescent="0.3">
      <c r="A391" s="185" t="s">
        <v>3333</v>
      </c>
      <c r="B391" s="36" t="s">
        <v>3394</v>
      </c>
      <c r="C391" s="128" t="s">
        <v>2143</v>
      </c>
      <c r="D391" s="128" t="s">
        <v>4022</v>
      </c>
      <c r="E391" s="33" t="str">
        <f t="shared" si="9"/>
        <v>Marchés des Capitaux IFC - Europlace - Dauphine (Université Paris Dauphine PSL) (Executive Master)</v>
      </c>
      <c r="F391" s="213" t="s">
        <v>4023</v>
      </c>
      <c r="G391" s="37" t="s">
        <v>110</v>
      </c>
      <c r="H391" s="37" t="s">
        <v>110</v>
      </c>
      <c r="I391" s="36" t="s">
        <v>4024</v>
      </c>
      <c r="J391" s="37" t="s">
        <v>112</v>
      </c>
      <c r="K391" s="37" t="s">
        <v>84</v>
      </c>
      <c r="L391" s="37">
        <v>1</v>
      </c>
      <c r="M391" s="37" t="s">
        <v>807</v>
      </c>
      <c r="N391" s="36" t="s">
        <v>4025</v>
      </c>
      <c r="O391" s="37" t="s">
        <v>87</v>
      </c>
      <c r="P391" s="37" t="s">
        <v>86</v>
      </c>
      <c r="Q391" s="37" t="s">
        <v>86</v>
      </c>
      <c r="R391" s="37" t="s">
        <v>105</v>
      </c>
      <c r="S391" s="37"/>
      <c r="T391" s="37"/>
      <c r="U391" s="37"/>
      <c r="V391" s="37"/>
      <c r="W391" s="37" t="s">
        <v>116</v>
      </c>
      <c r="X391" s="137" t="s">
        <v>4026</v>
      </c>
    </row>
    <row r="392" spans="1:24" ht="216" x14ac:dyDescent="0.3">
      <c r="A392" s="185" t="s">
        <v>3333</v>
      </c>
      <c r="B392" s="36" t="s">
        <v>3394</v>
      </c>
      <c r="C392" s="128" t="s">
        <v>2143</v>
      </c>
      <c r="D392" s="128" t="s">
        <v>4027</v>
      </c>
      <c r="E392" s="33" t="str">
        <f t="shared" si="9"/>
        <v>Marchés financiers &amp; banque d'investissement (Université Paris Dauphine PSL) (Executive Master)</v>
      </c>
      <c r="F392" s="213" t="s">
        <v>4028</v>
      </c>
      <c r="G392" s="37" t="s">
        <v>82</v>
      </c>
      <c r="H392" s="37" t="s">
        <v>82</v>
      </c>
      <c r="I392" s="36" t="s">
        <v>4029</v>
      </c>
      <c r="J392" s="37" t="s">
        <v>112</v>
      </c>
      <c r="K392" s="37" t="s">
        <v>105</v>
      </c>
      <c r="L392" s="37">
        <v>0</v>
      </c>
      <c r="M392" s="37" t="s">
        <v>112</v>
      </c>
      <c r="N392" s="37" t="s">
        <v>112</v>
      </c>
      <c r="O392" s="37" t="s">
        <v>112</v>
      </c>
      <c r="P392" s="37" t="s">
        <v>112</v>
      </c>
      <c r="Q392" s="37" t="s">
        <v>112</v>
      </c>
      <c r="R392" s="37" t="s">
        <v>105</v>
      </c>
      <c r="S392" s="215"/>
      <c r="T392" s="215"/>
      <c r="U392" s="215"/>
      <c r="V392" s="215"/>
      <c r="W392" s="37" t="s">
        <v>116</v>
      </c>
      <c r="X392" s="177" t="s">
        <v>112</v>
      </c>
    </row>
    <row r="393" spans="1:24" ht="409.6" x14ac:dyDescent="0.3">
      <c r="A393" s="185" t="s">
        <v>3333</v>
      </c>
      <c r="B393" s="36" t="s">
        <v>3394</v>
      </c>
      <c r="C393" s="128" t="s">
        <v>2143</v>
      </c>
      <c r="D393" s="128" t="s">
        <v>4030</v>
      </c>
      <c r="E393" s="33" t="str">
        <f t="shared" si="9"/>
        <v>Compliance (Université Paris Dauphine PSL) (Executive Master)</v>
      </c>
      <c r="F393" s="213" t="s">
        <v>4031</v>
      </c>
      <c r="G393" s="37" t="s">
        <v>110</v>
      </c>
      <c r="H393" s="37" t="s">
        <v>82</v>
      </c>
      <c r="I393" s="36" t="s">
        <v>4032</v>
      </c>
      <c r="J393" s="36" t="s">
        <v>4033</v>
      </c>
      <c r="K393" s="37" t="s">
        <v>84</v>
      </c>
      <c r="L393" s="37">
        <v>1</v>
      </c>
      <c r="M393" s="36" t="s">
        <v>4034</v>
      </c>
      <c r="N393" s="36" t="s">
        <v>4035</v>
      </c>
      <c r="O393" s="37" t="s">
        <v>87</v>
      </c>
      <c r="P393" s="37" t="s">
        <v>86</v>
      </c>
      <c r="Q393" s="37" t="s">
        <v>86</v>
      </c>
      <c r="R393" s="37" t="s">
        <v>105</v>
      </c>
      <c r="S393" s="37"/>
      <c r="T393" s="37"/>
      <c r="U393" s="37"/>
      <c r="V393" s="37"/>
      <c r="W393" s="37" t="s">
        <v>116</v>
      </c>
      <c r="X393" s="178" t="s">
        <v>4036</v>
      </c>
    </row>
    <row r="394" spans="1:24" ht="172.8" x14ac:dyDescent="0.3">
      <c r="A394" s="185" t="s">
        <v>3333</v>
      </c>
      <c r="B394" s="36" t="s">
        <v>3394</v>
      </c>
      <c r="C394" s="128" t="s">
        <v>769</v>
      </c>
      <c r="D394" s="128" t="s">
        <v>4037</v>
      </c>
      <c r="E394" s="33" t="str">
        <f t="shared" si="9"/>
        <v>Retraite, santé &amp; prévoyance des salariés &amp; dirigeants (Université Paris Dauphine PSL) (Executive certificate)</v>
      </c>
      <c r="F394" s="213" t="s">
        <v>4038</v>
      </c>
      <c r="G394" s="37" t="s">
        <v>81</v>
      </c>
      <c r="H394" s="37" t="s">
        <v>81</v>
      </c>
      <c r="I394" s="37" t="s">
        <v>2320</v>
      </c>
      <c r="J394" s="37" t="s">
        <v>112</v>
      </c>
      <c r="K394" s="37" t="s">
        <v>105</v>
      </c>
      <c r="L394" s="37">
        <v>0</v>
      </c>
      <c r="M394" s="37" t="s">
        <v>112</v>
      </c>
      <c r="N394" s="37" t="s">
        <v>112</v>
      </c>
      <c r="O394" s="37" t="s">
        <v>112</v>
      </c>
      <c r="P394" s="37" t="s">
        <v>112</v>
      </c>
      <c r="Q394" s="37" t="s">
        <v>112</v>
      </c>
      <c r="R394" s="37" t="s">
        <v>105</v>
      </c>
      <c r="S394" s="215"/>
      <c r="T394" s="215"/>
      <c r="U394" s="215"/>
      <c r="V394" s="215"/>
      <c r="W394" s="37" t="s">
        <v>116</v>
      </c>
      <c r="X394" s="177" t="s">
        <v>112</v>
      </c>
    </row>
    <row r="395" spans="1:24" ht="409.6" x14ac:dyDescent="0.3">
      <c r="A395" s="176" t="s">
        <v>3333</v>
      </c>
      <c r="B395" s="41" t="s">
        <v>3394</v>
      </c>
      <c r="C395" s="41" t="s">
        <v>769</v>
      </c>
      <c r="D395" s="41" t="s">
        <v>4039</v>
      </c>
      <c r="E395" s="33" t="str">
        <f t="shared" si="9"/>
        <v>Information extra-financière : reporting, audit &amp; notation  (Université Paris Dauphine PSL) (Executive certificate)</v>
      </c>
      <c r="F395" s="42" t="s">
        <v>4040</v>
      </c>
      <c r="G395" s="43" t="s">
        <v>4041</v>
      </c>
      <c r="H395" s="43" t="s">
        <v>4041</v>
      </c>
      <c r="I395" s="41" t="s">
        <v>4042</v>
      </c>
      <c r="J395" s="43" t="s">
        <v>112</v>
      </c>
      <c r="K395" s="43" t="s">
        <v>84</v>
      </c>
      <c r="L395" s="35">
        <v>1</v>
      </c>
      <c r="M395" s="36" t="s">
        <v>4043</v>
      </c>
      <c r="N395" s="36" t="s">
        <v>4044</v>
      </c>
      <c r="O395" s="37" t="s">
        <v>87</v>
      </c>
      <c r="P395" s="37" t="s">
        <v>915</v>
      </c>
      <c r="Q395" s="37" t="s">
        <v>86</v>
      </c>
      <c r="R395" s="43" t="s">
        <v>84</v>
      </c>
      <c r="S395" s="37"/>
      <c r="T395" s="37"/>
      <c r="U395" s="37"/>
      <c r="V395" s="37"/>
      <c r="W395" s="43" t="s">
        <v>116</v>
      </c>
      <c r="X395" s="178" t="s">
        <v>4045</v>
      </c>
    </row>
    <row r="396" spans="1:24" ht="345.6" x14ac:dyDescent="0.3">
      <c r="A396" s="176" t="s">
        <v>3333</v>
      </c>
      <c r="B396" s="41" t="s">
        <v>3394</v>
      </c>
      <c r="C396" s="41" t="s">
        <v>769</v>
      </c>
      <c r="D396" s="41" t="s">
        <v>4039</v>
      </c>
      <c r="E396" s="33" t="str">
        <f t="shared" si="9"/>
        <v>Information extra-financière : reporting, audit &amp; notation  (Université Paris Dauphine PSL) (Executive certificate)</v>
      </c>
      <c r="F396" s="42" t="s">
        <v>4040</v>
      </c>
      <c r="G396" s="43" t="s">
        <v>4041</v>
      </c>
      <c r="H396" s="43" t="s">
        <v>4041</v>
      </c>
      <c r="I396" s="41" t="s">
        <v>4042</v>
      </c>
      <c r="J396" s="43" t="s">
        <v>112</v>
      </c>
      <c r="K396" s="43" t="s">
        <v>84</v>
      </c>
      <c r="L396" s="35">
        <v>1</v>
      </c>
      <c r="M396" s="36" t="s">
        <v>4046</v>
      </c>
      <c r="N396" s="36" t="s">
        <v>4044</v>
      </c>
      <c r="O396" s="37" t="s">
        <v>87</v>
      </c>
      <c r="P396" s="37" t="s">
        <v>4047</v>
      </c>
      <c r="Q396" s="37" t="s">
        <v>86</v>
      </c>
      <c r="R396" s="43" t="s">
        <v>84</v>
      </c>
      <c r="S396" s="37"/>
      <c r="T396" s="37"/>
      <c r="U396" s="37"/>
      <c r="V396" s="37"/>
      <c r="W396" s="43" t="s">
        <v>116</v>
      </c>
      <c r="X396" s="178" t="s">
        <v>4048</v>
      </c>
    </row>
    <row r="397" spans="1:24" ht="172.8" x14ac:dyDescent="0.3">
      <c r="A397" s="176" t="s">
        <v>3333</v>
      </c>
      <c r="B397" s="41" t="s">
        <v>3394</v>
      </c>
      <c r="C397" s="41" t="s">
        <v>769</v>
      </c>
      <c r="D397" s="41" t="s">
        <v>4039</v>
      </c>
      <c r="E397" s="33" t="str">
        <f t="shared" si="9"/>
        <v>Information extra-financière : reporting, audit &amp; notation  (Université Paris Dauphine PSL) (Executive certificate)</v>
      </c>
      <c r="F397" s="42" t="s">
        <v>4040</v>
      </c>
      <c r="G397" s="43" t="s">
        <v>4041</v>
      </c>
      <c r="H397" s="43" t="s">
        <v>4041</v>
      </c>
      <c r="I397" s="41" t="s">
        <v>4042</v>
      </c>
      <c r="J397" s="43" t="s">
        <v>112</v>
      </c>
      <c r="K397" s="43" t="s">
        <v>84</v>
      </c>
      <c r="L397" s="35">
        <v>1</v>
      </c>
      <c r="M397" s="36" t="s">
        <v>4049</v>
      </c>
      <c r="N397" s="36" t="s">
        <v>910</v>
      </c>
      <c r="O397" s="37" t="s">
        <v>87</v>
      </c>
      <c r="P397" s="37" t="s">
        <v>4050</v>
      </c>
      <c r="Q397" s="37" t="s">
        <v>86</v>
      </c>
      <c r="R397" s="43" t="s">
        <v>84</v>
      </c>
      <c r="S397" s="37"/>
      <c r="T397" s="37"/>
      <c r="U397" s="37"/>
      <c r="V397" s="37"/>
      <c r="W397" s="43" t="s">
        <v>116</v>
      </c>
      <c r="X397" s="178" t="s">
        <v>4051</v>
      </c>
    </row>
    <row r="398" spans="1:24" ht="172.8" x14ac:dyDescent="0.3">
      <c r="A398" s="176" t="s">
        <v>3333</v>
      </c>
      <c r="B398" s="41" t="s">
        <v>3394</v>
      </c>
      <c r="C398" s="41" t="s">
        <v>769</v>
      </c>
      <c r="D398" s="41" t="s">
        <v>4039</v>
      </c>
      <c r="E398" s="33" t="str">
        <f t="shared" si="9"/>
        <v>Information extra-financière : reporting, audit &amp; notation  (Université Paris Dauphine PSL) (Executive certificate)</v>
      </c>
      <c r="F398" s="42" t="s">
        <v>4040</v>
      </c>
      <c r="G398" s="43" t="s">
        <v>4041</v>
      </c>
      <c r="H398" s="43" t="s">
        <v>4041</v>
      </c>
      <c r="I398" s="41" t="s">
        <v>4042</v>
      </c>
      <c r="J398" s="43" t="s">
        <v>112</v>
      </c>
      <c r="K398" s="43" t="s">
        <v>84</v>
      </c>
      <c r="L398" s="35">
        <v>1</v>
      </c>
      <c r="M398" s="36" t="s">
        <v>4052</v>
      </c>
      <c r="N398" s="58" t="s">
        <v>4052</v>
      </c>
      <c r="O398" s="37" t="s">
        <v>87</v>
      </c>
      <c r="P398" s="37" t="s">
        <v>4050</v>
      </c>
      <c r="Q398" s="37" t="s">
        <v>86</v>
      </c>
      <c r="R398" s="43" t="s">
        <v>84</v>
      </c>
      <c r="S398" s="37"/>
      <c r="T398" s="37"/>
      <c r="U398" s="37"/>
      <c r="V398" s="37"/>
      <c r="W398" s="43" t="s">
        <v>116</v>
      </c>
      <c r="X398" s="178" t="s">
        <v>4053</v>
      </c>
    </row>
    <row r="399" spans="1:24" ht="172.8" x14ac:dyDescent="0.3">
      <c r="A399" s="176" t="s">
        <v>3333</v>
      </c>
      <c r="B399" s="41" t="s">
        <v>3394</v>
      </c>
      <c r="C399" s="41" t="s">
        <v>769</v>
      </c>
      <c r="D399" s="41" t="s">
        <v>4039</v>
      </c>
      <c r="E399" s="33" t="str">
        <f t="shared" si="9"/>
        <v>Information extra-financière : reporting, audit &amp; notation  (Université Paris Dauphine PSL) (Executive certificate)</v>
      </c>
      <c r="F399" s="42" t="s">
        <v>4040</v>
      </c>
      <c r="G399" s="43" t="s">
        <v>4041</v>
      </c>
      <c r="H399" s="43" t="s">
        <v>4041</v>
      </c>
      <c r="I399" s="41" t="s">
        <v>4042</v>
      </c>
      <c r="J399" s="43" t="s">
        <v>112</v>
      </c>
      <c r="K399" s="43" t="s">
        <v>84</v>
      </c>
      <c r="L399" s="35">
        <v>1</v>
      </c>
      <c r="M399" s="36" t="s">
        <v>4054</v>
      </c>
      <c r="N399" s="36" t="s">
        <v>4055</v>
      </c>
      <c r="O399" s="37" t="s">
        <v>87</v>
      </c>
      <c r="P399" s="37" t="s">
        <v>4050</v>
      </c>
      <c r="Q399" s="37" t="s">
        <v>86</v>
      </c>
      <c r="R399" s="43" t="s">
        <v>84</v>
      </c>
      <c r="S399" s="37"/>
      <c r="T399" s="37"/>
      <c r="U399" s="37"/>
      <c r="V399" s="37"/>
      <c r="W399" s="43" t="s">
        <v>116</v>
      </c>
      <c r="X399" s="193" t="s">
        <v>4056</v>
      </c>
    </row>
    <row r="400" spans="1:24" ht="259.2" x14ac:dyDescent="0.3">
      <c r="A400" s="176" t="s">
        <v>3333</v>
      </c>
      <c r="B400" s="41" t="s">
        <v>3394</v>
      </c>
      <c r="C400" s="41" t="s">
        <v>769</v>
      </c>
      <c r="D400" s="41" t="s">
        <v>4039</v>
      </c>
      <c r="E400" s="33" t="str">
        <f t="shared" si="9"/>
        <v>Information extra-financière : reporting, audit &amp; notation  (Université Paris Dauphine PSL) (Executive certificate)</v>
      </c>
      <c r="F400" s="42" t="s">
        <v>4040</v>
      </c>
      <c r="G400" s="43" t="s">
        <v>4041</v>
      </c>
      <c r="H400" s="43" t="s">
        <v>4041</v>
      </c>
      <c r="I400" s="41" t="s">
        <v>4042</v>
      </c>
      <c r="J400" s="43" t="s">
        <v>112</v>
      </c>
      <c r="K400" s="43" t="s">
        <v>84</v>
      </c>
      <c r="L400" s="35">
        <v>1</v>
      </c>
      <c r="M400" s="36" t="s">
        <v>4057</v>
      </c>
      <c r="N400" s="126" t="s">
        <v>4058</v>
      </c>
      <c r="O400" s="37" t="s">
        <v>87</v>
      </c>
      <c r="P400" s="37" t="s">
        <v>818</v>
      </c>
      <c r="Q400" s="37" t="s">
        <v>86</v>
      </c>
      <c r="R400" s="43" t="s">
        <v>84</v>
      </c>
      <c r="S400" s="37"/>
      <c r="T400" s="37"/>
      <c r="U400" s="37"/>
      <c r="V400" s="37"/>
      <c r="W400" s="43" t="s">
        <v>116</v>
      </c>
      <c r="X400" s="178" t="s">
        <v>4059</v>
      </c>
    </row>
    <row r="401" spans="1:24" ht="259.2" x14ac:dyDescent="0.3">
      <c r="A401" s="176" t="s">
        <v>3333</v>
      </c>
      <c r="B401" s="41" t="s">
        <v>3394</v>
      </c>
      <c r="C401" s="41" t="s">
        <v>769</v>
      </c>
      <c r="D401" s="41" t="s">
        <v>4039</v>
      </c>
      <c r="E401" s="33" t="str">
        <f t="shared" si="9"/>
        <v>Information extra-financière : reporting, audit &amp; notation  (Université Paris Dauphine PSL) (Executive certificate)</v>
      </c>
      <c r="F401" s="42" t="s">
        <v>4040</v>
      </c>
      <c r="G401" s="43" t="s">
        <v>4041</v>
      </c>
      <c r="H401" s="43" t="s">
        <v>4041</v>
      </c>
      <c r="I401" s="41" t="s">
        <v>4042</v>
      </c>
      <c r="J401" s="43" t="s">
        <v>112</v>
      </c>
      <c r="K401" s="43" t="s">
        <v>84</v>
      </c>
      <c r="L401" s="35">
        <v>1</v>
      </c>
      <c r="M401" s="36" t="s">
        <v>4060</v>
      </c>
      <c r="N401" s="36" t="s">
        <v>4044</v>
      </c>
      <c r="O401" s="37" t="s">
        <v>87</v>
      </c>
      <c r="P401" s="37" t="s">
        <v>4050</v>
      </c>
      <c r="Q401" s="37" t="s">
        <v>86</v>
      </c>
      <c r="R401" s="43" t="s">
        <v>84</v>
      </c>
      <c r="S401" s="37"/>
      <c r="T401" s="37"/>
      <c r="U401" s="37"/>
      <c r="V401" s="37"/>
      <c r="W401" s="43" t="s">
        <v>116</v>
      </c>
      <c r="X401" s="178" t="s">
        <v>4061</v>
      </c>
    </row>
    <row r="402" spans="1:24" ht="331.2" x14ac:dyDescent="0.3">
      <c r="A402" s="176" t="s">
        <v>3333</v>
      </c>
      <c r="B402" s="41" t="s">
        <v>3394</v>
      </c>
      <c r="C402" s="41" t="s">
        <v>769</v>
      </c>
      <c r="D402" s="41" t="s">
        <v>4039</v>
      </c>
      <c r="E402" s="33" t="str">
        <f t="shared" si="9"/>
        <v>Information extra-financière : reporting, audit &amp; notation  (Université Paris Dauphine PSL) (Executive certificate)</v>
      </c>
      <c r="F402" s="42" t="s">
        <v>4040</v>
      </c>
      <c r="G402" s="43" t="s">
        <v>4041</v>
      </c>
      <c r="H402" s="43" t="s">
        <v>4041</v>
      </c>
      <c r="I402" s="41" t="s">
        <v>4042</v>
      </c>
      <c r="J402" s="43" t="s">
        <v>112</v>
      </c>
      <c r="K402" s="43" t="s">
        <v>84</v>
      </c>
      <c r="L402" s="35">
        <v>1</v>
      </c>
      <c r="M402" s="36" t="s">
        <v>3827</v>
      </c>
      <c r="N402" s="36" t="s">
        <v>4062</v>
      </c>
      <c r="O402" s="37" t="s">
        <v>87</v>
      </c>
      <c r="P402" s="37" t="s">
        <v>915</v>
      </c>
      <c r="Q402" s="37" t="s">
        <v>86</v>
      </c>
      <c r="R402" s="43" t="s">
        <v>84</v>
      </c>
      <c r="S402" s="37"/>
      <c r="T402" s="37"/>
      <c r="U402" s="37"/>
      <c r="V402" s="37"/>
      <c r="W402" s="43" t="s">
        <v>116</v>
      </c>
      <c r="X402" s="178" t="s">
        <v>4063</v>
      </c>
    </row>
    <row r="403" spans="1:24" ht="172.8" x14ac:dyDescent="0.3">
      <c r="A403" s="176" t="s">
        <v>3333</v>
      </c>
      <c r="B403" s="41" t="s">
        <v>3394</v>
      </c>
      <c r="C403" s="41" t="s">
        <v>769</v>
      </c>
      <c r="D403" s="41" t="s">
        <v>4039</v>
      </c>
      <c r="E403" s="33" t="str">
        <f t="shared" si="9"/>
        <v>Information extra-financière : reporting, audit &amp; notation  (Université Paris Dauphine PSL) (Executive certificate)</v>
      </c>
      <c r="F403" s="42" t="s">
        <v>4040</v>
      </c>
      <c r="G403" s="43" t="s">
        <v>4041</v>
      </c>
      <c r="H403" s="43" t="s">
        <v>4041</v>
      </c>
      <c r="I403" s="41" t="s">
        <v>4042</v>
      </c>
      <c r="J403" s="43" t="s">
        <v>112</v>
      </c>
      <c r="K403" s="43" t="s">
        <v>84</v>
      </c>
      <c r="L403" s="35">
        <v>1</v>
      </c>
      <c r="M403" s="36" t="s">
        <v>4064</v>
      </c>
      <c r="N403" s="36" t="s">
        <v>4065</v>
      </c>
      <c r="O403" s="37" t="s">
        <v>87</v>
      </c>
      <c r="P403" s="37" t="s">
        <v>4050</v>
      </c>
      <c r="Q403" s="37" t="s">
        <v>86</v>
      </c>
      <c r="R403" s="43" t="s">
        <v>84</v>
      </c>
      <c r="S403" s="37"/>
      <c r="T403" s="37"/>
      <c r="U403" s="37"/>
      <c r="V403" s="37"/>
      <c r="W403" s="43" t="s">
        <v>116</v>
      </c>
      <c r="X403" s="178" t="s">
        <v>4066</v>
      </c>
    </row>
    <row r="404" spans="1:24" ht="144" x14ac:dyDescent="0.3">
      <c r="A404" s="185" t="s">
        <v>3333</v>
      </c>
      <c r="B404" s="36" t="s">
        <v>3394</v>
      </c>
      <c r="C404" s="128" t="s">
        <v>769</v>
      </c>
      <c r="D404" s="128" t="s">
        <v>4067</v>
      </c>
      <c r="E404" s="33" t="str">
        <f t="shared" si="9"/>
        <v>Digitalisation de la fonction financière (Université Paris Dauphine PSL) (Executive certificate)</v>
      </c>
      <c r="F404" s="213" t="s">
        <v>4068</v>
      </c>
      <c r="G404" s="37" t="s">
        <v>86</v>
      </c>
      <c r="H404" s="37" t="s">
        <v>86</v>
      </c>
      <c r="I404" s="36" t="s">
        <v>4069</v>
      </c>
      <c r="J404" s="37" t="s">
        <v>112</v>
      </c>
      <c r="K404" s="37" t="s">
        <v>105</v>
      </c>
      <c r="L404" s="37">
        <v>0</v>
      </c>
      <c r="M404" s="37" t="s">
        <v>112</v>
      </c>
      <c r="N404" s="37" t="s">
        <v>112</v>
      </c>
      <c r="O404" s="37" t="s">
        <v>112</v>
      </c>
      <c r="P404" s="37" t="s">
        <v>112</v>
      </c>
      <c r="Q404" s="37" t="s">
        <v>112</v>
      </c>
      <c r="R404" s="37" t="s">
        <v>105</v>
      </c>
      <c r="S404" s="215"/>
      <c r="T404" s="215"/>
      <c r="U404" s="215"/>
      <c r="V404" s="215"/>
      <c r="W404" s="37" t="s">
        <v>116</v>
      </c>
      <c r="X404" s="177" t="s">
        <v>112</v>
      </c>
    </row>
    <row r="405" spans="1:24" ht="216" x14ac:dyDescent="0.3">
      <c r="A405" s="185" t="s">
        <v>3333</v>
      </c>
      <c r="B405" s="36" t="s">
        <v>3394</v>
      </c>
      <c r="C405" s="128" t="s">
        <v>769</v>
      </c>
      <c r="D405" s="128" t="s">
        <v>4070</v>
      </c>
      <c r="E405" s="33" t="str">
        <f t="shared" si="9"/>
        <v>IR Fundamentals - Communication financière &amp; relations investisseurs (Université Paris Dauphine PSL) (Executive certificate)</v>
      </c>
      <c r="F405" s="213" t="s">
        <v>4071</v>
      </c>
      <c r="G405" s="37" t="s">
        <v>86</v>
      </c>
      <c r="H405" s="37" t="s">
        <v>86</v>
      </c>
      <c r="I405" s="37" t="s">
        <v>1697</v>
      </c>
      <c r="J405" s="37" t="s">
        <v>112</v>
      </c>
      <c r="K405" s="37" t="s">
        <v>105</v>
      </c>
      <c r="L405" s="37">
        <v>0</v>
      </c>
      <c r="M405" s="37" t="s">
        <v>112</v>
      </c>
      <c r="N405" s="37" t="s">
        <v>112</v>
      </c>
      <c r="O405" s="37" t="s">
        <v>112</v>
      </c>
      <c r="P405" s="37" t="s">
        <v>112</v>
      </c>
      <c r="Q405" s="37" t="s">
        <v>112</v>
      </c>
      <c r="R405" s="37" t="s">
        <v>105</v>
      </c>
      <c r="S405" s="37"/>
      <c r="T405" s="37"/>
      <c r="U405" s="37"/>
      <c r="V405" s="37"/>
      <c r="W405" s="37" t="s">
        <v>116</v>
      </c>
      <c r="X405" s="177" t="s">
        <v>112</v>
      </c>
    </row>
    <row r="406" spans="1:24" ht="129.6" x14ac:dyDescent="0.3">
      <c r="A406" s="185" t="s">
        <v>3333</v>
      </c>
      <c r="B406" s="36" t="s">
        <v>3394</v>
      </c>
      <c r="C406" s="128" t="s">
        <v>769</v>
      </c>
      <c r="D406" s="128" t="s">
        <v>4072</v>
      </c>
      <c r="E406" s="33" t="str">
        <f t="shared" si="9"/>
        <v>Conformité financière (Université Paris Dauphine PSL) (Executive certificate)</v>
      </c>
      <c r="F406" s="213" t="s">
        <v>4073</v>
      </c>
      <c r="G406" s="37" t="s">
        <v>110</v>
      </c>
      <c r="H406" s="37" t="s">
        <v>110</v>
      </c>
      <c r="I406" s="36" t="s">
        <v>4074</v>
      </c>
      <c r="J406" s="37" t="s">
        <v>112</v>
      </c>
      <c r="K406" s="37" t="s">
        <v>105</v>
      </c>
      <c r="L406" s="37">
        <v>0</v>
      </c>
      <c r="M406" s="37" t="s">
        <v>112</v>
      </c>
      <c r="N406" s="37" t="s">
        <v>112</v>
      </c>
      <c r="O406" s="37" t="s">
        <v>112</v>
      </c>
      <c r="P406" s="37" t="s">
        <v>112</v>
      </c>
      <c r="Q406" s="37" t="s">
        <v>112</v>
      </c>
      <c r="R406" s="37" t="s">
        <v>105</v>
      </c>
      <c r="S406" s="37"/>
      <c r="T406" s="37"/>
      <c r="U406" s="37"/>
      <c r="V406" s="37"/>
      <c r="W406" s="37" t="s">
        <v>116</v>
      </c>
      <c r="X406" s="177" t="s">
        <v>112</v>
      </c>
    </row>
    <row r="407" spans="1:24" ht="187.2" x14ac:dyDescent="0.3">
      <c r="A407" s="185" t="s">
        <v>3333</v>
      </c>
      <c r="B407" s="36" t="s">
        <v>3394</v>
      </c>
      <c r="C407" s="128" t="s">
        <v>769</v>
      </c>
      <c r="D407" s="128" t="s">
        <v>4075</v>
      </c>
      <c r="E407" s="33" t="str">
        <f t="shared" si="9"/>
        <v>Contrôle interne et gestion des risques des institutions financières (Université Paris Dauphine PSL) (Executive certificate)</v>
      </c>
      <c r="F407" s="213" t="s">
        <v>4076</v>
      </c>
      <c r="G407" s="37" t="s">
        <v>82</v>
      </c>
      <c r="H407" s="37" t="s">
        <v>82</v>
      </c>
      <c r="I407" s="36" t="s">
        <v>4077</v>
      </c>
      <c r="J407" s="37" t="s">
        <v>112</v>
      </c>
      <c r="K407" s="37" t="s">
        <v>105</v>
      </c>
      <c r="L407" s="37">
        <v>0</v>
      </c>
      <c r="M407" s="37" t="s">
        <v>112</v>
      </c>
      <c r="N407" s="37" t="s">
        <v>112</v>
      </c>
      <c r="O407" s="37" t="s">
        <v>112</v>
      </c>
      <c r="P407" s="37" t="s">
        <v>112</v>
      </c>
      <c r="Q407" s="37" t="s">
        <v>112</v>
      </c>
      <c r="R407" s="37" t="s">
        <v>105</v>
      </c>
      <c r="S407" s="37"/>
      <c r="T407" s="37"/>
      <c r="U407" s="37"/>
      <c r="V407" s="37"/>
      <c r="W407" s="37" t="s">
        <v>116</v>
      </c>
      <c r="X407" s="177" t="s">
        <v>112</v>
      </c>
    </row>
    <row r="408" spans="1:24" ht="216" x14ac:dyDescent="0.3">
      <c r="A408" s="185" t="s">
        <v>3333</v>
      </c>
      <c r="B408" s="36" t="s">
        <v>3394</v>
      </c>
      <c r="C408" s="128" t="s">
        <v>769</v>
      </c>
      <c r="D408" s="128" t="s">
        <v>4078</v>
      </c>
      <c r="E408" s="33" t="str">
        <f t="shared" si="9"/>
        <v>IR Basics
Communication financière &amp; relations investisseurs (Université Paris Dauphine PSL) (Executive certificate)</v>
      </c>
      <c r="F408" s="213" t="s">
        <v>4079</v>
      </c>
      <c r="G408" s="37" t="s">
        <v>4080</v>
      </c>
      <c r="H408" s="37" t="s">
        <v>4080</v>
      </c>
      <c r="I408" s="37" t="s">
        <v>1820</v>
      </c>
      <c r="J408" s="37" t="s">
        <v>112</v>
      </c>
      <c r="K408" s="37" t="s">
        <v>84</v>
      </c>
      <c r="L408" s="37">
        <v>1</v>
      </c>
      <c r="M408" s="36" t="s">
        <v>4081</v>
      </c>
      <c r="N408" s="36" t="s">
        <v>4082</v>
      </c>
      <c r="O408" s="37" t="s">
        <v>87</v>
      </c>
      <c r="P408" s="37" t="s">
        <v>4083</v>
      </c>
      <c r="Q408" s="37" t="s">
        <v>86</v>
      </c>
      <c r="R408" s="37" t="s">
        <v>105</v>
      </c>
      <c r="S408" s="37"/>
      <c r="T408" s="37"/>
      <c r="U408" s="37"/>
      <c r="V408" s="37"/>
      <c r="W408" s="37" t="s">
        <v>116</v>
      </c>
      <c r="X408" s="177" t="s">
        <v>4082</v>
      </c>
    </row>
    <row r="409" spans="1:24" ht="144" x14ac:dyDescent="0.3">
      <c r="A409" s="185" t="s">
        <v>3333</v>
      </c>
      <c r="B409" s="36" t="s">
        <v>3394</v>
      </c>
      <c r="C409" s="128" t="s">
        <v>769</v>
      </c>
      <c r="D409" s="128" t="s">
        <v>4084</v>
      </c>
      <c r="E409" s="33" t="str">
        <f t="shared" si="9"/>
        <v>Fraud risk management (Université Paris Dauphine PSL) (Executive certificate)</v>
      </c>
      <c r="F409" s="213" t="s">
        <v>4085</v>
      </c>
      <c r="G409" s="37" t="s">
        <v>86</v>
      </c>
      <c r="H409" s="37" t="s">
        <v>86</v>
      </c>
      <c r="I409" s="36" t="s">
        <v>4086</v>
      </c>
      <c r="J409" s="37" t="s">
        <v>112</v>
      </c>
      <c r="K409" s="37" t="s">
        <v>105</v>
      </c>
      <c r="L409" s="37">
        <v>0</v>
      </c>
      <c r="M409" s="37" t="s">
        <v>112</v>
      </c>
      <c r="N409" s="37" t="s">
        <v>112</v>
      </c>
      <c r="O409" s="37" t="s">
        <v>112</v>
      </c>
      <c r="P409" s="37" t="s">
        <v>112</v>
      </c>
      <c r="Q409" s="37" t="s">
        <v>112</v>
      </c>
      <c r="R409" s="37" t="s">
        <v>105</v>
      </c>
      <c r="S409" s="37"/>
      <c r="T409" s="37"/>
      <c r="U409" s="37"/>
      <c r="V409" s="37"/>
      <c r="W409" s="37" t="s">
        <v>116</v>
      </c>
      <c r="X409" s="177" t="s">
        <v>112</v>
      </c>
    </row>
    <row r="410" spans="1:24" ht="144" x14ac:dyDescent="0.3">
      <c r="A410" s="185" t="s">
        <v>3333</v>
      </c>
      <c r="B410" s="36" t="s">
        <v>3394</v>
      </c>
      <c r="C410" s="128" t="s">
        <v>2143</v>
      </c>
      <c r="D410" s="128" t="s">
        <v>4087</v>
      </c>
      <c r="E410" s="33" t="str">
        <f t="shared" si="9"/>
        <v>Gestion de patrimoine (Exec Master) (Université Paris Dauphine PSL) (Executive Master)</v>
      </c>
      <c r="F410" s="213" t="s">
        <v>4088</v>
      </c>
      <c r="G410" s="37" t="s">
        <v>110</v>
      </c>
      <c r="H410" s="37" t="s">
        <v>82</v>
      </c>
      <c r="I410" s="36" t="s">
        <v>4089</v>
      </c>
      <c r="J410" s="37" t="s">
        <v>86</v>
      </c>
      <c r="K410" s="37" t="s">
        <v>105</v>
      </c>
      <c r="L410" s="37">
        <v>0</v>
      </c>
      <c r="M410" s="37" t="s">
        <v>112</v>
      </c>
      <c r="N410" s="37" t="s">
        <v>112</v>
      </c>
      <c r="O410" s="37" t="s">
        <v>112</v>
      </c>
      <c r="P410" s="37" t="s">
        <v>112</v>
      </c>
      <c r="Q410" s="37" t="s">
        <v>112</v>
      </c>
      <c r="R410" s="37" t="s">
        <v>105</v>
      </c>
      <c r="S410" s="37"/>
      <c r="T410" s="37"/>
      <c r="U410" s="37"/>
      <c r="V410" s="37"/>
      <c r="W410" s="37" t="s">
        <v>116</v>
      </c>
      <c r="X410" s="177" t="s">
        <v>112</v>
      </c>
    </row>
    <row r="411" spans="1:24" ht="144" x14ac:dyDescent="0.3">
      <c r="A411" s="176" t="s">
        <v>3333</v>
      </c>
      <c r="B411" s="41" t="s">
        <v>3394</v>
      </c>
      <c r="C411" s="41" t="s">
        <v>3982</v>
      </c>
      <c r="D411" s="41" t="s">
        <v>4090</v>
      </c>
      <c r="E411" s="33" t="str">
        <f t="shared" si="9"/>
        <v>Chartered financial analyst (Université Paris Dauphine PSL) (Diplôme d'université )</v>
      </c>
      <c r="F411" s="214" t="s">
        <v>4091</v>
      </c>
      <c r="G411" s="43" t="s">
        <v>82</v>
      </c>
      <c r="H411" s="43" t="s">
        <v>82</v>
      </c>
      <c r="I411" s="43" t="s">
        <v>86</v>
      </c>
      <c r="J411" s="43" t="s">
        <v>112</v>
      </c>
      <c r="K411" s="43" t="s">
        <v>84</v>
      </c>
      <c r="L411" s="35">
        <v>1</v>
      </c>
      <c r="M411" s="37" t="s">
        <v>633</v>
      </c>
      <c r="N411" s="37" t="s">
        <v>86</v>
      </c>
      <c r="O411" s="37" t="s">
        <v>86</v>
      </c>
      <c r="P411" s="37" t="s">
        <v>112</v>
      </c>
      <c r="Q411" s="37" t="s">
        <v>112</v>
      </c>
      <c r="R411" s="43" t="s">
        <v>105</v>
      </c>
      <c r="S411" s="37"/>
      <c r="T411" s="37"/>
      <c r="U411" s="37"/>
      <c r="V411" s="37"/>
      <c r="W411" s="43" t="s">
        <v>116</v>
      </c>
      <c r="X411" s="195"/>
    </row>
    <row r="412" spans="1:24" ht="144" x14ac:dyDescent="0.3">
      <c r="A412" s="176" t="s">
        <v>3333</v>
      </c>
      <c r="B412" s="41" t="s">
        <v>3394</v>
      </c>
      <c r="C412" s="41" t="s">
        <v>3982</v>
      </c>
      <c r="D412" s="41" t="s">
        <v>4090</v>
      </c>
      <c r="E412" s="33" t="str">
        <f t="shared" si="9"/>
        <v>Chartered financial analyst (Université Paris Dauphine PSL) (Diplôme d'université )</v>
      </c>
      <c r="F412" s="214" t="s">
        <v>4091</v>
      </c>
      <c r="G412" s="43" t="s">
        <v>82</v>
      </c>
      <c r="H412" s="43" t="s">
        <v>82</v>
      </c>
      <c r="I412" s="43" t="s">
        <v>86</v>
      </c>
      <c r="J412" s="43" t="s">
        <v>112</v>
      </c>
      <c r="K412" s="43" t="s">
        <v>84</v>
      </c>
      <c r="L412" s="35">
        <v>1</v>
      </c>
      <c r="M412" s="37" t="s">
        <v>693</v>
      </c>
      <c r="N412" s="37" t="s">
        <v>3716</v>
      </c>
      <c r="O412" s="37" t="s">
        <v>86</v>
      </c>
      <c r="P412" s="37" t="s">
        <v>112</v>
      </c>
      <c r="Q412" s="37" t="s">
        <v>112</v>
      </c>
      <c r="R412" s="43" t="s">
        <v>105</v>
      </c>
      <c r="S412" s="37"/>
      <c r="T412" s="37"/>
      <c r="U412" s="37"/>
      <c r="V412" s="37"/>
      <c r="W412" s="43" t="s">
        <v>116</v>
      </c>
      <c r="X412" s="177" t="s">
        <v>112</v>
      </c>
    </row>
    <row r="413" spans="1:24" ht="187.2" x14ac:dyDescent="0.3">
      <c r="A413" s="185" t="s">
        <v>3333</v>
      </c>
      <c r="B413" s="36" t="s">
        <v>4092</v>
      </c>
      <c r="C413" s="128" t="s">
        <v>180</v>
      </c>
      <c r="D413" s="128" t="s">
        <v>805</v>
      </c>
      <c r="E413" s="33" t="str">
        <f t="shared" si="9"/>
        <v>Finance pour non financiers (Université Paris 1 Panthéon Sorbonne - formation continue Panthéon Sorbonne) (Formation courte)</v>
      </c>
      <c r="F413" s="216" t="s">
        <v>4093</v>
      </c>
      <c r="G413" s="37" t="s">
        <v>86</v>
      </c>
      <c r="H413" s="37" t="s">
        <v>86</v>
      </c>
      <c r="I413" s="37" t="s">
        <v>818</v>
      </c>
      <c r="J413" s="37" t="s">
        <v>112</v>
      </c>
      <c r="K413" s="37" t="s">
        <v>105</v>
      </c>
      <c r="L413" s="37">
        <v>0</v>
      </c>
      <c r="M413" s="37" t="s">
        <v>112</v>
      </c>
      <c r="N413" s="37" t="s">
        <v>112</v>
      </c>
      <c r="O413" s="37" t="s">
        <v>112</v>
      </c>
      <c r="P413" s="37" t="s">
        <v>112</v>
      </c>
      <c r="Q413" s="37" t="s">
        <v>112</v>
      </c>
      <c r="R413" s="37" t="s">
        <v>105</v>
      </c>
      <c r="S413" s="37"/>
      <c r="T413" s="37"/>
      <c r="U413" s="37"/>
      <c r="V413" s="37"/>
      <c r="W413" s="37" t="s">
        <v>116</v>
      </c>
      <c r="X413" s="177" t="s">
        <v>112</v>
      </c>
    </row>
    <row r="414" spans="1:24" ht="172.8" x14ac:dyDescent="0.3">
      <c r="A414" s="185" t="s">
        <v>3333</v>
      </c>
      <c r="B414" s="36" t="s">
        <v>4092</v>
      </c>
      <c r="C414" s="128" t="s">
        <v>180</v>
      </c>
      <c r="D414" s="128" t="s">
        <v>4094</v>
      </c>
      <c r="E414" s="33" t="str">
        <f t="shared" si="9"/>
        <v>Finances publiques (Université Paris 1 Panthéon Sorbonne - formation continue Panthéon Sorbonne) (Formation courte)</v>
      </c>
      <c r="F414" s="216" t="s">
        <v>4095</v>
      </c>
      <c r="G414" s="37" t="s">
        <v>86</v>
      </c>
      <c r="H414" s="37" t="s">
        <v>86</v>
      </c>
      <c r="I414" s="37" t="s">
        <v>818</v>
      </c>
      <c r="J414" s="37" t="s">
        <v>112</v>
      </c>
      <c r="K414" s="37" t="s">
        <v>105</v>
      </c>
      <c r="L414" s="37">
        <v>0</v>
      </c>
      <c r="M414" s="37" t="s">
        <v>112</v>
      </c>
      <c r="N414" s="37" t="s">
        <v>112</v>
      </c>
      <c r="O414" s="37" t="s">
        <v>112</v>
      </c>
      <c r="P414" s="37" t="s">
        <v>112</v>
      </c>
      <c r="Q414" s="37" t="s">
        <v>112</v>
      </c>
      <c r="R414" s="37" t="s">
        <v>105</v>
      </c>
      <c r="S414" s="37"/>
      <c r="T414" s="37"/>
      <c r="U414" s="37"/>
      <c r="V414" s="37"/>
      <c r="W414" s="37" t="s">
        <v>116</v>
      </c>
      <c r="X414" s="177" t="s">
        <v>112</v>
      </c>
    </row>
    <row r="415" spans="1:24" ht="158.4" x14ac:dyDescent="0.3">
      <c r="A415" s="185" t="s">
        <v>3333</v>
      </c>
      <c r="B415" s="36" t="s">
        <v>4096</v>
      </c>
      <c r="C415" s="128" t="s">
        <v>3409</v>
      </c>
      <c r="D415" s="128" t="s">
        <v>4097</v>
      </c>
      <c r="E415" s="33" t="str">
        <f t="shared" si="9"/>
        <v>Management financier (apprentissage) (M1) (Université Paris 1 Panthéon Sorbonne - IAE) (Master 1)</v>
      </c>
      <c r="F415" s="216" t="s">
        <v>4098</v>
      </c>
      <c r="G415" s="37" t="s">
        <v>81</v>
      </c>
      <c r="H415" s="37" t="s">
        <v>110</v>
      </c>
      <c r="I415" s="37" t="s">
        <v>111</v>
      </c>
      <c r="J415" s="37">
        <v>60</v>
      </c>
      <c r="K415" s="37" t="s">
        <v>105</v>
      </c>
      <c r="L415" s="37">
        <v>0</v>
      </c>
      <c r="M415" s="37" t="s">
        <v>112</v>
      </c>
      <c r="N415" s="37" t="s">
        <v>112</v>
      </c>
      <c r="O415" s="37" t="s">
        <v>112</v>
      </c>
      <c r="P415" s="37" t="s">
        <v>112</v>
      </c>
      <c r="Q415" s="37" t="s">
        <v>112</v>
      </c>
      <c r="R415" s="37" t="s">
        <v>105</v>
      </c>
      <c r="S415" s="37"/>
      <c r="T415" s="37"/>
      <c r="U415" s="37"/>
      <c r="V415" s="37"/>
      <c r="W415" s="37" t="s">
        <v>116</v>
      </c>
      <c r="X415" s="177" t="s">
        <v>112</v>
      </c>
    </row>
    <row r="416" spans="1:24" ht="158.4" x14ac:dyDescent="0.3">
      <c r="A416" s="185" t="s">
        <v>3333</v>
      </c>
      <c r="B416" s="36" t="s">
        <v>4096</v>
      </c>
      <c r="C416" s="128" t="s">
        <v>4099</v>
      </c>
      <c r="D416" s="128" t="s">
        <v>4100</v>
      </c>
      <c r="E416" s="33" t="str">
        <f t="shared" si="9"/>
        <v>Management financier (Université Paris 1 Panthéon Sorbonne - IAE) (Master 2 professionnel)</v>
      </c>
      <c r="F416" s="216" t="s">
        <v>4098</v>
      </c>
      <c r="G416" s="37" t="s">
        <v>110</v>
      </c>
      <c r="H416" s="37" t="s">
        <v>82</v>
      </c>
      <c r="I416" s="37" t="s">
        <v>111</v>
      </c>
      <c r="J416" s="37">
        <v>60</v>
      </c>
      <c r="K416" s="37" t="s">
        <v>105</v>
      </c>
      <c r="L416" s="37">
        <v>0</v>
      </c>
      <c r="M416" s="37" t="s">
        <v>112</v>
      </c>
      <c r="N416" s="37" t="s">
        <v>112</v>
      </c>
      <c r="O416" s="37" t="s">
        <v>112</v>
      </c>
      <c r="P416" s="37" t="s">
        <v>112</v>
      </c>
      <c r="Q416" s="37" t="s">
        <v>112</v>
      </c>
      <c r="R416" s="37" t="s">
        <v>105</v>
      </c>
      <c r="S416" s="37"/>
      <c r="T416" s="37"/>
      <c r="U416" s="37"/>
      <c r="V416" s="37"/>
      <c r="W416" s="37" t="s">
        <v>116</v>
      </c>
      <c r="X416" s="177" t="s">
        <v>112</v>
      </c>
    </row>
    <row r="417" spans="1:24" ht="288" x14ac:dyDescent="0.3">
      <c r="A417" s="185" t="s">
        <v>3333</v>
      </c>
      <c r="B417" s="36" t="s">
        <v>4096</v>
      </c>
      <c r="C417" s="128" t="s">
        <v>2573</v>
      </c>
      <c r="D417" s="128" t="s">
        <v>4101</v>
      </c>
      <c r="E417" s="33" t="str">
        <f t="shared" si="9"/>
        <v>Management financier (continue et apprentissage) (Université Paris 1 Panthéon Sorbonne - IAE) (Executive master)</v>
      </c>
      <c r="F417" s="213" t="s">
        <v>4098</v>
      </c>
      <c r="G417" s="37" t="s">
        <v>81</v>
      </c>
      <c r="H417" s="37" t="s">
        <v>82</v>
      </c>
      <c r="I417" s="37" t="s">
        <v>83</v>
      </c>
      <c r="J417" s="37">
        <v>120</v>
      </c>
      <c r="K417" s="37" t="s">
        <v>105</v>
      </c>
      <c r="L417" s="37">
        <v>0</v>
      </c>
      <c r="M417" s="37" t="s">
        <v>112</v>
      </c>
      <c r="N417" s="37" t="s">
        <v>112</v>
      </c>
      <c r="O417" s="37" t="s">
        <v>112</v>
      </c>
      <c r="P417" s="37" t="s">
        <v>112</v>
      </c>
      <c r="Q417" s="37" t="s">
        <v>112</v>
      </c>
      <c r="R417" s="37" t="s">
        <v>105</v>
      </c>
      <c r="S417" s="37"/>
      <c r="T417" s="37"/>
      <c r="U417" s="37"/>
      <c r="V417" s="37"/>
      <c r="W417" s="37" t="s">
        <v>116</v>
      </c>
      <c r="X417" s="177" t="s">
        <v>112</v>
      </c>
    </row>
    <row r="418" spans="1:24" ht="158.4" x14ac:dyDescent="0.3">
      <c r="A418" s="185" t="s">
        <v>3333</v>
      </c>
      <c r="B418" s="36" t="s">
        <v>4096</v>
      </c>
      <c r="C418" s="128" t="s">
        <v>2573</v>
      </c>
      <c r="D418" s="128" t="s">
        <v>4102</v>
      </c>
      <c r="E418" s="33" t="str">
        <f t="shared" si="9"/>
        <v>Finance (Paris, Brazil or Mauritius) (Université Paris 1 Panthéon Sorbonne - IAE) (Executive master)</v>
      </c>
      <c r="F418" s="213" t="s">
        <v>4103</v>
      </c>
      <c r="G418" s="37" t="s">
        <v>110</v>
      </c>
      <c r="H418" s="37" t="s">
        <v>82</v>
      </c>
      <c r="I418" s="37" t="s">
        <v>268</v>
      </c>
      <c r="J418" s="37">
        <v>60</v>
      </c>
      <c r="K418" s="37" t="s">
        <v>105</v>
      </c>
      <c r="L418" s="37">
        <v>0</v>
      </c>
      <c r="M418" s="37" t="s">
        <v>112</v>
      </c>
      <c r="N418" s="37" t="s">
        <v>112</v>
      </c>
      <c r="O418" s="37" t="s">
        <v>112</v>
      </c>
      <c r="P418" s="37" t="s">
        <v>112</v>
      </c>
      <c r="Q418" s="37" t="s">
        <v>112</v>
      </c>
      <c r="R418" s="37" t="s">
        <v>105</v>
      </c>
      <c r="S418" s="37"/>
      <c r="T418" s="37"/>
      <c r="U418" s="37"/>
      <c r="V418" s="37"/>
      <c r="W418" s="37" t="s">
        <v>116</v>
      </c>
      <c r="X418" s="177" t="s">
        <v>112</v>
      </c>
    </row>
    <row r="419" spans="1:24" ht="172.8" x14ac:dyDescent="0.3">
      <c r="A419" s="176" t="s">
        <v>3333</v>
      </c>
      <c r="B419" s="41" t="s">
        <v>4096</v>
      </c>
      <c r="C419" s="41" t="s">
        <v>3985</v>
      </c>
      <c r="D419" s="41" t="s">
        <v>4104</v>
      </c>
      <c r="E419" s="33" t="str">
        <f t="shared" si="9"/>
        <v>Finance IHFi (online &amp; blended) (M2) (Université Paris 1 Panthéon Sorbonne - IAE) (Executive MBA)</v>
      </c>
      <c r="F419" s="214" t="s">
        <v>4105</v>
      </c>
      <c r="G419" s="43" t="s">
        <v>110</v>
      </c>
      <c r="H419" s="43" t="s">
        <v>82</v>
      </c>
      <c r="I419" s="43" t="s">
        <v>555</v>
      </c>
      <c r="J419" s="43">
        <v>60</v>
      </c>
      <c r="K419" s="43" t="s">
        <v>84</v>
      </c>
      <c r="L419" s="33">
        <v>1</v>
      </c>
      <c r="M419" s="36" t="s">
        <v>4106</v>
      </c>
      <c r="N419" s="37" t="s">
        <v>86</v>
      </c>
      <c r="O419" s="37" t="s">
        <v>87</v>
      </c>
      <c r="P419" s="37" t="s">
        <v>179</v>
      </c>
      <c r="Q419" s="37" t="s">
        <v>86</v>
      </c>
      <c r="R419" s="43" t="s">
        <v>105</v>
      </c>
      <c r="S419" s="37"/>
      <c r="T419" s="37"/>
      <c r="U419" s="37"/>
      <c r="V419" s="37"/>
      <c r="W419" s="43" t="s">
        <v>116</v>
      </c>
      <c r="X419" s="177" t="s">
        <v>86</v>
      </c>
    </row>
    <row r="420" spans="1:24" ht="172.8" x14ac:dyDescent="0.3">
      <c r="A420" s="176" t="s">
        <v>3333</v>
      </c>
      <c r="B420" s="41" t="s">
        <v>4096</v>
      </c>
      <c r="C420" s="41" t="s">
        <v>3985</v>
      </c>
      <c r="D420" s="41" t="s">
        <v>4104</v>
      </c>
      <c r="E420" s="33" t="str">
        <f t="shared" si="9"/>
        <v>Finance IHFi (online &amp; blended) (M2) (Université Paris 1 Panthéon Sorbonne - IAE) (Executive MBA)</v>
      </c>
      <c r="F420" s="214" t="s">
        <v>4105</v>
      </c>
      <c r="G420" s="43" t="s">
        <v>110</v>
      </c>
      <c r="H420" s="43" t="s">
        <v>82</v>
      </c>
      <c r="I420" s="43" t="s">
        <v>555</v>
      </c>
      <c r="J420" s="43">
        <v>60</v>
      </c>
      <c r="K420" s="43" t="s">
        <v>84</v>
      </c>
      <c r="L420" s="33">
        <v>1</v>
      </c>
      <c r="M420" s="36" t="s">
        <v>693</v>
      </c>
      <c r="N420" s="37" t="s">
        <v>3716</v>
      </c>
      <c r="O420" s="37" t="s">
        <v>87</v>
      </c>
      <c r="P420" s="37" t="s">
        <v>915</v>
      </c>
      <c r="Q420" s="37" t="s">
        <v>86</v>
      </c>
      <c r="R420" s="43" t="s">
        <v>105</v>
      </c>
      <c r="S420" s="37"/>
      <c r="T420" s="37"/>
      <c r="U420" s="37"/>
      <c r="V420" s="37"/>
      <c r="W420" s="43" t="s">
        <v>116</v>
      </c>
      <c r="X420" s="195"/>
    </row>
    <row r="421" spans="1:24" ht="172.8" x14ac:dyDescent="0.3">
      <c r="A421" s="176" t="s">
        <v>3333</v>
      </c>
      <c r="B421" s="41" t="s">
        <v>4096</v>
      </c>
      <c r="C421" s="41" t="s">
        <v>3985</v>
      </c>
      <c r="D421" s="41" t="s">
        <v>4104</v>
      </c>
      <c r="E421" s="33" t="str">
        <f t="shared" si="9"/>
        <v>Finance IHFi (online &amp; blended) (M2) (Université Paris 1 Panthéon Sorbonne - IAE) (Executive MBA)</v>
      </c>
      <c r="F421" s="214" t="s">
        <v>4105</v>
      </c>
      <c r="G421" s="43" t="s">
        <v>110</v>
      </c>
      <c r="H421" s="43" t="s">
        <v>82</v>
      </c>
      <c r="I421" s="43" t="s">
        <v>555</v>
      </c>
      <c r="J421" s="43">
        <v>60</v>
      </c>
      <c r="K421" s="43" t="s">
        <v>84</v>
      </c>
      <c r="L421" s="33">
        <v>1</v>
      </c>
      <c r="M421" s="36" t="s">
        <v>4107</v>
      </c>
      <c r="N421" s="37" t="s">
        <v>86</v>
      </c>
      <c r="O421" s="37" t="s">
        <v>87</v>
      </c>
      <c r="P421" s="37" t="s">
        <v>915</v>
      </c>
      <c r="Q421" s="37" t="s">
        <v>86</v>
      </c>
      <c r="R421" s="43" t="s">
        <v>105</v>
      </c>
      <c r="S421" s="37"/>
      <c r="T421" s="37"/>
      <c r="U421" s="37"/>
      <c r="V421" s="37"/>
      <c r="W421" s="43" t="s">
        <v>116</v>
      </c>
      <c r="X421" s="177" t="s">
        <v>86</v>
      </c>
    </row>
    <row r="422" spans="1:24" ht="172.8" x14ac:dyDescent="0.3">
      <c r="A422" s="176" t="s">
        <v>3333</v>
      </c>
      <c r="B422" s="41" t="s">
        <v>4096</v>
      </c>
      <c r="C422" s="41" t="s">
        <v>3985</v>
      </c>
      <c r="D422" s="41" t="s">
        <v>4104</v>
      </c>
      <c r="E422" s="33" t="str">
        <f t="shared" si="9"/>
        <v>Finance IHFi (online &amp; blended) (M2) (Université Paris 1 Panthéon Sorbonne - IAE) (Executive MBA)</v>
      </c>
      <c r="F422" s="214" t="s">
        <v>4105</v>
      </c>
      <c r="G422" s="43" t="s">
        <v>110</v>
      </c>
      <c r="H422" s="43" t="s">
        <v>82</v>
      </c>
      <c r="I422" s="43" t="s">
        <v>555</v>
      </c>
      <c r="J422" s="43">
        <v>60</v>
      </c>
      <c r="K422" s="43" t="s">
        <v>84</v>
      </c>
      <c r="L422" s="33">
        <v>1</v>
      </c>
      <c r="M422" s="36" t="s">
        <v>4108</v>
      </c>
      <c r="N422" s="37" t="s">
        <v>86</v>
      </c>
      <c r="O422" s="37" t="s">
        <v>153</v>
      </c>
      <c r="P422" s="37" t="s">
        <v>818</v>
      </c>
      <c r="Q422" s="37" t="s">
        <v>86</v>
      </c>
      <c r="R422" s="43" t="s">
        <v>105</v>
      </c>
      <c r="S422" s="37"/>
      <c r="T422" s="37"/>
      <c r="U422" s="37"/>
      <c r="V422" s="37"/>
      <c r="W422" s="43" t="s">
        <v>116</v>
      </c>
      <c r="X422" s="177" t="s">
        <v>86</v>
      </c>
    </row>
    <row r="423" spans="1:24" ht="172.8" x14ac:dyDescent="0.3">
      <c r="A423" s="176" t="s">
        <v>3333</v>
      </c>
      <c r="B423" s="41" t="s">
        <v>4096</v>
      </c>
      <c r="C423" s="41" t="s">
        <v>3985</v>
      </c>
      <c r="D423" s="41" t="s">
        <v>4104</v>
      </c>
      <c r="E423" s="33" t="str">
        <f t="shared" si="9"/>
        <v>Finance IHFi (online &amp; blended) (M2) (Université Paris 1 Panthéon Sorbonne - IAE) (Executive MBA)</v>
      </c>
      <c r="F423" s="214" t="s">
        <v>4105</v>
      </c>
      <c r="G423" s="43" t="s">
        <v>110</v>
      </c>
      <c r="H423" s="43" t="s">
        <v>82</v>
      </c>
      <c r="I423" s="43" t="s">
        <v>555</v>
      </c>
      <c r="J423" s="43">
        <v>60</v>
      </c>
      <c r="K423" s="43" t="s">
        <v>84</v>
      </c>
      <c r="L423" s="33">
        <v>1</v>
      </c>
      <c r="M423" s="37" t="s">
        <v>4109</v>
      </c>
      <c r="N423" s="37" t="s">
        <v>86</v>
      </c>
      <c r="O423" s="37" t="s">
        <v>87</v>
      </c>
      <c r="P423" s="37" t="s">
        <v>1607</v>
      </c>
      <c r="Q423" s="37" t="s">
        <v>86</v>
      </c>
      <c r="R423" s="43" t="s">
        <v>105</v>
      </c>
      <c r="S423" s="37"/>
      <c r="T423" s="37"/>
      <c r="U423" s="37"/>
      <c r="V423" s="37"/>
      <c r="W423" s="43" t="s">
        <v>116</v>
      </c>
      <c r="X423" s="177" t="s">
        <v>86</v>
      </c>
    </row>
    <row r="424" spans="1:24" ht="187.2" x14ac:dyDescent="0.3">
      <c r="A424" s="185" t="s">
        <v>3333</v>
      </c>
      <c r="B424" s="36" t="s">
        <v>3598</v>
      </c>
      <c r="C424" s="36" t="s">
        <v>3982</v>
      </c>
      <c r="D424" s="36" t="s">
        <v>4110</v>
      </c>
      <c r="E424" s="33" t="str">
        <f t="shared" si="9"/>
        <v>Gestion Comptable et Financière de l’Entreprise (Université de Rennes 1) (Diplôme d'université )</v>
      </c>
      <c r="F424" s="67" t="s">
        <v>4111</v>
      </c>
      <c r="G424" s="37" t="s">
        <v>110</v>
      </c>
      <c r="H424" s="37" t="s">
        <v>82</v>
      </c>
      <c r="I424" s="37" t="s">
        <v>4112</v>
      </c>
      <c r="J424" s="37" t="s">
        <v>112</v>
      </c>
      <c r="K424" s="37" t="s">
        <v>105</v>
      </c>
      <c r="L424" s="37">
        <v>0</v>
      </c>
      <c r="M424" s="37" t="s">
        <v>112</v>
      </c>
      <c r="N424" s="37" t="s">
        <v>112</v>
      </c>
      <c r="O424" s="37" t="s">
        <v>112</v>
      </c>
      <c r="P424" s="37" t="s">
        <v>112</v>
      </c>
      <c r="Q424" s="37" t="s">
        <v>112</v>
      </c>
      <c r="R424" s="37" t="s">
        <v>105</v>
      </c>
      <c r="S424" s="37"/>
      <c r="T424" s="37"/>
      <c r="U424" s="37"/>
      <c r="V424" s="37"/>
      <c r="W424" s="37" t="s">
        <v>116</v>
      </c>
      <c r="X424" s="177" t="s">
        <v>112</v>
      </c>
    </row>
    <row r="425" spans="1:24" ht="172.8" x14ac:dyDescent="0.3">
      <c r="A425" s="185" t="s">
        <v>3333</v>
      </c>
      <c r="B425" s="36" t="s">
        <v>3932</v>
      </c>
      <c r="C425" s="36" t="s">
        <v>180</v>
      </c>
      <c r="D425" s="36" t="s">
        <v>4113</v>
      </c>
      <c r="E425" s="33" t="str">
        <f t="shared" si="9"/>
        <v>Executive pilotage financier et croissance durable (Université de Montpellier) (Formation courte)</v>
      </c>
      <c r="F425" s="147" t="s">
        <v>4114</v>
      </c>
      <c r="G425" s="37" t="s">
        <v>110</v>
      </c>
      <c r="H425" s="37" t="s">
        <v>86</v>
      </c>
      <c r="I425" s="37" t="s">
        <v>828</v>
      </c>
      <c r="J425" s="37" t="s">
        <v>112</v>
      </c>
      <c r="K425" s="37" t="s">
        <v>105</v>
      </c>
      <c r="L425" s="37">
        <v>0</v>
      </c>
      <c r="M425" s="37" t="s">
        <v>112</v>
      </c>
      <c r="N425" s="37" t="s">
        <v>112</v>
      </c>
      <c r="O425" s="37" t="s">
        <v>112</v>
      </c>
      <c r="P425" s="37" t="s">
        <v>112</v>
      </c>
      <c r="Q425" s="37" t="s">
        <v>112</v>
      </c>
      <c r="R425" s="37" t="s">
        <v>105</v>
      </c>
      <c r="S425" s="37"/>
      <c r="T425" s="37"/>
      <c r="U425" s="37"/>
      <c r="V425" s="37"/>
      <c r="W425" s="37" t="s">
        <v>116</v>
      </c>
      <c r="X425" s="177" t="s">
        <v>112</v>
      </c>
    </row>
    <row r="426" spans="1:24" ht="187.2" x14ac:dyDescent="0.3">
      <c r="A426" s="188" t="s">
        <v>3333</v>
      </c>
      <c r="B426" s="128" t="s">
        <v>4115</v>
      </c>
      <c r="C426" s="128" t="s">
        <v>3409</v>
      </c>
      <c r="D426" s="128" t="s">
        <v>4116</v>
      </c>
      <c r="E426" s="33" t="str">
        <f t="shared" si="9"/>
        <v>Monnaie, Banque, Finance, Assurance  (Université Paris 1 Panthéon Sorbonne
Ecole d'économie de la Sorbonne) (Master 1)</v>
      </c>
      <c r="F426" s="217" t="s">
        <v>4117</v>
      </c>
      <c r="G426" s="37" t="s">
        <v>81</v>
      </c>
      <c r="H426" s="37" t="s">
        <v>110</v>
      </c>
      <c r="I426" s="37" t="s">
        <v>111</v>
      </c>
      <c r="J426" s="37">
        <v>60</v>
      </c>
      <c r="K426" s="37" t="s">
        <v>84</v>
      </c>
      <c r="L426" s="37">
        <v>1</v>
      </c>
      <c r="M426" s="36" t="s">
        <v>4118</v>
      </c>
      <c r="N426" s="37" t="s">
        <v>86</v>
      </c>
      <c r="O426" s="37" t="s">
        <v>153</v>
      </c>
      <c r="P426" s="37" t="s">
        <v>3369</v>
      </c>
      <c r="Q426" s="37" t="s">
        <v>86</v>
      </c>
      <c r="R426" s="37" t="s">
        <v>105</v>
      </c>
      <c r="S426" s="169" t="s">
        <v>89</v>
      </c>
      <c r="T426" s="37"/>
      <c r="U426" s="37"/>
      <c r="V426" s="37"/>
      <c r="W426" s="37" t="s">
        <v>89</v>
      </c>
      <c r="X426" s="177" t="s">
        <v>112</v>
      </c>
    </row>
    <row r="427" spans="1:24" ht="244.8" x14ac:dyDescent="0.3">
      <c r="A427" s="176" t="s">
        <v>3333</v>
      </c>
      <c r="B427" s="41" t="s">
        <v>4115</v>
      </c>
      <c r="C427" s="41" t="s">
        <v>133</v>
      </c>
      <c r="D427" s="41" t="s">
        <v>4119</v>
      </c>
      <c r="E427" s="33" t="str">
        <f t="shared" si="9"/>
        <v>Monnaie, Banque, Finance, Assurance  parcours Banque - Finance (M2) (Université Paris 1 Panthéon Sorbonne
Ecole d'économie de la Sorbonne) (Master 2)</v>
      </c>
      <c r="F427" s="166" t="s">
        <v>4117</v>
      </c>
      <c r="G427" s="35" t="s">
        <v>110</v>
      </c>
      <c r="H427" s="35" t="s">
        <v>82</v>
      </c>
      <c r="I427" s="35" t="s">
        <v>111</v>
      </c>
      <c r="J427" s="35">
        <v>60</v>
      </c>
      <c r="K427" s="33" t="s">
        <v>84</v>
      </c>
      <c r="L427" s="35">
        <v>1</v>
      </c>
      <c r="M427" s="36" t="s">
        <v>4120</v>
      </c>
      <c r="N427" s="37" t="s">
        <v>86</v>
      </c>
      <c r="O427" s="37" t="s">
        <v>92</v>
      </c>
      <c r="P427" s="37" t="s">
        <v>141</v>
      </c>
      <c r="Q427" s="37" t="s">
        <v>138</v>
      </c>
      <c r="R427" s="35" t="s">
        <v>105</v>
      </c>
      <c r="S427" s="218" t="s">
        <v>89</v>
      </c>
      <c r="T427" s="37"/>
      <c r="U427" s="37"/>
      <c r="V427" s="37"/>
      <c r="W427" s="43" t="s">
        <v>89</v>
      </c>
      <c r="X427" s="177" t="s">
        <v>86</v>
      </c>
    </row>
    <row r="428" spans="1:24" ht="244.8" x14ac:dyDescent="0.3">
      <c r="A428" s="176" t="s">
        <v>3333</v>
      </c>
      <c r="B428" s="41" t="s">
        <v>4115</v>
      </c>
      <c r="C428" s="41" t="s">
        <v>133</v>
      </c>
      <c r="D428" s="41" t="s">
        <v>4119</v>
      </c>
      <c r="E428" s="33" t="str">
        <f t="shared" si="9"/>
        <v>Monnaie, Banque, Finance, Assurance  parcours Banque - Finance (M2) (Université Paris 1 Panthéon Sorbonne
Ecole d'économie de la Sorbonne) (Master 2)</v>
      </c>
      <c r="F428" s="166" t="s">
        <v>4117</v>
      </c>
      <c r="G428" s="35" t="s">
        <v>110</v>
      </c>
      <c r="H428" s="35" t="s">
        <v>82</v>
      </c>
      <c r="I428" s="35" t="s">
        <v>111</v>
      </c>
      <c r="J428" s="35">
        <v>60</v>
      </c>
      <c r="K428" s="33" t="s">
        <v>84</v>
      </c>
      <c r="L428" s="35">
        <v>1</v>
      </c>
      <c r="M428" s="36" t="s">
        <v>633</v>
      </c>
      <c r="N428" s="37" t="s">
        <v>86</v>
      </c>
      <c r="O428" s="37" t="s">
        <v>86</v>
      </c>
      <c r="P428" s="37" t="s">
        <v>86</v>
      </c>
      <c r="Q428" s="37" t="s">
        <v>138</v>
      </c>
      <c r="R428" s="35" t="s">
        <v>105</v>
      </c>
      <c r="S428" s="218"/>
      <c r="T428" s="37"/>
      <c r="U428" s="37"/>
      <c r="V428" s="37"/>
      <c r="W428" s="43" t="s">
        <v>89</v>
      </c>
      <c r="X428" s="195"/>
    </row>
    <row r="429" spans="1:24" ht="244.8" x14ac:dyDescent="0.3">
      <c r="A429" s="176" t="s">
        <v>3333</v>
      </c>
      <c r="B429" s="41" t="s">
        <v>4115</v>
      </c>
      <c r="C429" s="41" t="s">
        <v>133</v>
      </c>
      <c r="D429" s="41" t="s">
        <v>4119</v>
      </c>
      <c r="E429" s="33" t="str">
        <f t="shared" si="9"/>
        <v>Monnaie, Banque, Finance, Assurance  parcours Banque - Finance (M2) (Université Paris 1 Panthéon Sorbonne
Ecole d'économie de la Sorbonne) (Master 2)</v>
      </c>
      <c r="F429" s="166" t="s">
        <v>4117</v>
      </c>
      <c r="G429" s="35" t="s">
        <v>110</v>
      </c>
      <c r="H429" s="35" t="s">
        <v>82</v>
      </c>
      <c r="I429" s="35" t="s">
        <v>111</v>
      </c>
      <c r="J429" s="35">
        <v>60</v>
      </c>
      <c r="K429" s="33" t="s">
        <v>84</v>
      </c>
      <c r="L429" s="35">
        <v>1</v>
      </c>
      <c r="M429" s="36" t="s">
        <v>3827</v>
      </c>
      <c r="N429" s="37" t="s">
        <v>86</v>
      </c>
      <c r="O429" s="37" t="s">
        <v>92</v>
      </c>
      <c r="P429" s="37" t="s">
        <v>141</v>
      </c>
      <c r="Q429" s="37" t="s">
        <v>86</v>
      </c>
      <c r="R429" s="35" t="s">
        <v>105</v>
      </c>
      <c r="S429" s="218"/>
      <c r="T429" s="37"/>
      <c r="U429" s="37"/>
      <c r="V429" s="37"/>
      <c r="W429" s="43" t="s">
        <v>89</v>
      </c>
      <c r="X429" s="177" t="s">
        <v>86</v>
      </c>
    </row>
    <row r="430" spans="1:24" ht="244.8" x14ac:dyDescent="0.3">
      <c r="A430" s="176" t="s">
        <v>3333</v>
      </c>
      <c r="B430" s="41" t="s">
        <v>4115</v>
      </c>
      <c r="C430" s="41" t="s">
        <v>78</v>
      </c>
      <c r="D430" s="41" t="s">
        <v>4121</v>
      </c>
      <c r="E430" s="33" t="str">
        <f t="shared" si="9"/>
        <v>Monnaie, Banque, Finance, Assurance parcours Banque - Finance (Master) (Université Paris 1 Panthéon Sorbonne
Ecole d'économie de la Sorbonne) (Master)</v>
      </c>
      <c r="F430" s="166" t="s">
        <v>4117</v>
      </c>
      <c r="G430" s="43" t="s">
        <v>81</v>
      </c>
      <c r="H430" s="43" t="s">
        <v>82</v>
      </c>
      <c r="I430" s="43" t="s">
        <v>83</v>
      </c>
      <c r="J430" s="43">
        <v>120</v>
      </c>
      <c r="K430" s="41" t="s">
        <v>84</v>
      </c>
      <c r="L430" s="35">
        <v>1</v>
      </c>
      <c r="M430" s="36" t="s">
        <v>4118</v>
      </c>
      <c r="N430" s="37" t="s">
        <v>86</v>
      </c>
      <c r="O430" s="37" t="s">
        <v>153</v>
      </c>
      <c r="P430" s="37" t="s">
        <v>3369</v>
      </c>
      <c r="Q430" s="37" t="s">
        <v>86</v>
      </c>
      <c r="R430" s="35" t="s">
        <v>105</v>
      </c>
      <c r="S430" s="218" t="s">
        <v>89</v>
      </c>
      <c r="T430" s="37"/>
      <c r="U430" s="37"/>
      <c r="V430" s="37"/>
      <c r="W430" s="43" t="s">
        <v>89</v>
      </c>
      <c r="X430" s="177" t="s">
        <v>86</v>
      </c>
    </row>
    <row r="431" spans="1:24" ht="244.8" x14ac:dyDescent="0.3">
      <c r="A431" s="176" t="s">
        <v>3333</v>
      </c>
      <c r="B431" s="41" t="s">
        <v>4115</v>
      </c>
      <c r="C431" s="41" t="s">
        <v>78</v>
      </c>
      <c r="D431" s="41" t="s">
        <v>4121</v>
      </c>
      <c r="E431" s="33" t="str">
        <f t="shared" si="9"/>
        <v>Monnaie, Banque, Finance, Assurance parcours Banque - Finance (Master) (Université Paris 1 Panthéon Sorbonne
Ecole d'économie de la Sorbonne) (Master)</v>
      </c>
      <c r="F431" s="166" t="s">
        <v>4117</v>
      </c>
      <c r="G431" s="43" t="s">
        <v>81</v>
      </c>
      <c r="H431" s="43" t="s">
        <v>82</v>
      </c>
      <c r="I431" s="43" t="s">
        <v>83</v>
      </c>
      <c r="J431" s="43">
        <v>120</v>
      </c>
      <c r="K431" s="41" t="s">
        <v>84</v>
      </c>
      <c r="L431" s="35">
        <v>1</v>
      </c>
      <c r="M431" s="36" t="s">
        <v>633</v>
      </c>
      <c r="N431" s="37" t="s">
        <v>86</v>
      </c>
      <c r="O431" s="37" t="s">
        <v>86</v>
      </c>
      <c r="P431" s="37" t="s">
        <v>86</v>
      </c>
      <c r="Q431" s="37" t="s">
        <v>95</v>
      </c>
      <c r="R431" s="35" t="s">
        <v>105</v>
      </c>
      <c r="S431" s="218"/>
      <c r="T431" s="37"/>
      <c r="U431" s="37"/>
      <c r="V431" s="37"/>
      <c r="W431" s="43" t="s">
        <v>89</v>
      </c>
      <c r="X431" s="195"/>
    </row>
    <row r="432" spans="1:24" ht="244.8" x14ac:dyDescent="0.3">
      <c r="A432" s="176" t="s">
        <v>3333</v>
      </c>
      <c r="B432" s="41" t="s">
        <v>4115</v>
      </c>
      <c r="C432" s="41" t="s">
        <v>78</v>
      </c>
      <c r="D432" s="41" t="s">
        <v>4121</v>
      </c>
      <c r="E432" s="33" t="str">
        <f t="shared" si="9"/>
        <v>Monnaie, Banque, Finance, Assurance parcours Banque - Finance (Master) (Université Paris 1 Panthéon Sorbonne
Ecole d'économie de la Sorbonne) (Master)</v>
      </c>
      <c r="F432" s="166" t="s">
        <v>4117</v>
      </c>
      <c r="G432" s="43" t="s">
        <v>81</v>
      </c>
      <c r="H432" s="43" t="s">
        <v>82</v>
      </c>
      <c r="I432" s="43" t="s">
        <v>83</v>
      </c>
      <c r="J432" s="43">
        <v>120</v>
      </c>
      <c r="K432" s="41" t="s">
        <v>84</v>
      </c>
      <c r="L432" s="35">
        <v>1</v>
      </c>
      <c r="M432" s="36" t="s">
        <v>4120</v>
      </c>
      <c r="N432" s="37" t="s">
        <v>86</v>
      </c>
      <c r="O432" s="37" t="s">
        <v>92</v>
      </c>
      <c r="P432" s="37" t="s">
        <v>141</v>
      </c>
      <c r="Q432" s="37" t="s">
        <v>95</v>
      </c>
      <c r="R432" s="35" t="s">
        <v>105</v>
      </c>
      <c r="S432" s="218"/>
      <c r="T432" s="37"/>
      <c r="U432" s="37"/>
      <c r="V432" s="37"/>
      <c r="W432" s="43" t="s">
        <v>89</v>
      </c>
      <c r="X432" s="177" t="s">
        <v>86</v>
      </c>
    </row>
    <row r="433" spans="1:24" ht="244.8" x14ac:dyDescent="0.3">
      <c r="A433" s="176" t="s">
        <v>3333</v>
      </c>
      <c r="B433" s="41" t="s">
        <v>4115</v>
      </c>
      <c r="C433" s="41" t="s">
        <v>78</v>
      </c>
      <c r="D433" s="41" t="s">
        <v>4121</v>
      </c>
      <c r="E433" s="33" t="str">
        <f t="shared" si="9"/>
        <v>Monnaie, Banque, Finance, Assurance parcours Banque - Finance (Master) (Université Paris 1 Panthéon Sorbonne
Ecole d'économie de la Sorbonne) (Master)</v>
      </c>
      <c r="F433" s="166" t="s">
        <v>4117</v>
      </c>
      <c r="G433" s="43" t="s">
        <v>81</v>
      </c>
      <c r="H433" s="43" t="s">
        <v>82</v>
      </c>
      <c r="I433" s="43" t="s">
        <v>83</v>
      </c>
      <c r="J433" s="43">
        <v>120</v>
      </c>
      <c r="K433" s="41" t="s">
        <v>84</v>
      </c>
      <c r="L433" s="35">
        <v>1</v>
      </c>
      <c r="M433" s="36" t="s">
        <v>3827</v>
      </c>
      <c r="N433" s="37" t="s">
        <v>86</v>
      </c>
      <c r="O433" s="37" t="s">
        <v>92</v>
      </c>
      <c r="P433" s="37" t="s">
        <v>141</v>
      </c>
      <c r="Q433" s="37" t="s">
        <v>86</v>
      </c>
      <c r="R433" s="35" t="s">
        <v>105</v>
      </c>
      <c r="S433" s="218"/>
      <c r="T433" s="37"/>
      <c r="U433" s="37"/>
      <c r="V433" s="37"/>
      <c r="W433" s="43" t="s">
        <v>89</v>
      </c>
      <c r="X433" s="177" t="s">
        <v>86</v>
      </c>
    </row>
    <row r="434" spans="1:24" ht="244.8" x14ac:dyDescent="0.3">
      <c r="A434" s="185" t="s">
        <v>3333</v>
      </c>
      <c r="B434" s="36" t="s">
        <v>4115</v>
      </c>
      <c r="C434" s="36" t="s">
        <v>133</v>
      </c>
      <c r="D434" s="36" t="s">
        <v>4122</v>
      </c>
      <c r="E434" s="33" t="str">
        <f t="shared" si="9"/>
        <v>Monnaie, Banque, Finance, Assurance parcours Financial Economics (M2) (Université Paris 1 Panthéon Sorbonne
Ecole d'économie de la Sorbonne) (Master 2)</v>
      </c>
      <c r="F434" s="167" t="s">
        <v>4123</v>
      </c>
      <c r="G434" s="37" t="s">
        <v>110</v>
      </c>
      <c r="H434" s="37" t="s">
        <v>82</v>
      </c>
      <c r="I434" s="37" t="s">
        <v>111</v>
      </c>
      <c r="J434" s="37">
        <v>60</v>
      </c>
      <c r="K434" s="37" t="s">
        <v>105</v>
      </c>
      <c r="L434" s="37">
        <v>0</v>
      </c>
      <c r="M434" s="37" t="s">
        <v>112</v>
      </c>
      <c r="N434" s="37" t="s">
        <v>112</v>
      </c>
      <c r="O434" s="37" t="s">
        <v>112</v>
      </c>
      <c r="P434" s="37" t="s">
        <v>112</v>
      </c>
      <c r="Q434" s="37" t="s">
        <v>112</v>
      </c>
      <c r="R434" s="37" t="s">
        <v>105</v>
      </c>
      <c r="S434" s="169" t="s">
        <v>89</v>
      </c>
      <c r="T434" s="37"/>
      <c r="U434" s="37"/>
      <c r="V434" s="37"/>
      <c r="W434" s="37" t="s">
        <v>89</v>
      </c>
      <c r="X434" s="177" t="s">
        <v>112</v>
      </c>
    </row>
    <row r="435" spans="1:24" ht="244.8" x14ac:dyDescent="0.3">
      <c r="A435" s="185" t="s">
        <v>3333</v>
      </c>
      <c r="B435" s="36" t="s">
        <v>4115</v>
      </c>
      <c r="C435" s="36" t="s">
        <v>78</v>
      </c>
      <c r="D435" s="36" t="s">
        <v>4124</v>
      </c>
      <c r="E435" s="33" t="str">
        <f t="shared" si="9"/>
        <v>Monnaie, Banque, Finance, Assurance parcours Financial Economics (Master) (Université Paris 1 Panthéon Sorbonne
Ecole d'économie de la Sorbonne) (Master)</v>
      </c>
      <c r="F435" s="167" t="s">
        <v>4123</v>
      </c>
      <c r="G435" s="37" t="s">
        <v>81</v>
      </c>
      <c r="H435" s="37" t="s">
        <v>82</v>
      </c>
      <c r="I435" s="37" t="s">
        <v>83</v>
      </c>
      <c r="J435" s="37">
        <v>120</v>
      </c>
      <c r="K435" s="37" t="s">
        <v>84</v>
      </c>
      <c r="L435" s="37">
        <v>1</v>
      </c>
      <c r="M435" s="36" t="s">
        <v>4118</v>
      </c>
      <c r="N435" s="37" t="s">
        <v>86</v>
      </c>
      <c r="O435" s="37" t="s">
        <v>153</v>
      </c>
      <c r="P435" s="37" t="s">
        <v>3369</v>
      </c>
      <c r="Q435" s="37" t="s">
        <v>86</v>
      </c>
      <c r="R435" s="37" t="s">
        <v>105</v>
      </c>
      <c r="S435" s="169" t="s">
        <v>89</v>
      </c>
      <c r="T435" s="37"/>
      <c r="U435" s="37"/>
      <c r="V435" s="37"/>
      <c r="W435" s="37" t="s">
        <v>89</v>
      </c>
      <c r="X435" s="177" t="s">
        <v>112</v>
      </c>
    </row>
    <row r="436" spans="1:24" ht="316.8" x14ac:dyDescent="0.3">
      <c r="A436" s="176" t="s">
        <v>3333</v>
      </c>
      <c r="B436" s="41" t="s">
        <v>4115</v>
      </c>
      <c r="C436" s="41" t="s">
        <v>133</v>
      </c>
      <c r="D436" s="41" t="s">
        <v>4125</v>
      </c>
      <c r="E436" s="33" t="str">
        <f t="shared" si="9"/>
        <v>Monnaie, Banque, Finance, Assurance parcours Finance responsable, information et communication (FRIC) (M2) (Université Paris 1 Panthéon Sorbonne
Ecole d'économie de la Sorbonne) (Master 2)</v>
      </c>
      <c r="F436" s="166" t="s">
        <v>4126</v>
      </c>
      <c r="G436" s="35" t="s">
        <v>110</v>
      </c>
      <c r="H436" s="35" t="s">
        <v>82</v>
      </c>
      <c r="I436" s="35" t="s">
        <v>111</v>
      </c>
      <c r="J436" s="35">
        <v>60</v>
      </c>
      <c r="K436" s="35" t="s">
        <v>84</v>
      </c>
      <c r="L436" s="35">
        <v>1</v>
      </c>
      <c r="M436" s="36" t="s">
        <v>4127</v>
      </c>
      <c r="N436" s="37" t="s">
        <v>86</v>
      </c>
      <c r="O436" s="37" t="s">
        <v>86</v>
      </c>
      <c r="P436" s="37" t="s">
        <v>86</v>
      </c>
      <c r="Q436" s="37" t="s">
        <v>86</v>
      </c>
      <c r="R436" s="183" t="s">
        <v>84</v>
      </c>
      <c r="S436" s="218" t="s">
        <v>886</v>
      </c>
      <c r="T436" s="37"/>
      <c r="U436" s="37"/>
      <c r="V436" s="37"/>
      <c r="W436" s="43" t="s">
        <v>886</v>
      </c>
      <c r="X436" s="177" t="s">
        <v>86</v>
      </c>
    </row>
    <row r="437" spans="1:24" ht="316.8" x14ac:dyDescent="0.3">
      <c r="A437" s="176" t="s">
        <v>3333</v>
      </c>
      <c r="B437" s="41" t="s">
        <v>4115</v>
      </c>
      <c r="C437" s="41" t="s">
        <v>133</v>
      </c>
      <c r="D437" s="41" t="s">
        <v>4125</v>
      </c>
      <c r="E437" s="33" t="str">
        <f t="shared" si="9"/>
        <v>Monnaie, Banque, Finance, Assurance parcours Finance responsable, information et communication (FRIC) (M2) (Université Paris 1 Panthéon Sorbonne
Ecole d'économie de la Sorbonne) (Master 2)</v>
      </c>
      <c r="F437" s="166" t="s">
        <v>4126</v>
      </c>
      <c r="G437" s="35" t="s">
        <v>110</v>
      </c>
      <c r="H437" s="35" t="s">
        <v>82</v>
      </c>
      <c r="I437" s="35" t="s">
        <v>111</v>
      </c>
      <c r="J437" s="35">
        <v>60</v>
      </c>
      <c r="K437" s="35" t="s">
        <v>84</v>
      </c>
      <c r="L437" s="35">
        <v>1</v>
      </c>
      <c r="M437" s="36" t="s">
        <v>281</v>
      </c>
      <c r="N437" s="37" t="s">
        <v>86</v>
      </c>
      <c r="O437" s="37" t="s">
        <v>86</v>
      </c>
      <c r="P437" s="37" t="s">
        <v>86</v>
      </c>
      <c r="Q437" s="37" t="s">
        <v>86</v>
      </c>
      <c r="R437" s="183" t="s">
        <v>84</v>
      </c>
      <c r="S437" s="218"/>
      <c r="T437" s="37"/>
      <c r="U437" s="37"/>
      <c r="V437" s="37"/>
      <c r="W437" s="43" t="s">
        <v>886</v>
      </c>
      <c r="X437" s="177" t="s">
        <v>86</v>
      </c>
    </row>
    <row r="438" spans="1:24" ht="316.8" x14ac:dyDescent="0.3">
      <c r="A438" s="176" t="s">
        <v>3333</v>
      </c>
      <c r="B438" s="41" t="s">
        <v>4115</v>
      </c>
      <c r="C438" s="41" t="s">
        <v>133</v>
      </c>
      <c r="D438" s="41" t="s">
        <v>4125</v>
      </c>
      <c r="E438" s="33" t="str">
        <f t="shared" si="9"/>
        <v>Monnaie, Banque, Finance, Assurance parcours Finance responsable, information et communication (FRIC) (M2) (Université Paris 1 Panthéon Sorbonne
Ecole d'économie de la Sorbonne) (Master 2)</v>
      </c>
      <c r="F438" s="166" t="s">
        <v>4126</v>
      </c>
      <c r="G438" s="35" t="s">
        <v>110</v>
      </c>
      <c r="H438" s="35" t="s">
        <v>82</v>
      </c>
      <c r="I438" s="35" t="s">
        <v>111</v>
      </c>
      <c r="J438" s="35">
        <v>60</v>
      </c>
      <c r="K438" s="35" t="s">
        <v>84</v>
      </c>
      <c r="L438" s="35">
        <v>1</v>
      </c>
      <c r="M438" s="36" t="s">
        <v>4120</v>
      </c>
      <c r="N438" s="37" t="s">
        <v>86</v>
      </c>
      <c r="O438" s="37" t="s">
        <v>86</v>
      </c>
      <c r="P438" s="37" t="s">
        <v>86</v>
      </c>
      <c r="Q438" s="37" t="s">
        <v>86</v>
      </c>
      <c r="R438" s="183" t="s">
        <v>84</v>
      </c>
      <c r="S438" s="218"/>
      <c r="T438" s="37"/>
      <c r="U438" s="37"/>
      <c r="V438" s="37"/>
      <c r="W438" s="43" t="s">
        <v>886</v>
      </c>
      <c r="X438" s="177" t="s">
        <v>86</v>
      </c>
    </row>
    <row r="439" spans="1:24" ht="316.8" x14ac:dyDescent="0.3">
      <c r="A439" s="176" t="s">
        <v>3333</v>
      </c>
      <c r="B439" s="41" t="s">
        <v>4115</v>
      </c>
      <c r="C439" s="41" t="s">
        <v>133</v>
      </c>
      <c r="D439" s="41" t="s">
        <v>4125</v>
      </c>
      <c r="E439" s="33" t="str">
        <f t="shared" si="9"/>
        <v>Monnaie, Banque, Finance, Assurance parcours Finance responsable, information et communication (FRIC) (M2) (Université Paris 1 Panthéon Sorbonne
Ecole d'économie de la Sorbonne) (Master 2)</v>
      </c>
      <c r="F439" s="166" t="s">
        <v>4126</v>
      </c>
      <c r="G439" s="35" t="s">
        <v>110</v>
      </c>
      <c r="H439" s="35" t="s">
        <v>82</v>
      </c>
      <c r="I439" s="35" t="s">
        <v>111</v>
      </c>
      <c r="J439" s="35">
        <v>60</v>
      </c>
      <c r="K439" s="35" t="s">
        <v>84</v>
      </c>
      <c r="L439" s="35">
        <v>1</v>
      </c>
      <c r="M439" s="36" t="s">
        <v>4128</v>
      </c>
      <c r="N439" s="37" t="s">
        <v>86</v>
      </c>
      <c r="O439" s="37" t="s">
        <v>86</v>
      </c>
      <c r="P439" s="37" t="s">
        <v>86</v>
      </c>
      <c r="Q439" s="37" t="s">
        <v>86</v>
      </c>
      <c r="R439" s="183" t="s">
        <v>84</v>
      </c>
      <c r="S439" s="218"/>
      <c r="T439" s="37"/>
      <c r="U439" s="37"/>
      <c r="V439" s="37"/>
      <c r="W439" s="43" t="s">
        <v>886</v>
      </c>
      <c r="X439" s="177" t="s">
        <v>86</v>
      </c>
    </row>
    <row r="440" spans="1:24" ht="316.8" x14ac:dyDescent="0.3">
      <c r="A440" s="176" t="s">
        <v>3333</v>
      </c>
      <c r="B440" s="41" t="s">
        <v>4115</v>
      </c>
      <c r="C440" s="41" t="s">
        <v>78</v>
      </c>
      <c r="D440" s="41" t="s">
        <v>4129</v>
      </c>
      <c r="E440" s="33" t="str">
        <f t="shared" si="9"/>
        <v>Monnaie, Banque, Finance, Assurance parcours Finance responsable, information et communication (FRIC) (Master) (Université Paris 1 Panthéon Sorbonne
Ecole d'économie de la Sorbonne) (Master)</v>
      </c>
      <c r="F440" s="166" t="s">
        <v>4126</v>
      </c>
      <c r="G440" s="35" t="s">
        <v>81</v>
      </c>
      <c r="H440" s="35" t="s">
        <v>82</v>
      </c>
      <c r="I440" s="35" t="s">
        <v>83</v>
      </c>
      <c r="J440" s="35">
        <v>120</v>
      </c>
      <c r="K440" s="35" t="s">
        <v>84</v>
      </c>
      <c r="L440" s="35">
        <v>1</v>
      </c>
      <c r="M440" s="36" t="s">
        <v>4118</v>
      </c>
      <c r="N440" s="37" t="s">
        <v>86</v>
      </c>
      <c r="O440" s="37" t="s">
        <v>153</v>
      </c>
      <c r="P440" s="37" t="s">
        <v>3369</v>
      </c>
      <c r="Q440" s="37" t="s">
        <v>86</v>
      </c>
      <c r="R440" s="183" t="s">
        <v>84</v>
      </c>
      <c r="S440" s="218" t="s">
        <v>886</v>
      </c>
      <c r="T440" s="37"/>
      <c r="U440" s="37"/>
      <c r="V440" s="37"/>
      <c r="W440" s="43" t="s">
        <v>886</v>
      </c>
      <c r="X440" s="177" t="s">
        <v>86</v>
      </c>
    </row>
    <row r="441" spans="1:24" ht="316.8" x14ac:dyDescent="0.3">
      <c r="A441" s="176" t="s">
        <v>3333</v>
      </c>
      <c r="B441" s="41" t="s">
        <v>4115</v>
      </c>
      <c r="C441" s="41" t="s">
        <v>78</v>
      </c>
      <c r="D441" s="41" t="s">
        <v>4129</v>
      </c>
      <c r="E441" s="33" t="str">
        <f t="shared" si="9"/>
        <v>Monnaie, Banque, Finance, Assurance parcours Finance responsable, information et communication (FRIC) (Master) (Université Paris 1 Panthéon Sorbonne
Ecole d'économie de la Sorbonne) (Master)</v>
      </c>
      <c r="F441" s="166" t="s">
        <v>4126</v>
      </c>
      <c r="G441" s="35" t="s">
        <v>81</v>
      </c>
      <c r="H441" s="35" t="s">
        <v>82</v>
      </c>
      <c r="I441" s="35" t="s">
        <v>83</v>
      </c>
      <c r="J441" s="35">
        <v>120</v>
      </c>
      <c r="K441" s="35" t="s">
        <v>84</v>
      </c>
      <c r="L441" s="35">
        <v>1</v>
      </c>
      <c r="M441" s="36" t="s">
        <v>4127</v>
      </c>
      <c r="N441" s="37" t="s">
        <v>86</v>
      </c>
      <c r="O441" s="37" t="s">
        <v>86</v>
      </c>
      <c r="P441" s="37" t="s">
        <v>86</v>
      </c>
      <c r="Q441" s="37" t="s">
        <v>86</v>
      </c>
      <c r="R441" s="183" t="s">
        <v>84</v>
      </c>
      <c r="S441" s="218"/>
      <c r="T441" s="37"/>
      <c r="U441" s="37"/>
      <c r="V441" s="37"/>
      <c r="W441" s="43" t="s">
        <v>886</v>
      </c>
      <c r="X441" s="177" t="s">
        <v>86</v>
      </c>
    </row>
    <row r="442" spans="1:24" ht="316.8" x14ac:dyDescent="0.3">
      <c r="A442" s="176" t="s">
        <v>3333</v>
      </c>
      <c r="B442" s="41" t="s">
        <v>4115</v>
      </c>
      <c r="C442" s="41" t="s">
        <v>78</v>
      </c>
      <c r="D442" s="41" t="s">
        <v>4129</v>
      </c>
      <c r="E442" s="33" t="str">
        <f t="shared" si="9"/>
        <v>Monnaie, Banque, Finance, Assurance parcours Finance responsable, information et communication (FRIC) (Master) (Université Paris 1 Panthéon Sorbonne
Ecole d'économie de la Sorbonne) (Master)</v>
      </c>
      <c r="F442" s="166" t="s">
        <v>4126</v>
      </c>
      <c r="G442" s="35" t="s">
        <v>81</v>
      </c>
      <c r="H442" s="35" t="s">
        <v>82</v>
      </c>
      <c r="I442" s="35" t="s">
        <v>83</v>
      </c>
      <c r="J442" s="35">
        <v>120</v>
      </c>
      <c r="K442" s="35" t="s">
        <v>84</v>
      </c>
      <c r="L442" s="35">
        <v>1</v>
      </c>
      <c r="M442" s="36" t="s">
        <v>281</v>
      </c>
      <c r="N442" s="37" t="s">
        <v>86</v>
      </c>
      <c r="O442" s="37" t="s">
        <v>86</v>
      </c>
      <c r="P442" s="37" t="s">
        <v>86</v>
      </c>
      <c r="Q442" s="37" t="s">
        <v>86</v>
      </c>
      <c r="R442" s="183" t="s">
        <v>84</v>
      </c>
      <c r="S442" s="218"/>
      <c r="T442" s="37"/>
      <c r="U442" s="37"/>
      <c r="V442" s="37"/>
      <c r="W442" s="43" t="s">
        <v>886</v>
      </c>
      <c r="X442" s="177" t="s">
        <v>86</v>
      </c>
    </row>
    <row r="443" spans="1:24" ht="316.8" x14ac:dyDescent="0.3">
      <c r="A443" s="176" t="s">
        <v>3333</v>
      </c>
      <c r="B443" s="41" t="s">
        <v>4115</v>
      </c>
      <c r="C443" s="41" t="s">
        <v>78</v>
      </c>
      <c r="D443" s="41" t="s">
        <v>4129</v>
      </c>
      <c r="E443" s="33" t="str">
        <f t="shared" si="9"/>
        <v>Monnaie, Banque, Finance, Assurance parcours Finance responsable, information et communication (FRIC) (Master) (Université Paris 1 Panthéon Sorbonne
Ecole d'économie de la Sorbonne) (Master)</v>
      </c>
      <c r="F443" s="166" t="s">
        <v>4126</v>
      </c>
      <c r="G443" s="35" t="s">
        <v>81</v>
      </c>
      <c r="H443" s="35" t="s">
        <v>82</v>
      </c>
      <c r="I443" s="35" t="s">
        <v>83</v>
      </c>
      <c r="J443" s="35">
        <v>120</v>
      </c>
      <c r="K443" s="35" t="s">
        <v>84</v>
      </c>
      <c r="L443" s="35">
        <v>1</v>
      </c>
      <c r="M443" s="36" t="s">
        <v>4120</v>
      </c>
      <c r="N443" s="37" t="s">
        <v>86</v>
      </c>
      <c r="O443" s="37" t="s">
        <v>86</v>
      </c>
      <c r="P443" s="37" t="s">
        <v>86</v>
      </c>
      <c r="Q443" s="37" t="s">
        <v>86</v>
      </c>
      <c r="R443" s="183" t="s">
        <v>84</v>
      </c>
      <c r="S443" s="218"/>
      <c r="T443" s="37"/>
      <c r="U443" s="37"/>
      <c r="V443" s="37"/>
      <c r="W443" s="43" t="s">
        <v>886</v>
      </c>
      <c r="X443" s="177" t="s">
        <v>86</v>
      </c>
    </row>
    <row r="444" spans="1:24" ht="316.8" x14ac:dyDescent="0.3">
      <c r="A444" s="176" t="s">
        <v>3333</v>
      </c>
      <c r="B444" s="41" t="s">
        <v>4115</v>
      </c>
      <c r="C444" s="41" t="s">
        <v>78</v>
      </c>
      <c r="D444" s="41" t="s">
        <v>4129</v>
      </c>
      <c r="E444" s="33" t="str">
        <f t="shared" si="9"/>
        <v>Monnaie, Banque, Finance, Assurance parcours Finance responsable, information et communication (FRIC) (Master) (Université Paris 1 Panthéon Sorbonne
Ecole d'économie de la Sorbonne) (Master)</v>
      </c>
      <c r="F444" s="166" t="s">
        <v>4126</v>
      </c>
      <c r="G444" s="35" t="s">
        <v>81</v>
      </c>
      <c r="H444" s="35" t="s">
        <v>82</v>
      </c>
      <c r="I444" s="35" t="s">
        <v>83</v>
      </c>
      <c r="J444" s="35">
        <v>120</v>
      </c>
      <c r="K444" s="35" t="s">
        <v>84</v>
      </c>
      <c r="L444" s="35">
        <v>1</v>
      </c>
      <c r="M444" s="36" t="s">
        <v>4128</v>
      </c>
      <c r="N444" s="37" t="s">
        <v>86</v>
      </c>
      <c r="O444" s="37" t="s">
        <v>86</v>
      </c>
      <c r="P444" s="37" t="s">
        <v>86</v>
      </c>
      <c r="Q444" s="37" t="s">
        <v>86</v>
      </c>
      <c r="R444" s="183" t="s">
        <v>84</v>
      </c>
      <c r="S444" s="218"/>
      <c r="T444" s="37"/>
      <c r="U444" s="37"/>
      <c r="V444" s="37"/>
      <c r="W444" s="43" t="s">
        <v>886</v>
      </c>
      <c r="X444" s="177" t="s">
        <v>86</v>
      </c>
    </row>
    <row r="445" spans="1:24" ht="316.8" x14ac:dyDescent="0.3">
      <c r="A445" s="185" t="s">
        <v>3333</v>
      </c>
      <c r="B445" s="36" t="s">
        <v>4115</v>
      </c>
      <c r="C445" s="36" t="s">
        <v>133</v>
      </c>
      <c r="D445" s="36" t="s">
        <v>4130</v>
      </c>
      <c r="E445" s="33" t="str">
        <f t="shared" si="9"/>
        <v>Monnaie, Banque, Finance, Assurance parcours Contrôle des risques bancaires et conformité (apprentissage) (M2) (Université Paris 1 Panthéon Sorbonne
Ecole d'économie de la Sorbonne) (Master 2)</v>
      </c>
      <c r="F445" s="167" t="s">
        <v>4131</v>
      </c>
      <c r="G445" s="37" t="s">
        <v>110</v>
      </c>
      <c r="H445" s="37" t="s">
        <v>82</v>
      </c>
      <c r="I445" s="37" t="s">
        <v>111</v>
      </c>
      <c r="J445" s="37">
        <v>60</v>
      </c>
      <c r="K445" s="37" t="s">
        <v>105</v>
      </c>
      <c r="L445" s="37">
        <v>0</v>
      </c>
      <c r="M445" s="36" t="s">
        <v>112</v>
      </c>
      <c r="N445" s="36" t="s">
        <v>112</v>
      </c>
      <c r="O445" s="36" t="s">
        <v>112</v>
      </c>
      <c r="P445" s="36" t="s">
        <v>112</v>
      </c>
      <c r="Q445" s="36" t="s">
        <v>112</v>
      </c>
      <c r="R445" s="37" t="s">
        <v>105</v>
      </c>
      <c r="S445" s="169" t="s">
        <v>886</v>
      </c>
      <c r="T445" s="37"/>
      <c r="U445" s="37"/>
      <c r="V445" s="37"/>
      <c r="W445" s="37" t="s">
        <v>886</v>
      </c>
      <c r="X445" s="177" t="s">
        <v>112</v>
      </c>
    </row>
    <row r="446" spans="1:24" ht="331.2" x14ac:dyDescent="0.3">
      <c r="A446" s="185" t="s">
        <v>3333</v>
      </c>
      <c r="B446" s="36" t="s">
        <v>4115</v>
      </c>
      <c r="C446" s="36" t="s">
        <v>78</v>
      </c>
      <c r="D446" s="36" t="s">
        <v>4132</v>
      </c>
      <c r="E446" s="33" t="str">
        <f t="shared" si="9"/>
        <v>Monnaie, Banque, Finance, Assurance parcours Contrôle des risques bancaires et conformité (apprentissage) (Master) (Université Paris 1 Panthéon Sorbonne
Ecole d'économie de la Sorbonne) (Master)</v>
      </c>
      <c r="F446" s="167" t="s">
        <v>4131</v>
      </c>
      <c r="G446" s="37" t="s">
        <v>81</v>
      </c>
      <c r="H446" s="37" t="s">
        <v>82</v>
      </c>
      <c r="I446" s="37" t="s">
        <v>83</v>
      </c>
      <c r="J446" s="37">
        <v>120</v>
      </c>
      <c r="K446" s="37" t="s">
        <v>84</v>
      </c>
      <c r="L446" s="37">
        <v>1</v>
      </c>
      <c r="M446" s="36" t="s">
        <v>4118</v>
      </c>
      <c r="N446" s="37" t="s">
        <v>86</v>
      </c>
      <c r="O446" s="37" t="s">
        <v>153</v>
      </c>
      <c r="P446" s="37" t="s">
        <v>3369</v>
      </c>
      <c r="Q446" s="37" t="s">
        <v>86</v>
      </c>
      <c r="R446" s="37" t="s">
        <v>105</v>
      </c>
      <c r="S446" s="169" t="s">
        <v>886</v>
      </c>
      <c r="T446" s="37"/>
      <c r="U446" s="37"/>
      <c r="V446" s="37"/>
      <c r="W446" s="37" t="s">
        <v>886</v>
      </c>
      <c r="X446" s="177" t="s">
        <v>86</v>
      </c>
    </row>
    <row r="447" spans="1:24" ht="273.60000000000002" x14ac:dyDescent="0.3">
      <c r="A447" s="185" t="s">
        <v>3333</v>
      </c>
      <c r="B447" s="36" t="s">
        <v>4115</v>
      </c>
      <c r="C447" s="36" t="s">
        <v>133</v>
      </c>
      <c r="D447" s="36" t="s">
        <v>4133</v>
      </c>
      <c r="E447" s="33" t="str">
        <f t="shared" si="9"/>
        <v>Monnaie, Banque, Finance, Assurance parcours Finance technology data (apprentissage) (M2) (Université Paris 1 Panthéon Sorbonne
Ecole d'économie de la Sorbonne) (Master 2)</v>
      </c>
      <c r="F447" s="167" t="s">
        <v>4134</v>
      </c>
      <c r="G447" s="37" t="s">
        <v>110</v>
      </c>
      <c r="H447" s="37" t="s">
        <v>82</v>
      </c>
      <c r="I447" s="37" t="s">
        <v>111</v>
      </c>
      <c r="J447" s="37">
        <v>60</v>
      </c>
      <c r="K447" s="37" t="s">
        <v>105</v>
      </c>
      <c r="L447" s="37">
        <v>0</v>
      </c>
      <c r="M447" s="36" t="s">
        <v>112</v>
      </c>
      <c r="N447" s="36" t="s">
        <v>112</v>
      </c>
      <c r="O447" s="36" t="s">
        <v>112</v>
      </c>
      <c r="P447" s="36" t="s">
        <v>112</v>
      </c>
      <c r="Q447" s="36" t="s">
        <v>112</v>
      </c>
      <c r="R447" s="37" t="s">
        <v>105</v>
      </c>
      <c r="S447" s="169" t="s">
        <v>886</v>
      </c>
      <c r="T447" s="37"/>
      <c r="U447" s="37"/>
      <c r="V447" s="37"/>
      <c r="W447" s="37" t="s">
        <v>886</v>
      </c>
      <c r="X447" s="177" t="s">
        <v>112</v>
      </c>
    </row>
    <row r="448" spans="1:24" ht="288" x14ac:dyDescent="0.3">
      <c r="A448" s="185" t="s">
        <v>3333</v>
      </c>
      <c r="B448" s="36" t="s">
        <v>4115</v>
      </c>
      <c r="C448" s="36" t="s">
        <v>78</v>
      </c>
      <c r="D448" s="36" t="s">
        <v>4135</v>
      </c>
      <c r="E448" s="33" t="str">
        <f t="shared" si="9"/>
        <v>Monnaie, Banque, Finance, Assurance parcours Finance technology data (apprentissage) (Master) (Université Paris 1 Panthéon Sorbonne
Ecole d'économie de la Sorbonne) (Master)</v>
      </c>
      <c r="F448" s="167" t="s">
        <v>4134</v>
      </c>
      <c r="G448" s="37" t="s">
        <v>81</v>
      </c>
      <c r="H448" s="37" t="s">
        <v>82</v>
      </c>
      <c r="I448" s="37" t="s">
        <v>83</v>
      </c>
      <c r="J448" s="37">
        <v>120</v>
      </c>
      <c r="K448" s="37" t="s">
        <v>84</v>
      </c>
      <c r="L448" s="37">
        <v>1</v>
      </c>
      <c r="M448" s="36" t="s">
        <v>4118</v>
      </c>
      <c r="N448" s="37" t="s">
        <v>86</v>
      </c>
      <c r="O448" s="37" t="s">
        <v>153</v>
      </c>
      <c r="P448" s="37" t="s">
        <v>3369</v>
      </c>
      <c r="Q448" s="37" t="s">
        <v>86</v>
      </c>
      <c r="R448" s="37" t="s">
        <v>105</v>
      </c>
      <c r="S448" s="169" t="s">
        <v>886</v>
      </c>
      <c r="T448" s="167"/>
      <c r="U448" s="167"/>
      <c r="V448" s="167"/>
      <c r="W448" s="37" t="s">
        <v>886</v>
      </c>
      <c r="X448" s="177" t="s">
        <v>112</v>
      </c>
    </row>
    <row r="449" spans="1:24" ht="187.2" x14ac:dyDescent="0.3">
      <c r="A449" s="176" t="s">
        <v>3333</v>
      </c>
      <c r="B449" s="41" t="s">
        <v>4136</v>
      </c>
      <c r="C449" s="41" t="s">
        <v>3409</v>
      </c>
      <c r="D449" s="41" t="s">
        <v>4137</v>
      </c>
      <c r="E449" s="33" t="str">
        <f t="shared" si="9"/>
        <v>Droit des finances publiques (M1) (Université Paris 1 Panthéon Sorbonne
Ecole de management de la Sorbonne) (Master 1)</v>
      </c>
      <c r="F449" s="166" t="s">
        <v>4138</v>
      </c>
      <c r="G449" s="35" t="s">
        <v>81</v>
      </c>
      <c r="H449" s="35" t="s">
        <v>110</v>
      </c>
      <c r="I449" s="35" t="s">
        <v>111</v>
      </c>
      <c r="J449" s="35">
        <v>60</v>
      </c>
      <c r="K449" s="35" t="s">
        <v>84</v>
      </c>
      <c r="L449" s="35">
        <v>1</v>
      </c>
      <c r="M449" s="36" t="s">
        <v>4139</v>
      </c>
      <c r="N449" s="37" t="s">
        <v>86</v>
      </c>
      <c r="O449" s="37" t="s">
        <v>92</v>
      </c>
      <c r="P449" s="37" t="s">
        <v>4140</v>
      </c>
      <c r="Q449" s="37" t="s">
        <v>86</v>
      </c>
      <c r="R449" s="35" t="s">
        <v>105</v>
      </c>
      <c r="S449" s="218" t="s">
        <v>89</v>
      </c>
      <c r="T449" s="37"/>
      <c r="U449" s="37"/>
      <c r="V449" s="37"/>
      <c r="W449" s="43" t="s">
        <v>89</v>
      </c>
      <c r="X449" s="177" t="s">
        <v>86</v>
      </c>
    </row>
    <row r="450" spans="1:24" ht="187.2" x14ac:dyDescent="0.3">
      <c r="A450" s="176" t="s">
        <v>3333</v>
      </c>
      <c r="B450" s="41" t="s">
        <v>4136</v>
      </c>
      <c r="C450" s="41" t="s">
        <v>3409</v>
      </c>
      <c r="D450" s="41" t="s">
        <v>4137</v>
      </c>
      <c r="E450" s="33" t="str">
        <f t="shared" ref="E450:E513" si="10">CONCATENATE(D450&amp;" ("&amp;B450&amp;")"&amp;" ("&amp;C450&amp;")")</f>
        <v>Droit des finances publiques (M1) (Université Paris 1 Panthéon Sorbonne
Ecole de management de la Sorbonne) (Master 1)</v>
      </c>
      <c r="F450" s="166" t="s">
        <v>4138</v>
      </c>
      <c r="G450" s="35" t="s">
        <v>81</v>
      </c>
      <c r="H450" s="35" t="s">
        <v>110</v>
      </c>
      <c r="I450" s="35" t="s">
        <v>111</v>
      </c>
      <c r="J450" s="35">
        <v>60</v>
      </c>
      <c r="K450" s="35" t="s">
        <v>84</v>
      </c>
      <c r="L450" s="35">
        <v>1</v>
      </c>
      <c r="M450" s="36" t="s">
        <v>633</v>
      </c>
      <c r="N450" s="37" t="s">
        <v>86</v>
      </c>
      <c r="O450" s="37" t="s">
        <v>92</v>
      </c>
      <c r="P450" s="37" t="s">
        <v>333</v>
      </c>
      <c r="Q450" s="37" t="s">
        <v>86</v>
      </c>
      <c r="R450" s="35" t="s">
        <v>105</v>
      </c>
      <c r="S450" s="218"/>
      <c r="T450" s="37"/>
      <c r="U450" s="37"/>
      <c r="V450" s="37"/>
      <c r="W450" s="43" t="s">
        <v>89</v>
      </c>
      <c r="X450" s="195"/>
    </row>
    <row r="451" spans="1:24" ht="187.2" x14ac:dyDescent="0.3">
      <c r="A451" s="176" t="s">
        <v>3333</v>
      </c>
      <c r="B451" s="41" t="s">
        <v>4136</v>
      </c>
      <c r="C451" s="41" t="s">
        <v>3409</v>
      </c>
      <c r="D451" s="41" t="s">
        <v>4137</v>
      </c>
      <c r="E451" s="33" t="str">
        <f t="shared" si="10"/>
        <v>Droit des finances publiques (M1) (Université Paris 1 Panthéon Sorbonne
Ecole de management de la Sorbonne) (Master 1)</v>
      </c>
      <c r="F451" s="166" t="s">
        <v>4138</v>
      </c>
      <c r="G451" s="35" t="s">
        <v>81</v>
      </c>
      <c r="H451" s="35" t="s">
        <v>110</v>
      </c>
      <c r="I451" s="35" t="s">
        <v>111</v>
      </c>
      <c r="J451" s="35">
        <v>60</v>
      </c>
      <c r="K451" s="35" t="s">
        <v>84</v>
      </c>
      <c r="L451" s="35">
        <v>1</v>
      </c>
      <c r="M451" s="36" t="s">
        <v>693</v>
      </c>
      <c r="N451" s="37" t="s">
        <v>3716</v>
      </c>
      <c r="O451" s="37" t="s">
        <v>87</v>
      </c>
      <c r="P451" s="37" t="s">
        <v>3369</v>
      </c>
      <c r="Q451" s="196" t="s">
        <v>142</v>
      </c>
      <c r="R451" s="35" t="s">
        <v>105</v>
      </c>
      <c r="S451" s="218"/>
      <c r="T451" s="37"/>
      <c r="U451" s="37"/>
      <c r="V451" s="37"/>
      <c r="W451" s="43" t="s">
        <v>89</v>
      </c>
      <c r="X451" s="195"/>
    </row>
    <row r="452" spans="1:24" ht="187.2" x14ac:dyDescent="0.3">
      <c r="A452" s="176" t="s">
        <v>3333</v>
      </c>
      <c r="B452" s="41" t="s">
        <v>4136</v>
      </c>
      <c r="C452" s="41" t="s">
        <v>3409</v>
      </c>
      <c r="D452" s="41" t="s">
        <v>4137</v>
      </c>
      <c r="E452" s="33" t="str">
        <f t="shared" si="10"/>
        <v>Droit des finances publiques (M1) (Université Paris 1 Panthéon Sorbonne
Ecole de management de la Sorbonne) (Master 1)</v>
      </c>
      <c r="F452" s="166" t="s">
        <v>4138</v>
      </c>
      <c r="G452" s="35" t="s">
        <v>81</v>
      </c>
      <c r="H452" s="35" t="s">
        <v>110</v>
      </c>
      <c r="I452" s="35" t="s">
        <v>111</v>
      </c>
      <c r="J452" s="35">
        <v>60</v>
      </c>
      <c r="K452" s="35" t="s">
        <v>84</v>
      </c>
      <c r="L452" s="35">
        <v>1</v>
      </c>
      <c r="M452" s="36" t="s">
        <v>4141</v>
      </c>
      <c r="N452" s="37" t="s">
        <v>86</v>
      </c>
      <c r="O452" s="37" t="s">
        <v>92</v>
      </c>
      <c r="P452" s="37" t="s">
        <v>4140</v>
      </c>
      <c r="Q452" s="37" t="s">
        <v>86</v>
      </c>
      <c r="R452" s="35" t="s">
        <v>105</v>
      </c>
      <c r="S452" s="218"/>
      <c r="T452" s="37"/>
      <c r="U452" s="37"/>
      <c r="V452" s="37"/>
      <c r="W452" s="43" t="s">
        <v>89</v>
      </c>
      <c r="X452" s="177" t="s">
        <v>86</v>
      </c>
    </row>
    <row r="453" spans="1:24" ht="345.6" x14ac:dyDescent="0.3">
      <c r="A453" s="185" t="s">
        <v>3333</v>
      </c>
      <c r="B453" s="36" t="s">
        <v>4136</v>
      </c>
      <c r="C453" s="36" t="s">
        <v>133</v>
      </c>
      <c r="D453" s="36" t="s">
        <v>4142</v>
      </c>
      <c r="E453" s="33" t="str">
        <f t="shared" si="10"/>
        <v>Droit des finances publiques parcours droit et gestion financière des collectivités publiques option administration et gestion publique (Université Paris 1 Panthéon Sorbonne
Ecole de management de la Sorbonne) (Master 2)</v>
      </c>
      <c r="F453" s="167" t="s">
        <v>4143</v>
      </c>
      <c r="G453" s="37" t="s">
        <v>110</v>
      </c>
      <c r="H453" s="37" t="s">
        <v>82</v>
      </c>
      <c r="I453" s="37" t="s">
        <v>111</v>
      </c>
      <c r="J453" s="37">
        <v>60</v>
      </c>
      <c r="K453" s="37" t="s">
        <v>105</v>
      </c>
      <c r="L453" s="37">
        <v>0</v>
      </c>
      <c r="M453" s="37" t="s">
        <v>112</v>
      </c>
      <c r="N453" s="37" t="s">
        <v>112</v>
      </c>
      <c r="O453" s="37" t="s">
        <v>112</v>
      </c>
      <c r="P453" s="37" t="s">
        <v>112</v>
      </c>
      <c r="Q453" s="37" t="s">
        <v>112</v>
      </c>
      <c r="R453" s="37" t="s">
        <v>105</v>
      </c>
      <c r="S453" s="169" t="s">
        <v>89</v>
      </c>
      <c r="T453" s="37"/>
      <c r="U453" s="37"/>
      <c r="V453" s="37"/>
      <c r="W453" s="37" t="s">
        <v>89</v>
      </c>
      <c r="X453" s="177" t="s">
        <v>112</v>
      </c>
    </row>
    <row r="454" spans="1:24" ht="388.8" x14ac:dyDescent="0.3">
      <c r="A454" s="185" t="s">
        <v>3333</v>
      </c>
      <c r="B454" s="36" t="s">
        <v>4136</v>
      </c>
      <c r="C454" s="36" t="s">
        <v>133</v>
      </c>
      <c r="D454" s="36" t="s">
        <v>4144</v>
      </c>
      <c r="E454" s="33" t="str">
        <f t="shared" si="10"/>
        <v>Droit des finances publiques parcours droit et gestion financière des collectivités publiques option droit et gestion des collectivités territoriales (Université Paris 1 Panthéon Sorbonne
Ecole de management de la Sorbonne) (Master 2)</v>
      </c>
      <c r="F454" s="167" t="s">
        <v>4143</v>
      </c>
      <c r="G454" s="37" t="s">
        <v>110</v>
      </c>
      <c r="H454" s="37" t="s">
        <v>82</v>
      </c>
      <c r="I454" s="37" t="s">
        <v>111</v>
      </c>
      <c r="J454" s="37">
        <v>60</v>
      </c>
      <c r="K454" s="37" t="s">
        <v>105</v>
      </c>
      <c r="L454" s="37">
        <v>0</v>
      </c>
      <c r="M454" s="37" t="s">
        <v>112</v>
      </c>
      <c r="N454" s="37" t="s">
        <v>112</v>
      </c>
      <c r="O454" s="37" t="s">
        <v>112</v>
      </c>
      <c r="P454" s="37" t="s">
        <v>112</v>
      </c>
      <c r="Q454" s="37" t="s">
        <v>112</v>
      </c>
      <c r="R454" s="37" t="s">
        <v>105</v>
      </c>
      <c r="S454" s="169" t="s">
        <v>89</v>
      </c>
      <c r="T454" s="37"/>
      <c r="U454" s="37"/>
      <c r="V454" s="37"/>
      <c r="W454" s="37" t="s">
        <v>89</v>
      </c>
      <c r="X454" s="177" t="s">
        <v>112</v>
      </c>
    </row>
    <row r="455" spans="1:24" ht="345.6" x14ac:dyDescent="0.3">
      <c r="A455" s="176" t="s">
        <v>3333</v>
      </c>
      <c r="B455" s="41" t="s">
        <v>4136</v>
      </c>
      <c r="C455" s="41" t="s">
        <v>78</v>
      </c>
      <c r="D455" s="41" t="s">
        <v>4145</v>
      </c>
      <c r="E455" s="33" t="str">
        <f t="shared" si="10"/>
        <v>Finances publiques parcours droit et gestion financière des collectivités publiques option administration et gestion publique (Master) (Université Paris 1 Panthéon Sorbonne
Ecole de management de la Sorbonne) (Master)</v>
      </c>
      <c r="F455" s="166" t="s">
        <v>4143</v>
      </c>
      <c r="G455" s="35" t="s">
        <v>81</v>
      </c>
      <c r="H455" s="35" t="s">
        <v>82</v>
      </c>
      <c r="I455" s="35" t="s">
        <v>83</v>
      </c>
      <c r="J455" s="35">
        <v>120</v>
      </c>
      <c r="K455" s="35" t="s">
        <v>84</v>
      </c>
      <c r="L455" s="35">
        <v>1</v>
      </c>
      <c r="M455" s="36" t="s">
        <v>4139</v>
      </c>
      <c r="N455" s="37" t="s">
        <v>86</v>
      </c>
      <c r="O455" s="37" t="s">
        <v>92</v>
      </c>
      <c r="P455" s="37" t="s">
        <v>4140</v>
      </c>
      <c r="Q455" s="37" t="s">
        <v>86</v>
      </c>
      <c r="R455" s="35" t="s">
        <v>105</v>
      </c>
      <c r="S455" s="218" t="s">
        <v>89</v>
      </c>
      <c r="T455" s="37"/>
      <c r="U455" s="37"/>
      <c r="V455" s="37"/>
      <c r="W455" s="43" t="s">
        <v>89</v>
      </c>
      <c r="X455" s="177" t="s">
        <v>86</v>
      </c>
    </row>
    <row r="456" spans="1:24" ht="345.6" x14ac:dyDescent="0.3">
      <c r="A456" s="176" t="s">
        <v>3333</v>
      </c>
      <c r="B456" s="41" t="s">
        <v>4136</v>
      </c>
      <c r="C456" s="41" t="s">
        <v>78</v>
      </c>
      <c r="D456" s="41" t="s">
        <v>4145</v>
      </c>
      <c r="E456" s="33" t="str">
        <f t="shared" si="10"/>
        <v>Finances publiques parcours droit et gestion financière des collectivités publiques option administration et gestion publique (Master) (Université Paris 1 Panthéon Sorbonne
Ecole de management de la Sorbonne) (Master)</v>
      </c>
      <c r="F456" s="166" t="s">
        <v>4143</v>
      </c>
      <c r="G456" s="35" t="s">
        <v>81</v>
      </c>
      <c r="H456" s="35" t="s">
        <v>82</v>
      </c>
      <c r="I456" s="35" t="s">
        <v>83</v>
      </c>
      <c r="J456" s="35">
        <v>120</v>
      </c>
      <c r="K456" s="35" t="s">
        <v>84</v>
      </c>
      <c r="L456" s="35">
        <v>1</v>
      </c>
      <c r="M456" s="36" t="s">
        <v>633</v>
      </c>
      <c r="N456" s="37" t="s">
        <v>86</v>
      </c>
      <c r="O456" s="37" t="s">
        <v>92</v>
      </c>
      <c r="P456" s="37" t="s">
        <v>333</v>
      </c>
      <c r="Q456" s="37" t="s">
        <v>86</v>
      </c>
      <c r="R456" s="35" t="s">
        <v>105</v>
      </c>
      <c r="S456" s="218"/>
      <c r="T456" s="219"/>
      <c r="U456" s="219"/>
      <c r="V456" s="219"/>
      <c r="W456" s="43" t="s">
        <v>89</v>
      </c>
      <c r="X456" s="219"/>
    </row>
    <row r="457" spans="1:24" ht="345.6" x14ac:dyDescent="0.3">
      <c r="A457" s="176" t="s">
        <v>3333</v>
      </c>
      <c r="B457" s="41" t="s">
        <v>4136</v>
      </c>
      <c r="C457" s="41" t="s">
        <v>78</v>
      </c>
      <c r="D457" s="41" t="s">
        <v>4145</v>
      </c>
      <c r="E457" s="33" t="str">
        <f t="shared" si="10"/>
        <v>Finances publiques parcours droit et gestion financière des collectivités publiques option administration et gestion publique (Master) (Université Paris 1 Panthéon Sorbonne
Ecole de management de la Sorbonne) (Master)</v>
      </c>
      <c r="F457" s="166" t="s">
        <v>4143</v>
      </c>
      <c r="G457" s="35" t="s">
        <v>81</v>
      </c>
      <c r="H457" s="35" t="s">
        <v>82</v>
      </c>
      <c r="I457" s="35" t="s">
        <v>83</v>
      </c>
      <c r="J457" s="35">
        <v>120</v>
      </c>
      <c r="K457" s="35" t="s">
        <v>84</v>
      </c>
      <c r="L457" s="35">
        <v>1</v>
      </c>
      <c r="M457" s="36" t="s">
        <v>693</v>
      </c>
      <c r="N457" s="37" t="s">
        <v>3716</v>
      </c>
      <c r="O457" s="37" t="s">
        <v>87</v>
      </c>
      <c r="P457" s="37" t="s">
        <v>3369</v>
      </c>
      <c r="Q457" s="196" t="s">
        <v>142</v>
      </c>
      <c r="R457" s="35" t="s">
        <v>105</v>
      </c>
      <c r="S457" s="218"/>
      <c r="T457" s="219"/>
      <c r="U457" s="219"/>
      <c r="V457" s="219"/>
      <c r="W457" s="43" t="s">
        <v>89</v>
      </c>
      <c r="X457" s="219"/>
    </row>
    <row r="458" spans="1:24" ht="345.6" x14ac:dyDescent="0.3">
      <c r="A458" s="176" t="s">
        <v>3333</v>
      </c>
      <c r="B458" s="41" t="s">
        <v>4136</v>
      </c>
      <c r="C458" s="41" t="s">
        <v>78</v>
      </c>
      <c r="D458" s="41" t="s">
        <v>4145</v>
      </c>
      <c r="E458" s="33" t="str">
        <f t="shared" si="10"/>
        <v>Finances publiques parcours droit et gestion financière des collectivités publiques option administration et gestion publique (Master) (Université Paris 1 Panthéon Sorbonne
Ecole de management de la Sorbonne) (Master)</v>
      </c>
      <c r="F458" s="166" t="s">
        <v>4143</v>
      </c>
      <c r="G458" s="35" t="s">
        <v>81</v>
      </c>
      <c r="H458" s="35" t="s">
        <v>82</v>
      </c>
      <c r="I458" s="35" t="s">
        <v>83</v>
      </c>
      <c r="J458" s="35">
        <v>120</v>
      </c>
      <c r="K458" s="35" t="s">
        <v>84</v>
      </c>
      <c r="L458" s="35">
        <v>1</v>
      </c>
      <c r="M458" s="36" t="s">
        <v>4141</v>
      </c>
      <c r="N458" s="37" t="s">
        <v>86</v>
      </c>
      <c r="O458" s="37" t="s">
        <v>92</v>
      </c>
      <c r="P458" s="37" t="s">
        <v>4140</v>
      </c>
      <c r="Q458" s="37" t="s">
        <v>86</v>
      </c>
      <c r="R458" s="35" t="s">
        <v>105</v>
      </c>
      <c r="S458" s="218"/>
      <c r="T458" s="37"/>
      <c r="U458" s="37"/>
      <c r="V458" s="37"/>
      <c r="W458" s="43" t="s">
        <v>89</v>
      </c>
      <c r="X458" s="177" t="s">
        <v>86</v>
      </c>
    </row>
    <row r="459" spans="1:24" ht="374.4" x14ac:dyDescent="0.3">
      <c r="A459" s="176" t="s">
        <v>3333</v>
      </c>
      <c r="B459" s="41" t="s">
        <v>4136</v>
      </c>
      <c r="C459" s="41" t="s">
        <v>78</v>
      </c>
      <c r="D459" s="41" t="s">
        <v>4146</v>
      </c>
      <c r="E459" s="33" t="str">
        <f t="shared" si="10"/>
        <v>Finances publiques parcours droit et gestion financière des collectivités publiques option droit et gestion des collectivités territoriales (Master) (Université Paris 1 Panthéon Sorbonne
Ecole de management de la Sorbonne) (Master)</v>
      </c>
      <c r="F459" s="166" t="s">
        <v>4143</v>
      </c>
      <c r="G459" s="35" t="s">
        <v>81</v>
      </c>
      <c r="H459" s="35" t="s">
        <v>82</v>
      </c>
      <c r="I459" s="35" t="s">
        <v>83</v>
      </c>
      <c r="J459" s="35">
        <v>120</v>
      </c>
      <c r="K459" s="35" t="s">
        <v>84</v>
      </c>
      <c r="L459" s="35">
        <v>1</v>
      </c>
      <c r="M459" s="36" t="s">
        <v>4139</v>
      </c>
      <c r="N459" s="37" t="s">
        <v>86</v>
      </c>
      <c r="O459" s="37" t="s">
        <v>92</v>
      </c>
      <c r="P459" s="37" t="s">
        <v>4140</v>
      </c>
      <c r="Q459" s="37" t="s">
        <v>86</v>
      </c>
      <c r="R459" s="35" t="s">
        <v>105</v>
      </c>
      <c r="S459" s="218" t="s">
        <v>89</v>
      </c>
      <c r="T459" s="37"/>
      <c r="U459" s="37"/>
      <c r="V459" s="37"/>
      <c r="W459" s="43" t="s">
        <v>89</v>
      </c>
      <c r="X459" s="177" t="s">
        <v>86</v>
      </c>
    </row>
    <row r="460" spans="1:24" ht="374.4" x14ac:dyDescent="0.3">
      <c r="A460" s="176" t="s">
        <v>3333</v>
      </c>
      <c r="B460" s="41" t="s">
        <v>4136</v>
      </c>
      <c r="C460" s="41" t="s">
        <v>78</v>
      </c>
      <c r="D460" s="41" t="s">
        <v>4146</v>
      </c>
      <c r="E460" s="33" t="str">
        <f t="shared" si="10"/>
        <v>Finances publiques parcours droit et gestion financière des collectivités publiques option droit et gestion des collectivités territoriales (Master) (Université Paris 1 Panthéon Sorbonne
Ecole de management de la Sorbonne) (Master)</v>
      </c>
      <c r="F460" s="166" t="s">
        <v>4143</v>
      </c>
      <c r="G460" s="35" t="s">
        <v>81</v>
      </c>
      <c r="H460" s="35" t="s">
        <v>82</v>
      </c>
      <c r="I460" s="35" t="s">
        <v>83</v>
      </c>
      <c r="J460" s="35">
        <v>120</v>
      </c>
      <c r="K460" s="35" t="s">
        <v>84</v>
      </c>
      <c r="L460" s="35">
        <v>1</v>
      </c>
      <c r="M460" s="36" t="s">
        <v>633</v>
      </c>
      <c r="N460" s="37" t="s">
        <v>86</v>
      </c>
      <c r="O460" s="37" t="s">
        <v>92</v>
      </c>
      <c r="P460" s="37" t="s">
        <v>333</v>
      </c>
      <c r="Q460" s="37" t="s">
        <v>86</v>
      </c>
      <c r="R460" s="35" t="s">
        <v>105</v>
      </c>
      <c r="S460" s="218"/>
      <c r="T460" s="37"/>
      <c r="U460" s="37"/>
      <c r="V460" s="37"/>
      <c r="W460" s="43" t="s">
        <v>89</v>
      </c>
      <c r="X460" s="195"/>
    </row>
    <row r="461" spans="1:24" ht="374.4" x14ac:dyDescent="0.3">
      <c r="A461" s="176" t="s">
        <v>3333</v>
      </c>
      <c r="B461" s="41" t="s">
        <v>4136</v>
      </c>
      <c r="C461" s="41" t="s">
        <v>78</v>
      </c>
      <c r="D461" s="41" t="s">
        <v>4146</v>
      </c>
      <c r="E461" s="33" t="str">
        <f t="shared" si="10"/>
        <v>Finances publiques parcours droit et gestion financière des collectivités publiques option droit et gestion des collectivités territoriales (Master) (Université Paris 1 Panthéon Sorbonne
Ecole de management de la Sorbonne) (Master)</v>
      </c>
      <c r="F461" s="166" t="s">
        <v>4143</v>
      </c>
      <c r="G461" s="35" t="s">
        <v>81</v>
      </c>
      <c r="H461" s="35" t="s">
        <v>82</v>
      </c>
      <c r="I461" s="35" t="s">
        <v>83</v>
      </c>
      <c r="J461" s="35">
        <v>120</v>
      </c>
      <c r="K461" s="35" t="s">
        <v>84</v>
      </c>
      <c r="L461" s="35">
        <v>1</v>
      </c>
      <c r="M461" s="36" t="s">
        <v>693</v>
      </c>
      <c r="N461" s="37" t="s">
        <v>3716</v>
      </c>
      <c r="O461" s="37" t="s">
        <v>87</v>
      </c>
      <c r="P461" s="37" t="s">
        <v>3369</v>
      </c>
      <c r="Q461" s="196" t="s">
        <v>142</v>
      </c>
      <c r="R461" s="35" t="s">
        <v>105</v>
      </c>
      <c r="S461" s="218"/>
      <c r="T461" s="37"/>
      <c r="U461" s="37"/>
      <c r="V461" s="37"/>
      <c r="W461" s="43" t="s">
        <v>89</v>
      </c>
      <c r="X461" s="195"/>
    </row>
    <row r="462" spans="1:24" ht="374.4" x14ac:dyDescent="0.3">
      <c r="A462" s="176" t="s">
        <v>3333</v>
      </c>
      <c r="B462" s="41" t="s">
        <v>4136</v>
      </c>
      <c r="C462" s="41" t="s">
        <v>78</v>
      </c>
      <c r="D462" s="41" t="s">
        <v>4146</v>
      </c>
      <c r="E462" s="33" t="str">
        <f t="shared" si="10"/>
        <v>Finances publiques parcours droit et gestion financière des collectivités publiques option droit et gestion des collectivités territoriales (Master) (Université Paris 1 Panthéon Sorbonne
Ecole de management de la Sorbonne) (Master)</v>
      </c>
      <c r="F462" s="166" t="s">
        <v>4143</v>
      </c>
      <c r="G462" s="35" t="s">
        <v>81</v>
      </c>
      <c r="H462" s="35" t="s">
        <v>82</v>
      </c>
      <c r="I462" s="35" t="s">
        <v>83</v>
      </c>
      <c r="J462" s="35">
        <v>120</v>
      </c>
      <c r="K462" s="35" t="s">
        <v>84</v>
      </c>
      <c r="L462" s="35">
        <v>1</v>
      </c>
      <c r="M462" s="36" t="s">
        <v>4141</v>
      </c>
      <c r="N462" s="37" t="s">
        <v>86</v>
      </c>
      <c r="O462" s="37" t="s">
        <v>92</v>
      </c>
      <c r="P462" s="37" t="s">
        <v>4140</v>
      </c>
      <c r="Q462" s="37" t="s">
        <v>86</v>
      </c>
      <c r="R462" s="35" t="s">
        <v>105</v>
      </c>
      <c r="S462" s="218"/>
      <c r="T462" s="37"/>
      <c r="U462" s="37"/>
      <c r="V462" s="37"/>
      <c r="W462" s="43" t="s">
        <v>89</v>
      </c>
      <c r="X462" s="177" t="s">
        <v>86</v>
      </c>
    </row>
    <row r="463" spans="1:24" ht="187.2" x14ac:dyDescent="0.3">
      <c r="A463" s="185" t="s">
        <v>3333</v>
      </c>
      <c r="B463" s="36" t="s">
        <v>4136</v>
      </c>
      <c r="C463" s="36" t="s">
        <v>133</v>
      </c>
      <c r="D463" s="48" t="s">
        <v>4147</v>
      </c>
      <c r="E463" s="33" t="str">
        <f t="shared" si="10"/>
        <v>Recherche Droit des finances publiques (Université Paris 1 Panthéon Sorbonne
Ecole de management de la Sorbonne) (Master 2)</v>
      </c>
      <c r="F463" s="220" t="s">
        <v>4148</v>
      </c>
      <c r="G463" s="37" t="s">
        <v>110</v>
      </c>
      <c r="H463" s="37" t="s">
        <v>82</v>
      </c>
      <c r="I463" s="37" t="s">
        <v>111</v>
      </c>
      <c r="J463" s="37">
        <v>60</v>
      </c>
      <c r="K463" s="37" t="s">
        <v>105</v>
      </c>
      <c r="L463" s="37">
        <v>0</v>
      </c>
      <c r="M463" s="36" t="s">
        <v>112</v>
      </c>
      <c r="N463" s="36" t="s">
        <v>112</v>
      </c>
      <c r="O463" s="36" t="s">
        <v>112</v>
      </c>
      <c r="P463" s="36" t="s">
        <v>112</v>
      </c>
      <c r="Q463" s="36" t="s">
        <v>112</v>
      </c>
      <c r="R463" s="37" t="s">
        <v>105</v>
      </c>
      <c r="S463" s="169" t="s">
        <v>89</v>
      </c>
      <c r="T463" s="37"/>
      <c r="U463" s="37"/>
      <c r="V463" s="37"/>
      <c r="W463" s="195" t="s">
        <v>89</v>
      </c>
      <c r="X463" s="177" t="s">
        <v>112</v>
      </c>
    </row>
    <row r="464" spans="1:24" ht="244.8" x14ac:dyDescent="0.3">
      <c r="A464" s="176" t="s">
        <v>3333</v>
      </c>
      <c r="B464" s="41" t="s">
        <v>4136</v>
      </c>
      <c r="C464" s="41" t="s">
        <v>78</v>
      </c>
      <c r="D464" s="41" t="s">
        <v>4149</v>
      </c>
      <c r="E464" s="33" t="str">
        <f t="shared" si="10"/>
        <v>Finances publiques parcours recherche droit des finances publiques (Master) (Université Paris 1 Panthéon Sorbonne
Ecole de management de la Sorbonne) (Master)</v>
      </c>
      <c r="F464" s="166" t="s">
        <v>4148</v>
      </c>
      <c r="G464" s="35" t="s">
        <v>81</v>
      </c>
      <c r="H464" s="35" t="s">
        <v>82</v>
      </c>
      <c r="I464" s="35" t="s">
        <v>83</v>
      </c>
      <c r="J464" s="35">
        <v>120</v>
      </c>
      <c r="K464" s="35" t="s">
        <v>84</v>
      </c>
      <c r="L464" s="35">
        <v>1</v>
      </c>
      <c r="M464" s="36" t="s">
        <v>4139</v>
      </c>
      <c r="N464" s="37" t="s">
        <v>86</v>
      </c>
      <c r="O464" s="37" t="s">
        <v>92</v>
      </c>
      <c r="P464" s="37" t="s">
        <v>4140</v>
      </c>
      <c r="Q464" s="37" t="s">
        <v>86</v>
      </c>
      <c r="R464" s="35" t="s">
        <v>105</v>
      </c>
      <c r="S464" s="218" t="s">
        <v>89</v>
      </c>
      <c r="T464" s="37"/>
      <c r="U464" s="37"/>
      <c r="V464" s="37"/>
      <c r="W464" s="43" t="s">
        <v>89</v>
      </c>
      <c r="X464" s="177" t="s">
        <v>86</v>
      </c>
    </row>
    <row r="465" spans="1:24" ht="244.8" x14ac:dyDescent="0.3">
      <c r="A465" s="176" t="s">
        <v>3333</v>
      </c>
      <c r="B465" s="41" t="s">
        <v>4136</v>
      </c>
      <c r="C465" s="41" t="s">
        <v>78</v>
      </c>
      <c r="D465" s="41" t="s">
        <v>4149</v>
      </c>
      <c r="E465" s="33" t="str">
        <f t="shared" si="10"/>
        <v>Finances publiques parcours recherche droit des finances publiques (Master) (Université Paris 1 Panthéon Sorbonne
Ecole de management de la Sorbonne) (Master)</v>
      </c>
      <c r="F465" s="166" t="s">
        <v>4148</v>
      </c>
      <c r="G465" s="35" t="s">
        <v>81</v>
      </c>
      <c r="H465" s="35" t="s">
        <v>82</v>
      </c>
      <c r="I465" s="35" t="s">
        <v>83</v>
      </c>
      <c r="J465" s="35">
        <v>120</v>
      </c>
      <c r="K465" s="35" t="s">
        <v>84</v>
      </c>
      <c r="L465" s="35">
        <v>1</v>
      </c>
      <c r="M465" s="36" t="s">
        <v>633</v>
      </c>
      <c r="N465" s="37" t="s">
        <v>86</v>
      </c>
      <c r="O465" s="37" t="s">
        <v>92</v>
      </c>
      <c r="P465" s="37" t="s">
        <v>333</v>
      </c>
      <c r="Q465" s="37" t="s">
        <v>86</v>
      </c>
      <c r="R465" s="35" t="s">
        <v>105</v>
      </c>
      <c r="S465" s="218"/>
      <c r="T465" s="37"/>
      <c r="U465" s="37"/>
      <c r="V465" s="37"/>
      <c r="W465" s="43" t="s">
        <v>89</v>
      </c>
      <c r="X465" s="195"/>
    </row>
    <row r="466" spans="1:24" ht="244.8" x14ac:dyDescent="0.3">
      <c r="A466" s="176" t="s">
        <v>3333</v>
      </c>
      <c r="B466" s="41" t="s">
        <v>4136</v>
      </c>
      <c r="C466" s="41" t="s">
        <v>78</v>
      </c>
      <c r="D466" s="41" t="s">
        <v>4149</v>
      </c>
      <c r="E466" s="33" t="str">
        <f t="shared" si="10"/>
        <v>Finances publiques parcours recherche droit des finances publiques (Master) (Université Paris 1 Panthéon Sorbonne
Ecole de management de la Sorbonne) (Master)</v>
      </c>
      <c r="F466" s="166" t="s">
        <v>4148</v>
      </c>
      <c r="G466" s="35" t="s">
        <v>81</v>
      </c>
      <c r="H466" s="35" t="s">
        <v>82</v>
      </c>
      <c r="I466" s="35" t="s">
        <v>83</v>
      </c>
      <c r="J466" s="35">
        <v>120</v>
      </c>
      <c r="K466" s="35" t="s">
        <v>84</v>
      </c>
      <c r="L466" s="35">
        <v>1</v>
      </c>
      <c r="M466" s="36" t="s">
        <v>693</v>
      </c>
      <c r="N466" s="37" t="s">
        <v>3716</v>
      </c>
      <c r="O466" s="37" t="s">
        <v>87</v>
      </c>
      <c r="P466" s="37" t="s">
        <v>3369</v>
      </c>
      <c r="Q466" s="196" t="s">
        <v>142</v>
      </c>
      <c r="R466" s="35" t="s">
        <v>105</v>
      </c>
      <c r="S466" s="218"/>
      <c r="T466" s="37"/>
      <c r="U466" s="37"/>
      <c r="V466" s="37"/>
      <c r="W466" s="43" t="s">
        <v>89</v>
      </c>
      <c r="X466" s="195"/>
    </row>
    <row r="467" spans="1:24" ht="244.8" x14ac:dyDescent="0.3">
      <c r="A467" s="176" t="s">
        <v>3333</v>
      </c>
      <c r="B467" s="41" t="s">
        <v>4136</v>
      </c>
      <c r="C467" s="41" t="s">
        <v>78</v>
      </c>
      <c r="D467" s="41" t="s">
        <v>4149</v>
      </c>
      <c r="E467" s="33" t="str">
        <f t="shared" si="10"/>
        <v>Finances publiques parcours recherche droit des finances publiques (Master) (Université Paris 1 Panthéon Sorbonne
Ecole de management de la Sorbonne) (Master)</v>
      </c>
      <c r="F467" s="166" t="s">
        <v>4148</v>
      </c>
      <c r="G467" s="35" t="s">
        <v>81</v>
      </c>
      <c r="H467" s="35" t="s">
        <v>82</v>
      </c>
      <c r="I467" s="35" t="s">
        <v>83</v>
      </c>
      <c r="J467" s="35">
        <v>120</v>
      </c>
      <c r="K467" s="35" t="s">
        <v>84</v>
      </c>
      <c r="L467" s="35">
        <v>1</v>
      </c>
      <c r="M467" s="36" t="s">
        <v>4141</v>
      </c>
      <c r="N467" s="37" t="s">
        <v>86</v>
      </c>
      <c r="O467" s="37" t="s">
        <v>92</v>
      </c>
      <c r="P467" s="37" t="s">
        <v>4140</v>
      </c>
      <c r="Q467" s="37" t="s">
        <v>86</v>
      </c>
      <c r="R467" s="35" t="s">
        <v>105</v>
      </c>
      <c r="S467" s="218"/>
      <c r="T467" s="37"/>
      <c r="U467" s="37"/>
      <c r="V467" s="37"/>
      <c r="W467" s="43" t="s">
        <v>89</v>
      </c>
      <c r="X467" s="177" t="s">
        <v>86</v>
      </c>
    </row>
    <row r="468" spans="1:24" ht="201.6" x14ac:dyDescent="0.3">
      <c r="A468" s="185" t="s">
        <v>3333</v>
      </c>
      <c r="B468" s="36" t="s">
        <v>4115</v>
      </c>
      <c r="C468" s="36" t="s">
        <v>3409</v>
      </c>
      <c r="D468" s="36" t="s">
        <v>4150</v>
      </c>
      <c r="E468" s="33" t="str">
        <f t="shared" si="10"/>
        <v>Finance parcours Banque (apprentissage) (M1) (Université Paris 1 Panthéon Sorbonne
Ecole d'économie de la Sorbonne) (Master 1)</v>
      </c>
      <c r="F468" s="167" t="s">
        <v>4151</v>
      </c>
      <c r="G468" s="37" t="s">
        <v>81</v>
      </c>
      <c r="H468" s="37" t="s">
        <v>110</v>
      </c>
      <c r="I468" s="37" t="s">
        <v>111</v>
      </c>
      <c r="J468" s="37">
        <v>60</v>
      </c>
      <c r="K468" s="37" t="s">
        <v>105</v>
      </c>
      <c r="L468" s="37">
        <v>0</v>
      </c>
      <c r="M468" s="37" t="s">
        <v>112</v>
      </c>
      <c r="N468" s="37" t="s">
        <v>112</v>
      </c>
      <c r="O468" s="37" t="s">
        <v>112</v>
      </c>
      <c r="P468" s="37" t="s">
        <v>112</v>
      </c>
      <c r="Q468" s="37" t="s">
        <v>112</v>
      </c>
      <c r="R468" s="37" t="s">
        <v>105</v>
      </c>
      <c r="S468" s="37" t="s">
        <v>89</v>
      </c>
      <c r="T468" s="37"/>
      <c r="U468" s="37"/>
      <c r="V468" s="37"/>
      <c r="W468" s="195" t="s">
        <v>89</v>
      </c>
      <c r="X468" s="177" t="s">
        <v>112</v>
      </c>
    </row>
    <row r="469" spans="1:24" ht="201.6" x14ac:dyDescent="0.3">
      <c r="A469" s="185" t="s">
        <v>3333</v>
      </c>
      <c r="B469" s="36" t="s">
        <v>4152</v>
      </c>
      <c r="C469" s="36" t="s">
        <v>133</v>
      </c>
      <c r="D469" s="36" t="s">
        <v>4153</v>
      </c>
      <c r="E469" s="33" t="str">
        <f t="shared" si="10"/>
        <v>Finance parcours Banque (apprentissage) (M2) (Université Paris 1 Panthéon Sorbonne Ecole d'économie de la Sorbonne) (Master 2)</v>
      </c>
      <c r="F469" s="167" t="s">
        <v>4151</v>
      </c>
      <c r="G469" s="37" t="s">
        <v>110</v>
      </c>
      <c r="H469" s="37" t="s">
        <v>82</v>
      </c>
      <c r="I469" s="37" t="s">
        <v>111</v>
      </c>
      <c r="J469" s="37">
        <v>60</v>
      </c>
      <c r="K469" s="37" t="s">
        <v>105</v>
      </c>
      <c r="L469" s="37">
        <v>0</v>
      </c>
      <c r="M469" s="37" t="s">
        <v>112</v>
      </c>
      <c r="N469" s="37" t="s">
        <v>112</v>
      </c>
      <c r="O469" s="37" t="s">
        <v>112</v>
      </c>
      <c r="P469" s="37" t="s">
        <v>112</v>
      </c>
      <c r="Q469" s="37" t="s">
        <v>112</v>
      </c>
      <c r="R469" s="37" t="s">
        <v>105</v>
      </c>
      <c r="S469" s="37" t="s">
        <v>89</v>
      </c>
      <c r="T469" s="37"/>
      <c r="U469" s="37"/>
      <c r="V469" s="37"/>
      <c r="W469" s="195" t="s">
        <v>89</v>
      </c>
      <c r="X469" s="177" t="s">
        <v>112</v>
      </c>
    </row>
    <row r="470" spans="1:24" ht="216" x14ac:dyDescent="0.3">
      <c r="A470" s="185" t="s">
        <v>3333</v>
      </c>
      <c r="B470" s="36" t="s">
        <v>4115</v>
      </c>
      <c r="C470" s="36" t="s">
        <v>78</v>
      </c>
      <c r="D470" s="36" t="s">
        <v>4154</v>
      </c>
      <c r="E470" s="33" t="str">
        <f t="shared" si="10"/>
        <v>Finance parcours Banque (apprentissage) (Master) (Université Paris 1 Panthéon Sorbonne
Ecole d'économie de la Sorbonne) (Master)</v>
      </c>
      <c r="F470" s="167" t="s">
        <v>4151</v>
      </c>
      <c r="G470" s="37" t="s">
        <v>81</v>
      </c>
      <c r="H470" s="37" t="s">
        <v>82</v>
      </c>
      <c r="I470" s="37" t="s">
        <v>83</v>
      </c>
      <c r="J470" s="37">
        <v>120</v>
      </c>
      <c r="K470" s="37" t="s">
        <v>105</v>
      </c>
      <c r="L470" s="37">
        <v>0</v>
      </c>
      <c r="M470" s="37" t="s">
        <v>112</v>
      </c>
      <c r="N470" s="37" t="s">
        <v>112</v>
      </c>
      <c r="O470" s="37" t="s">
        <v>112</v>
      </c>
      <c r="P470" s="37" t="s">
        <v>112</v>
      </c>
      <c r="Q470" s="37" t="s">
        <v>112</v>
      </c>
      <c r="R470" s="37" t="s">
        <v>105</v>
      </c>
      <c r="S470" s="37" t="s">
        <v>89</v>
      </c>
      <c r="T470" s="37"/>
      <c r="U470" s="37"/>
      <c r="V470" s="37"/>
      <c r="W470" s="195" t="s">
        <v>89</v>
      </c>
      <c r="X470" s="177" t="s">
        <v>112</v>
      </c>
    </row>
    <row r="471" spans="1:24" ht="172.8" x14ac:dyDescent="0.3">
      <c r="A471" s="185" t="s">
        <v>3333</v>
      </c>
      <c r="B471" s="36" t="s">
        <v>4136</v>
      </c>
      <c r="C471" s="36" t="s">
        <v>3409</v>
      </c>
      <c r="D471" s="36" t="s">
        <v>4155</v>
      </c>
      <c r="E471" s="33" t="str">
        <f t="shared" si="10"/>
        <v>Finance (magistère) (Université Paris 1 Panthéon Sorbonne
Ecole de management de la Sorbonne) (Master 1)</v>
      </c>
      <c r="F471" s="167" t="s">
        <v>4138</v>
      </c>
      <c r="G471" s="37" t="s">
        <v>81</v>
      </c>
      <c r="H471" s="37" t="s">
        <v>110</v>
      </c>
      <c r="I471" s="37" t="s">
        <v>111</v>
      </c>
      <c r="J471" s="37">
        <v>60</v>
      </c>
      <c r="K471" s="54" t="s">
        <v>105</v>
      </c>
      <c r="L471" s="54">
        <v>0</v>
      </c>
      <c r="M471" s="61" t="s">
        <v>112</v>
      </c>
      <c r="N471" s="61" t="s">
        <v>112</v>
      </c>
      <c r="O471" s="61" t="s">
        <v>112</v>
      </c>
      <c r="P471" s="61" t="s">
        <v>112</v>
      </c>
      <c r="Q471" s="61" t="s">
        <v>112</v>
      </c>
      <c r="R471" s="54" t="s">
        <v>105</v>
      </c>
      <c r="S471" s="54" t="s">
        <v>89</v>
      </c>
      <c r="T471" s="37"/>
      <c r="U471" s="37"/>
      <c r="V471" s="37"/>
      <c r="W471" s="195" t="s">
        <v>89</v>
      </c>
      <c r="X471" s="177" t="s">
        <v>112</v>
      </c>
    </row>
    <row r="472" spans="1:24" ht="216" x14ac:dyDescent="0.3">
      <c r="A472" s="185" t="s">
        <v>3333</v>
      </c>
      <c r="B472" s="36" t="s">
        <v>4115</v>
      </c>
      <c r="C472" s="36" t="s">
        <v>3409</v>
      </c>
      <c r="D472" s="36" t="s">
        <v>4156</v>
      </c>
      <c r="E472" s="33" t="str">
        <f t="shared" si="10"/>
        <v>Finance parcours Finance de marché et gestion des risques (Université Paris 1 Panthéon Sorbonne
Ecole d'économie de la Sorbonne) (Master 1)</v>
      </c>
      <c r="F472" s="167" t="s">
        <v>4157</v>
      </c>
      <c r="G472" s="37" t="s">
        <v>81</v>
      </c>
      <c r="H472" s="37" t="s">
        <v>110</v>
      </c>
      <c r="I472" s="37" t="s">
        <v>111</v>
      </c>
      <c r="J472" s="37">
        <v>60</v>
      </c>
      <c r="K472" s="37" t="s">
        <v>84</v>
      </c>
      <c r="L472" s="37">
        <v>1</v>
      </c>
      <c r="M472" s="37" t="s">
        <v>1986</v>
      </c>
      <c r="N472" s="37" t="s">
        <v>86</v>
      </c>
      <c r="O472" s="37" t="s">
        <v>92</v>
      </c>
      <c r="P472" s="37" t="s">
        <v>333</v>
      </c>
      <c r="Q472" s="196" t="s">
        <v>3470</v>
      </c>
      <c r="R472" s="37" t="s">
        <v>105</v>
      </c>
      <c r="S472" s="37" t="s">
        <v>89</v>
      </c>
      <c r="T472" s="37"/>
      <c r="U472" s="37"/>
      <c r="V472" s="37"/>
      <c r="W472" s="195" t="s">
        <v>89</v>
      </c>
      <c r="X472" s="177" t="s">
        <v>112</v>
      </c>
    </row>
    <row r="473" spans="1:24" ht="201.6" x14ac:dyDescent="0.3">
      <c r="A473" s="185" t="s">
        <v>3333</v>
      </c>
      <c r="B473" s="36" t="s">
        <v>4152</v>
      </c>
      <c r="C473" s="36" t="s">
        <v>133</v>
      </c>
      <c r="D473" s="36" t="s">
        <v>4158</v>
      </c>
      <c r="E473" s="33" t="str">
        <f t="shared" si="10"/>
        <v>Indifférencié Finance de marché et gestion des risques (Université Paris 1 Panthéon Sorbonne Ecole d'économie de la Sorbonne) (Master 2)</v>
      </c>
      <c r="F473" s="167" t="s">
        <v>4157</v>
      </c>
      <c r="G473" s="37" t="s">
        <v>110</v>
      </c>
      <c r="H473" s="37" t="s">
        <v>82</v>
      </c>
      <c r="I473" s="37" t="s">
        <v>111</v>
      </c>
      <c r="J473" s="37">
        <v>60</v>
      </c>
      <c r="K473" s="37" t="s">
        <v>84</v>
      </c>
      <c r="L473" s="37">
        <v>1</v>
      </c>
      <c r="M473" s="61" t="s">
        <v>4159</v>
      </c>
      <c r="N473" s="37" t="s">
        <v>86</v>
      </c>
      <c r="O473" s="37" t="s">
        <v>153</v>
      </c>
      <c r="P473" s="37" t="s">
        <v>3255</v>
      </c>
      <c r="Q473" s="196" t="s">
        <v>4160</v>
      </c>
      <c r="R473" s="37" t="s">
        <v>105</v>
      </c>
      <c r="S473" s="37" t="s">
        <v>89</v>
      </c>
      <c r="T473" s="37"/>
      <c r="U473" s="37"/>
      <c r="V473" s="37"/>
      <c r="W473" s="195" t="s">
        <v>89</v>
      </c>
      <c r="X473" s="177" t="s">
        <v>86</v>
      </c>
    </row>
    <row r="474" spans="1:24" ht="201.6" x14ac:dyDescent="0.3">
      <c r="A474" s="176" t="s">
        <v>3333</v>
      </c>
      <c r="B474" s="41" t="s">
        <v>4152</v>
      </c>
      <c r="C474" s="41" t="s">
        <v>78</v>
      </c>
      <c r="D474" s="41" t="s">
        <v>4161</v>
      </c>
      <c r="E474" s="33" t="str">
        <f t="shared" si="10"/>
        <v>Finance de marché et gestion des risques (Master) (Université Paris 1 Panthéon Sorbonne Ecole d'économie de la Sorbonne) (Master)</v>
      </c>
      <c r="F474" s="166" t="s">
        <v>4157</v>
      </c>
      <c r="G474" s="43" t="s">
        <v>81</v>
      </c>
      <c r="H474" s="43" t="s">
        <v>82</v>
      </c>
      <c r="I474" s="43" t="s">
        <v>83</v>
      </c>
      <c r="J474" s="43">
        <v>120</v>
      </c>
      <c r="K474" s="43" t="s">
        <v>84</v>
      </c>
      <c r="L474" s="43">
        <v>1</v>
      </c>
      <c r="M474" s="37" t="s">
        <v>1986</v>
      </c>
      <c r="N474" s="37" t="s">
        <v>86</v>
      </c>
      <c r="O474" s="37" t="s">
        <v>92</v>
      </c>
      <c r="P474" s="37" t="s">
        <v>333</v>
      </c>
      <c r="Q474" s="196" t="s">
        <v>4162</v>
      </c>
      <c r="R474" s="43" t="s">
        <v>105</v>
      </c>
      <c r="S474" s="37" t="s">
        <v>89</v>
      </c>
      <c r="T474" s="37"/>
      <c r="U474" s="37"/>
      <c r="V474" s="37"/>
      <c r="W474" s="43" t="s">
        <v>89</v>
      </c>
      <c r="X474" s="177" t="s">
        <v>112</v>
      </c>
    </row>
    <row r="475" spans="1:24" ht="201.6" x14ac:dyDescent="0.3">
      <c r="A475" s="176" t="s">
        <v>3333</v>
      </c>
      <c r="B475" s="41" t="s">
        <v>4152</v>
      </c>
      <c r="C475" s="41" t="s">
        <v>78</v>
      </c>
      <c r="D475" s="41" t="s">
        <v>4161</v>
      </c>
      <c r="E475" s="33" t="str">
        <f t="shared" si="10"/>
        <v>Finance de marché et gestion des risques (Master) (Université Paris 1 Panthéon Sorbonne Ecole d'économie de la Sorbonne) (Master)</v>
      </c>
      <c r="F475" s="166" t="s">
        <v>4157</v>
      </c>
      <c r="G475" s="43" t="s">
        <v>81</v>
      </c>
      <c r="H475" s="43" t="s">
        <v>82</v>
      </c>
      <c r="I475" s="43" t="s">
        <v>83</v>
      </c>
      <c r="J475" s="43">
        <v>120</v>
      </c>
      <c r="K475" s="43" t="s">
        <v>84</v>
      </c>
      <c r="L475" s="35">
        <v>1</v>
      </c>
      <c r="M475" s="61" t="s">
        <v>4159</v>
      </c>
      <c r="N475" s="37" t="s">
        <v>86</v>
      </c>
      <c r="O475" s="37" t="s">
        <v>153</v>
      </c>
      <c r="P475" s="37" t="s">
        <v>3255</v>
      </c>
      <c r="Q475" s="37" t="s">
        <v>3269</v>
      </c>
      <c r="R475" s="43" t="s">
        <v>105</v>
      </c>
      <c r="S475" s="195" t="s">
        <v>89</v>
      </c>
      <c r="T475" s="37"/>
      <c r="U475" s="37"/>
      <c r="V475" s="37"/>
      <c r="W475" s="43" t="s">
        <v>89</v>
      </c>
      <c r="X475" s="177" t="s">
        <v>86</v>
      </c>
    </row>
    <row r="476" spans="1:24" ht="216" x14ac:dyDescent="0.3">
      <c r="A476" s="185" t="s">
        <v>3333</v>
      </c>
      <c r="B476" s="36" t="s">
        <v>4115</v>
      </c>
      <c r="C476" s="36" t="s">
        <v>3409</v>
      </c>
      <c r="D476" s="36" t="s">
        <v>4163</v>
      </c>
      <c r="E476" s="33" t="str">
        <f t="shared" si="10"/>
        <v>Finance parcours Finance et asset management (Université Paris 1 Panthéon Sorbonne
Ecole d'économie de la Sorbonne) (Master 1)</v>
      </c>
      <c r="F476" s="167" t="s">
        <v>4164</v>
      </c>
      <c r="G476" s="37" t="s">
        <v>81</v>
      </c>
      <c r="H476" s="37" t="s">
        <v>110</v>
      </c>
      <c r="I476" s="37" t="s">
        <v>111</v>
      </c>
      <c r="J476" s="37">
        <v>60</v>
      </c>
      <c r="K476" s="37" t="s">
        <v>84</v>
      </c>
      <c r="L476" s="37">
        <v>1</v>
      </c>
      <c r="M476" s="37" t="s">
        <v>1986</v>
      </c>
      <c r="N476" s="37" t="s">
        <v>86</v>
      </c>
      <c r="O476" s="37" t="s">
        <v>92</v>
      </c>
      <c r="P476" s="37" t="s">
        <v>333</v>
      </c>
      <c r="Q476" s="196" t="s">
        <v>3470</v>
      </c>
      <c r="R476" s="37" t="s">
        <v>105</v>
      </c>
      <c r="S476" s="37" t="s">
        <v>89</v>
      </c>
      <c r="T476" s="37"/>
      <c r="U476" s="37"/>
      <c r="V476" s="37"/>
      <c r="W476" s="195" t="s">
        <v>89</v>
      </c>
      <c r="X476" s="177" t="s">
        <v>112</v>
      </c>
    </row>
    <row r="477" spans="1:24" ht="201.6" x14ac:dyDescent="0.3">
      <c r="A477" s="185" t="s">
        <v>3333</v>
      </c>
      <c r="B477" s="36" t="s">
        <v>4152</v>
      </c>
      <c r="C477" s="36" t="s">
        <v>133</v>
      </c>
      <c r="D477" s="36" t="s">
        <v>4165</v>
      </c>
      <c r="E477" s="33" t="str">
        <f t="shared" si="10"/>
        <v>Indifférencié Finance et Asset management (Université Paris 1 Panthéon Sorbonne Ecole d'économie de la Sorbonne) (Master 2)</v>
      </c>
      <c r="F477" s="167" t="s">
        <v>4164</v>
      </c>
      <c r="G477" s="37" t="s">
        <v>110</v>
      </c>
      <c r="H477" s="37" t="s">
        <v>82</v>
      </c>
      <c r="I477" s="37" t="s">
        <v>111</v>
      </c>
      <c r="J477" s="37">
        <v>60</v>
      </c>
      <c r="K477" s="37" t="s">
        <v>84</v>
      </c>
      <c r="L477" s="37">
        <v>1</v>
      </c>
      <c r="M477" s="36" t="s">
        <v>693</v>
      </c>
      <c r="N477" s="37" t="s">
        <v>3716</v>
      </c>
      <c r="O477" s="37" t="s">
        <v>87</v>
      </c>
      <c r="P477" s="37" t="s">
        <v>3369</v>
      </c>
      <c r="Q477" s="196" t="s">
        <v>142</v>
      </c>
      <c r="R477" s="37" t="s">
        <v>105</v>
      </c>
      <c r="S477" s="37" t="s">
        <v>89</v>
      </c>
      <c r="T477" s="37"/>
      <c r="U477" s="37"/>
      <c r="V477" s="37"/>
      <c r="W477" s="195" t="s">
        <v>89</v>
      </c>
      <c r="X477" s="177" t="s">
        <v>112</v>
      </c>
    </row>
    <row r="478" spans="1:24" ht="187.2" x14ac:dyDescent="0.3">
      <c r="A478" s="176" t="s">
        <v>3333</v>
      </c>
      <c r="B478" s="41" t="s">
        <v>4152</v>
      </c>
      <c r="C478" s="41" t="s">
        <v>78</v>
      </c>
      <c r="D478" s="41" t="s">
        <v>4166</v>
      </c>
      <c r="E478" s="33" t="str">
        <f t="shared" si="10"/>
        <v>Finance et asset management (Master) (Université Paris 1 Panthéon Sorbonne Ecole d'économie de la Sorbonne) (Master)</v>
      </c>
      <c r="F478" s="166" t="s">
        <v>4164</v>
      </c>
      <c r="G478" s="43" t="s">
        <v>81</v>
      </c>
      <c r="H478" s="43" t="s">
        <v>82</v>
      </c>
      <c r="I478" s="43" t="s">
        <v>83</v>
      </c>
      <c r="J478" s="43">
        <v>120</v>
      </c>
      <c r="K478" s="43" t="s">
        <v>84</v>
      </c>
      <c r="L478" s="43">
        <v>1</v>
      </c>
      <c r="M478" s="36" t="s">
        <v>693</v>
      </c>
      <c r="N478" s="37" t="s">
        <v>3716</v>
      </c>
      <c r="O478" s="37" t="s">
        <v>87</v>
      </c>
      <c r="P478" s="37" t="s">
        <v>3369</v>
      </c>
      <c r="Q478" s="196" t="s">
        <v>93</v>
      </c>
      <c r="R478" s="43" t="s">
        <v>105</v>
      </c>
      <c r="S478" s="37" t="s">
        <v>89</v>
      </c>
      <c r="T478" s="37"/>
      <c r="U478" s="37"/>
      <c r="V478" s="37"/>
      <c r="W478" s="43" t="s">
        <v>89</v>
      </c>
      <c r="X478" s="177" t="s">
        <v>112</v>
      </c>
    </row>
    <row r="479" spans="1:24" ht="187.2" x14ac:dyDescent="0.3">
      <c r="A479" s="176" t="s">
        <v>3333</v>
      </c>
      <c r="B479" s="41" t="s">
        <v>4152</v>
      </c>
      <c r="C479" s="41" t="s">
        <v>78</v>
      </c>
      <c r="D479" s="41" t="s">
        <v>4166</v>
      </c>
      <c r="E479" s="33" t="str">
        <f t="shared" si="10"/>
        <v>Finance et asset management (Master) (Université Paris 1 Panthéon Sorbonne Ecole d'économie de la Sorbonne) (Master)</v>
      </c>
      <c r="F479" s="166" t="s">
        <v>4164</v>
      </c>
      <c r="G479" s="43" t="s">
        <v>81</v>
      </c>
      <c r="H479" s="43" t="s">
        <v>82</v>
      </c>
      <c r="I479" s="43" t="s">
        <v>83</v>
      </c>
      <c r="J479" s="43">
        <v>120</v>
      </c>
      <c r="K479" s="43" t="s">
        <v>84</v>
      </c>
      <c r="L479" s="35">
        <v>1</v>
      </c>
      <c r="M479" s="37" t="s">
        <v>1986</v>
      </c>
      <c r="N479" s="37" t="s">
        <v>86</v>
      </c>
      <c r="O479" s="37" t="s">
        <v>92</v>
      </c>
      <c r="P479" s="37" t="s">
        <v>333</v>
      </c>
      <c r="Q479" s="196" t="s">
        <v>4162</v>
      </c>
      <c r="R479" s="43" t="s">
        <v>105</v>
      </c>
      <c r="S479" s="195" t="s">
        <v>89</v>
      </c>
      <c r="T479" s="37"/>
      <c r="U479" s="37"/>
      <c r="V479" s="37"/>
      <c r="W479" s="43" t="s">
        <v>89</v>
      </c>
      <c r="X479" s="177" t="s">
        <v>112</v>
      </c>
    </row>
    <row r="480" spans="1:24" ht="201.6" x14ac:dyDescent="0.3">
      <c r="A480" s="221" t="s">
        <v>3333</v>
      </c>
      <c r="B480" s="36" t="s">
        <v>4115</v>
      </c>
      <c r="C480" s="36" t="s">
        <v>3409</v>
      </c>
      <c r="D480" s="36" t="s">
        <v>4167</v>
      </c>
      <c r="E480" s="33" t="str">
        <f t="shared" si="10"/>
        <v>Finance parcours gestion financière et fiscalité (Université Paris 1 Panthéon Sorbonne
Ecole d'économie de la Sorbonne) (Master 1)</v>
      </c>
      <c r="F480" s="167" t="s">
        <v>4168</v>
      </c>
      <c r="G480" s="37" t="s">
        <v>81</v>
      </c>
      <c r="H480" s="37" t="s">
        <v>110</v>
      </c>
      <c r="I480" s="37" t="s">
        <v>111</v>
      </c>
      <c r="J480" s="37">
        <v>60</v>
      </c>
      <c r="K480" s="153" t="s">
        <v>84</v>
      </c>
      <c r="L480" s="153">
        <v>1</v>
      </c>
      <c r="M480" s="222" t="s">
        <v>4169</v>
      </c>
      <c r="N480" s="153" t="s">
        <v>86</v>
      </c>
      <c r="O480" s="153" t="s">
        <v>92</v>
      </c>
      <c r="P480" s="153" t="s">
        <v>333</v>
      </c>
      <c r="Q480" s="153" t="s">
        <v>3470</v>
      </c>
      <c r="R480" s="37" t="s">
        <v>105</v>
      </c>
      <c r="S480" s="195" t="s">
        <v>89</v>
      </c>
      <c r="T480" s="37"/>
      <c r="U480" s="37"/>
      <c r="V480" s="37"/>
      <c r="W480" s="195" t="s">
        <v>89</v>
      </c>
      <c r="X480" s="177" t="s">
        <v>112</v>
      </c>
    </row>
    <row r="481" spans="1:24" ht="201.6" x14ac:dyDescent="0.3">
      <c r="A481" s="221" t="s">
        <v>3333</v>
      </c>
      <c r="B481" s="36" t="s">
        <v>4152</v>
      </c>
      <c r="C481" s="36" t="s">
        <v>133</v>
      </c>
      <c r="D481" s="36" t="s">
        <v>4170</v>
      </c>
      <c r="E481" s="33" t="str">
        <f t="shared" si="10"/>
        <v>Professionnel Gestion financière et fiscalité (Université Paris 1 Panthéon Sorbonne Ecole d'économie de la Sorbonne) (Master 2)</v>
      </c>
      <c r="F481" s="167" t="s">
        <v>4168</v>
      </c>
      <c r="G481" s="37" t="s">
        <v>110</v>
      </c>
      <c r="H481" s="37" t="s">
        <v>82</v>
      </c>
      <c r="I481" s="37" t="s">
        <v>111</v>
      </c>
      <c r="J481" s="37">
        <v>60</v>
      </c>
      <c r="K481" s="37" t="s">
        <v>105</v>
      </c>
      <c r="L481" s="37">
        <v>0</v>
      </c>
      <c r="M481" s="37" t="s">
        <v>112</v>
      </c>
      <c r="N481" s="37" t="s">
        <v>112</v>
      </c>
      <c r="O481" s="37" t="s">
        <v>112</v>
      </c>
      <c r="P481" s="37" t="s">
        <v>112</v>
      </c>
      <c r="Q481" s="37" t="s">
        <v>112</v>
      </c>
      <c r="R481" s="37" t="s">
        <v>105</v>
      </c>
      <c r="S481" s="195" t="s">
        <v>89</v>
      </c>
      <c r="T481" s="37"/>
      <c r="U481" s="37"/>
      <c r="V481" s="37"/>
      <c r="W481" s="195" t="s">
        <v>89</v>
      </c>
      <c r="X481" s="177" t="s">
        <v>112</v>
      </c>
    </row>
    <row r="482" spans="1:24" ht="172.8" x14ac:dyDescent="0.3">
      <c r="A482" s="223" t="s">
        <v>3333</v>
      </c>
      <c r="B482" s="128" t="s">
        <v>4152</v>
      </c>
      <c r="C482" s="128" t="s">
        <v>78</v>
      </c>
      <c r="D482" s="128" t="s">
        <v>4171</v>
      </c>
      <c r="E482" s="33" t="str">
        <f t="shared" si="10"/>
        <v>Gestion financière et fiscalité (Université Paris 1 Panthéon Sorbonne Ecole d'économie de la Sorbonne) (Master)</v>
      </c>
      <c r="F482" s="217" t="s">
        <v>4168</v>
      </c>
      <c r="G482" s="153" t="s">
        <v>81</v>
      </c>
      <c r="H482" s="153" t="s">
        <v>82</v>
      </c>
      <c r="I482" s="153" t="s">
        <v>83</v>
      </c>
      <c r="J482" s="153">
        <v>120</v>
      </c>
      <c r="K482" s="153" t="s">
        <v>84</v>
      </c>
      <c r="L482" s="153">
        <v>1</v>
      </c>
      <c r="M482" s="222" t="s">
        <v>4169</v>
      </c>
      <c r="N482" s="153" t="s">
        <v>86</v>
      </c>
      <c r="O482" s="153" t="s">
        <v>92</v>
      </c>
      <c r="P482" s="153" t="s">
        <v>333</v>
      </c>
      <c r="Q482" s="153" t="s">
        <v>4162</v>
      </c>
      <c r="R482" s="153" t="s">
        <v>105</v>
      </c>
      <c r="S482" s="195" t="s">
        <v>89</v>
      </c>
      <c r="T482" s="37"/>
      <c r="U482" s="37"/>
      <c r="V482" s="37"/>
      <c r="W482" s="153" t="s">
        <v>89</v>
      </c>
      <c r="X482" s="209" t="s">
        <v>112</v>
      </c>
    </row>
    <row r="483" spans="1:24" ht="187.2" x14ac:dyDescent="0.3">
      <c r="A483" s="221" t="s">
        <v>3333</v>
      </c>
      <c r="B483" s="36" t="s">
        <v>4115</v>
      </c>
      <c r="C483" s="36" t="s">
        <v>3409</v>
      </c>
      <c r="D483" s="36" t="s">
        <v>4172</v>
      </c>
      <c r="E483" s="33" t="str">
        <f t="shared" si="10"/>
        <v>Finance parcours ingénierie financière (Université Paris 1 Panthéon Sorbonne
Ecole d'économie de la Sorbonne) (Master 1)</v>
      </c>
      <c r="F483" s="167" t="s">
        <v>4173</v>
      </c>
      <c r="G483" s="37" t="s">
        <v>81</v>
      </c>
      <c r="H483" s="37" t="s">
        <v>110</v>
      </c>
      <c r="I483" s="37" t="s">
        <v>111</v>
      </c>
      <c r="J483" s="37">
        <v>60</v>
      </c>
      <c r="K483" s="37" t="s">
        <v>84</v>
      </c>
      <c r="L483" s="37">
        <v>1</v>
      </c>
      <c r="M483" s="222" t="s">
        <v>4169</v>
      </c>
      <c r="N483" s="37" t="s">
        <v>86</v>
      </c>
      <c r="O483" s="153" t="s">
        <v>153</v>
      </c>
      <c r="P483" s="153" t="s">
        <v>333</v>
      </c>
      <c r="Q483" s="153" t="s">
        <v>3470</v>
      </c>
      <c r="R483" s="37" t="s">
        <v>105</v>
      </c>
      <c r="S483" s="195" t="s">
        <v>89</v>
      </c>
      <c r="T483" s="37"/>
      <c r="U483" s="37"/>
      <c r="V483" s="37"/>
      <c r="W483" s="195" t="s">
        <v>89</v>
      </c>
      <c r="X483" s="177" t="s">
        <v>112</v>
      </c>
    </row>
    <row r="484" spans="1:24" ht="230.4" x14ac:dyDescent="0.3">
      <c r="A484" s="221" t="s">
        <v>3333</v>
      </c>
      <c r="B484" s="36" t="s">
        <v>4152</v>
      </c>
      <c r="C484" s="36" t="s">
        <v>133</v>
      </c>
      <c r="D484" s="36" t="s">
        <v>4174</v>
      </c>
      <c r="E484" s="33" t="str">
        <f t="shared" si="10"/>
        <v>Finance parcours professionnel ingénierie financière (M2) (Université Paris 1 Panthéon Sorbonne Ecole d'économie de la Sorbonne) (Master 2)</v>
      </c>
      <c r="F484" s="167" t="s">
        <v>4173</v>
      </c>
      <c r="G484" s="37" t="s">
        <v>110</v>
      </c>
      <c r="H484" s="37" t="s">
        <v>82</v>
      </c>
      <c r="I484" s="37" t="s">
        <v>111</v>
      </c>
      <c r="J484" s="37">
        <v>60</v>
      </c>
      <c r="K484" s="37" t="s">
        <v>105</v>
      </c>
      <c r="L484" s="37">
        <v>0</v>
      </c>
      <c r="M484" s="37" t="s">
        <v>112</v>
      </c>
      <c r="N484" s="37" t="s">
        <v>112</v>
      </c>
      <c r="O484" s="37" t="s">
        <v>112</v>
      </c>
      <c r="P484" s="37" t="s">
        <v>112</v>
      </c>
      <c r="Q484" s="37" t="s">
        <v>112</v>
      </c>
      <c r="R484" s="37" t="s">
        <v>105</v>
      </c>
      <c r="S484" s="195" t="s">
        <v>89</v>
      </c>
      <c r="T484" s="37"/>
      <c r="U484" s="37"/>
      <c r="V484" s="37"/>
      <c r="W484" s="195" t="s">
        <v>89</v>
      </c>
      <c r="X484" s="177" t="s">
        <v>112</v>
      </c>
    </row>
    <row r="485" spans="1:24" ht="172.8" x14ac:dyDescent="0.3">
      <c r="A485" s="221" t="s">
        <v>3333</v>
      </c>
      <c r="B485" s="36" t="s">
        <v>4152</v>
      </c>
      <c r="C485" s="36" t="s">
        <v>78</v>
      </c>
      <c r="D485" s="36" t="s">
        <v>3833</v>
      </c>
      <c r="E485" s="33" t="str">
        <f t="shared" si="10"/>
        <v>Ingénierie financière (Master) (Université Paris 1 Panthéon Sorbonne Ecole d'économie de la Sorbonne) (Master)</v>
      </c>
      <c r="F485" s="167" t="s">
        <v>4173</v>
      </c>
      <c r="G485" s="37" t="s">
        <v>81</v>
      </c>
      <c r="H485" s="37" t="s">
        <v>82</v>
      </c>
      <c r="I485" s="37" t="s">
        <v>83</v>
      </c>
      <c r="J485" s="37">
        <v>120</v>
      </c>
      <c r="K485" s="37" t="s">
        <v>84</v>
      </c>
      <c r="L485" s="37">
        <v>1</v>
      </c>
      <c r="M485" s="222" t="s">
        <v>4169</v>
      </c>
      <c r="N485" s="37" t="s">
        <v>86</v>
      </c>
      <c r="O485" s="153" t="s">
        <v>153</v>
      </c>
      <c r="P485" s="153" t="s">
        <v>333</v>
      </c>
      <c r="Q485" s="153" t="s">
        <v>4162</v>
      </c>
      <c r="R485" s="153" t="s">
        <v>105</v>
      </c>
      <c r="S485" s="195" t="s">
        <v>89</v>
      </c>
      <c r="T485" s="37"/>
      <c r="U485" s="37"/>
      <c r="V485" s="37"/>
      <c r="W485" s="153" t="s">
        <v>89</v>
      </c>
      <c r="X485" s="209" t="s">
        <v>112</v>
      </c>
    </row>
    <row r="486" spans="1:24" ht="201.6" x14ac:dyDescent="0.3">
      <c r="A486" s="221" t="s">
        <v>3333</v>
      </c>
      <c r="B486" s="36" t="s">
        <v>4115</v>
      </c>
      <c r="C486" s="36" t="s">
        <v>3409</v>
      </c>
      <c r="D486" s="36" t="s">
        <v>4097</v>
      </c>
      <c r="E486" s="33" t="str">
        <f t="shared" si="10"/>
        <v>Management financier (apprentissage) (M1) (Université Paris 1 Panthéon Sorbonne
Ecole d'économie de la Sorbonne) (Master 1)</v>
      </c>
      <c r="F486" s="167" t="s">
        <v>4175</v>
      </c>
      <c r="G486" s="37" t="s">
        <v>81</v>
      </c>
      <c r="H486" s="37" t="s">
        <v>110</v>
      </c>
      <c r="I486" s="37" t="s">
        <v>111</v>
      </c>
      <c r="J486" s="37">
        <v>60</v>
      </c>
      <c r="K486" s="37" t="s">
        <v>105</v>
      </c>
      <c r="L486" s="37">
        <v>0</v>
      </c>
      <c r="M486" s="37" t="s">
        <v>112</v>
      </c>
      <c r="N486" s="37" t="s">
        <v>112</v>
      </c>
      <c r="O486" s="37" t="s">
        <v>112</v>
      </c>
      <c r="P486" s="37" t="s">
        <v>112</v>
      </c>
      <c r="Q486" s="37" t="s">
        <v>112</v>
      </c>
      <c r="R486" s="37" t="s">
        <v>105</v>
      </c>
      <c r="S486" s="195" t="s">
        <v>89</v>
      </c>
      <c r="T486" s="37"/>
      <c r="U486" s="37"/>
      <c r="V486" s="37"/>
      <c r="W486" s="195" t="s">
        <v>89</v>
      </c>
      <c r="X486" s="177" t="s">
        <v>112</v>
      </c>
    </row>
    <row r="487" spans="1:24" ht="259.2" x14ac:dyDescent="0.3">
      <c r="A487" s="221" t="s">
        <v>3333</v>
      </c>
      <c r="B487" s="36" t="s">
        <v>4152</v>
      </c>
      <c r="C487" s="36" t="s">
        <v>133</v>
      </c>
      <c r="D487" s="36" t="s">
        <v>4176</v>
      </c>
      <c r="E487" s="33" t="str">
        <f t="shared" si="10"/>
        <v>Professionnel Management financier (continue et apprentissage) (M2) (Université Paris 1 Panthéon Sorbonne Ecole d'économie de la Sorbonne) (Master 2)</v>
      </c>
      <c r="F487" s="167" t="s">
        <v>4175</v>
      </c>
      <c r="G487" s="37" t="s">
        <v>110</v>
      </c>
      <c r="H487" s="37" t="s">
        <v>82</v>
      </c>
      <c r="I487" s="37" t="s">
        <v>111</v>
      </c>
      <c r="J487" s="37">
        <v>60</v>
      </c>
      <c r="K487" s="37" t="s">
        <v>105</v>
      </c>
      <c r="L487" s="37">
        <v>0</v>
      </c>
      <c r="M487" s="37" t="s">
        <v>112</v>
      </c>
      <c r="N487" s="37" t="s">
        <v>112</v>
      </c>
      <c r="O487" s="37" t="s">
        <v>112</v>
      </c>
      <c r="P487" s="37" t="s">
        <v>112</v>
      </c>
      <c r="Q487" s="37" t="s">
        <v>112</v>
      </c>
      <c r="R487" s="37" t="s">
        <v>105</v>
      </c>
      <c r="S487" s="195" t="s">
        <v>89</v>
      </c>
      <c r="T487" s="37"/>
      <c r="U487" s="37"/>
      <c r="V487" s="37"/>
      <c r="W487" s="195" t="s">
        <v>886</v>
      </c>
      <c r="X487" s="177" t="s">
        <v>112</v>
      </c>
    </row>
    <row r="488" spans="1:24" ht="216" x14ac:dyDescent="0.3">
      <c r="A488" s="221" t="s">
        <v>3333</v>
      </c>
      <c r="B488" s="36" t="s">
        <v>4152</v>
      </c>
      <c r="C488" s="36" t="s">
        <v>78</v>
      </c>
      <c r="D488" s="36" t="s">
        <v>4177</v>
      </c>
      <c r="E488" s="33" t="str">
        <f t="shared" si="10"/>
        <v>Management financier (apprentissage) (Master) (Université Paris 1 Panthéon Sorbonne Ecole d'économie de la Sorbonne) (Master)</v>
      </c>
      <c r="F488" s="167" t="s">
        <v>4175</v>
      </c>
      <c r="G488" s="37" t="s">
        <v>81</v>
      </c>
      <c r="H488" s="37" t="s">
        <v>82</v>
      </c>
      <c r="I488" s="37" t="s">
        <v>83</v>
      </c>
      <c r="J488" s="37">
        <v>120</v>
      </c>
      <c r="K488" s="37" t="s">
        <v>105</v>
      </c>
      <c r="L488" s="37">
        <v>0</v>
      </c>
      <c r="M488" s="37" t="s">
        <v>112</v>
      </c>
      <c r="N488" s="37" t="s">
        <v>112</v>
      </c>
      <c r="O488" s="37" t="s">
        <v>112</v>
      </c>
      <c r="P488" s="37" t="s">
        <v>112</v>
      </c>
      <c r="Q488" s="37" t="s">
        <v>112</v>
      </c>
      <c r="R488" s="37" t="s">
        <v>105</v>
      </c>
      <c r="S488" s="195" t="s">
        <v>89</v>
      </c>
      <c r="T488" s="37"/>
      <c r="U488" s="37"/>
      <c r="V488" s="37"/>
      <c r="W488" s="195" t="s">
        <v>89</v>
      </c>
      <c r="X488" s="177" t="s">
        <v>112</v>
      </c>
    </row>
    <row r="489" spans="1:24" ht="259.2" x14ac:dyDescent="0.3">
      <c r="A489" s="221" t="s">
        <v>3333</v>
      </c>
      <c r="B489" s="36" t="s">
        <v>4115</v>
      </c>
      <c r="C489" s="36" t="s">
        <v>3409</v>
      </c>
      <c r="D489" s="36" t="s">
        <v>4178</v>
      </c>
      <c r="E489" s="33" t="str">
        <f t="shared" si="10"/>
        <v>Finance parcours Trésorerie d'entreprise (continue et apprentissage) (Université Paris 1 Panthéon Sorbonne
Ecole d'économie de la Sorbonne) (Master 1)</v>
      </c>
      <c r="F489" s="167" t="s">
        <v>4179</v>
      </c>
      <c r="G489" s="37" t="s">
        <v>81</v>
      </c>
      <c r="H489" s="37" t="s">
        <v>110</v>
      </c>
      <c r="I489" s="37" t="s">
        <v>111</v>
      </c>
      <c r="J489" s="37">
        <v>60</v>
      </c>
      <c r="K489" s="37" t="s">
        <v>105</v>
      </c>
      <c r="L489" s="37">
        <v>0</v>
      </c>
      <c r="M489" s="37" t="s">
        <v>112</v>
      </c>
      <c r="N489" s="37" t="s">
        <v>112</v>
      </c>
      <c r="O489" s="37" t="s">
        <v>112</v>
      </c>
      <c r="P489" s="37" t="s">
        <v>112</v>
      </c>
      <c r="Q489" s="37" t="s">
        <v>112</v>
      </c>
      <c r="R489" s="37" t="s">
        <v>105</v>
      </c>
      <c r="S489" s="195" t="s">
        <v>886</v>
      </c>
      <c r="T489" s="37"/>
      <c r="U489" s="37"/>
      <c r="V489" s="37"/>
      <c r="W489" s="195" t="s">
        <v>886</v>
      </c>
      <c r="X489" s="177" t="s">
        <v>112</v>
      </c>
    </row>
    <row r="490" spans="1:24" ht="201.6" x14ac:dyDescent="0.3">
      <c r="A490" s="221" t="s">
        <v>3333</v>
      </c>
      <c r="B490" s="36" t="s">
        <v>4152</v>
      </c>
      <c r="C490" s="36" t="s">
        <v>133</v>
      </c>
      <c r="D490" s="36" t="s">
        <v>4180</v>
      </c>
      <c r="E490" s="33" t="str">
        <f t="shared" si="10"/>
        <v>Professionnel trésorerie d'entreprise (M2) (Université Paris 1 Panthéon Sorbonne Ecole d'économie de la Sorbonne) (Master 2)</v>
      </c>
      <c r="F490" s="167" t="s">
        <v>4179</v>
      </c>
      <c r="G490" s="37" t="s">
        <v>110</v>
      </c>
      <c r="H490" s="37" t="s">
        <v>82</v>
      </c>
      <c r="I490" s="37" t="s">
        <v>111</v>
      </c>
      <c r="J490" s="37">
        <v>60</v>
      </c>
      <c r="K490" s="37" t="s">
        <v>105</v>
      </c>
      <c r="L490" s="37">
        <v>0</v>
      </c>
      <c r="M490" s="37" t="s">
        <v>112</v>
      </c>
      <c r="N490" s="37" t="s">
        <v>112</v>
      </c>
      <c r="O490" s="37" t="s">
        <v>112</v>
      </c>
      <c r="P490" s="37" t="s">
        <v>112</v>
      </c>
      <c r="Q490" s="37" t="s">
        <v>112</v>
      </c>
      <c r="R490" s="37" t="s">
        <v>105</v>
      </c>
      <c r="S490" s="195" t="s">
        <v>886</v>
      </c>
      <c r="T490" s="37"/>
      <c r="U490" s="37"/>
      <c r="V490" s="37"/>
      <c r="W490" s="195" t="s">
        <v>886</v>
      </c>
      <c r="X490" s="177" t="s">
        <v>112</v>
      </c>
    </row>
    <row r="491" spans="1:24" ht="172.8" x14ac:dyDescent="0.3">
      <c r="A491" s="221" t="s">
        <v>3333</v>
      </c>
      <c r="B491" s="36" t="s">
        <v>4152</v>
      </c>
      <c r="C491" s="36" t="s">
        <v>78</v>
      </c>
      <c r="D491" s="36" t="s">
        <v>4181</v>
      </c>
      <c r="E491" s="33" t="str">
        <f t="shared" si="10"/>
        <v>Trésorerie d'entreprise (Master) (Université Paris 1 Panthéon Sorbonne Ecole d'économie de la Sorbonne) (Master)</v>
      </c>
      <c r="F491" s="167" t="s">
        <v>4179</v>
      </c>
      <c r="G491" s="37" t="s">
        <v>81</v>
      </c>
      <c r="H491" s="37" t="s">
        <v>82</v>
      </c>
      <c r="I491" s="37" t="s">
        <v>83</v>
      </c>
      <c r="J491" s="37">
        <v>120</v>
      </c>
      <c r="K491" s="37" t="s">
        <v>105</v>
      </c>
      <c r="L491" s="37">
        <v>0</v>
      </c>
      <c r="M491" s="37" t="s">
        <v>112</v>
      </c>
      <c r="N491" s="37" t="s">
        <v>112</v>
      </c>
      <c r="O491" s="37" t="s">
        <v>112</v>
      </c>
      <c r="P491" s="37" t="s">
        <v>112</v>
      </c>
      <c r="Q491" s="37" t="s">
        <v>112</v>
      </c>
      <c r="R491" s="37" t="s">
        <v>105</v>
      </c>
      <c r="S491" s="195" t="s">
        <v>886</v>
      </c>
      <c r="T491" s="37"/>
      <c r="U491" s="37"/>
      <c r="V491" s="37"/>
      <c r="W491" s="195" t="s">
        <v>886</v>
      </c>
      <c r="X491" s="177" t="s">
        <v>112</v>
      </c>
    </row>
    <row r="492" spans="1:24" ht="216" x14ac:dyDescent="0.3">
      <c r="A492" s="221" t="s">
        <v>3333</v>
      </c>
      <c r="B492" s="36" t="s">
        <v>4152</v>
      </c>
      <c r="C492" s="36" t="s">
        <v>133</v>
      </c>
      <c r="D492" s="36" t="s">
        <v>4182</v>
      </c>
      <c r="E492" s="33" t="str">
        <f t="shared" si="10"/>
        <v>Finance parcours professionnel ingénierie financière (Université Paris 1 Panthéon Sorbonne Ecole d'économie de la Sorbonne) (Master 2)</v>
      </c>
      <c r="F492" s="167" t="s">
        <v>4179</v>
      </c>
      <c r="G492" s="37" t="s">
        <v>110</v>
      </c>
      <c r="H492" s="37" t="s">
        <v>82</v>
      </c>
      <c r="I492" s="37" t="s">
        <v>111</v>
      </c>
      <c r="J492" s="37">
        <v>60</v>
      </c>
      <c r="K492" s="37" t="s">
        <v>105</v>
      </c>
      <c r="L492" s="37">
        <v>0</v>
      </c>
      <c r="M492" s="37" t="s">
        <v>112</v>
      </c>
      <c r="N492" s="37" t="s">
        <v>112</v>
      </c>
      <c r="O492" s="37" t="s">
        <v>112</v>
      </c>
      <c r="P492" s="37" t="s">
        <v>112</v>
      </c>
      <c r="Q492" s="37" t="s">
        <v>112</v>
      </c>
      <c r="R492" s="37" t="s">
        <v>105</v>
      </c>
      <c r="S492" s="195" t="s">
        <v>886</v>
      </c>
      <c r="T492" s="37"/>
      <c r="U492" s="37"/>
      <c r="V492" s="37"/>
      <c r="W492" s="195" t="s">
        <v>886</v>
      </c>
      <c r="X492" s="177" t="s">
        <v>112</v>
      </c>
    </row>
    <row r="493" spans="1:24" ht="158.4" x14ac:dyDescent="0.3">
      <c r="A493" s="221" t="s">
        <v>3333</v>
      </c>
      <c r="B493" s="36" t="s">
        <v>4152</v>
      </c>
      <c r="C493" s="36" t="s">
        <v>78</v>
      </c>
      <c r="D493" s="36" t="s">
        <v>4183</v>
      </c>
      <c r="E493" s="33" t="str">
        <f t="shared" si="10"/>
        <v>Ingénierie financière (Université Paris 1 Panthéon Sorbonne Ecole d'économie de la Sorbonne) (Master)</v>
      </c>
      <c r="F493" s="37" t="s">
        <v>4179</v>
      </c>
      <c r="G493" s="37" t="s">
        <v>81</v>
      </c>
      <c r="H493" s="37" t="s">
        <v>82</v>
      </c>
      <c r="I493" s="37" t="s">
        <v>83</v>
      </c>
      <c r="J493" s="37">
        <v>120</v>
      </c>
      <c r="K493" s="37" t="s">
        <v>105</v>
      </c>
      <c r="L493" s="37">
        <v>0</v>
      </c>
      <c r="M493" s="37" t="s">
        <v>112</v>
      </c>
      <c r="N493" s="37" t="s">
        <v>112</v>
      </c>
      <c r="O493" s="37" t="s">
        <v>112</v>
      </c>
      <c r="P493" s="37" t="s">
        <v>112</v>
      </c>
      <c r="Q493" s="37" t="s">
        <v>112</v>
      </c>
      <c r="R493" s="37" t="s">
        <v>105</v>
      </c>
      <c r="S493" s="195" t="s">
        <v>886</v>
      </c>
      <c r="T493" s="37"/>
      <c r="U493" s="37"/>
      <c r="V493" s="37"/>
      <c r="W493" s="195" t="s">
        <v>886</v>
      </c>
      <c r="X493" s="177" t="s">
        <v>112</v>
      </c>
    </row>
    <row r="494" spans="1:24" ht="288" x14ac:dyDescent="0.3">
      <c r="A494" s="221" t="s">
        <v>3333</v>
      </c>
      <c r="B494" s="36" t="s">
        <v>4115</v>
      </c>
      <c r="C494" s="36" t="s">
        <v>133</v>
      </c>
      <c r="D494" s="36" t="s">
        <v>4184</v>
      </c>
      <c r="E494" s="33" t="str">
        <f t="shared" si="10"/>
        <v>Modélisations statistiques économiques et financières (MOSEF) (initiale et apprentissage) (Université Paris 1 Panthéon Sorbonne
Ecole d'économie de la Sorbonne) (Master 2)</v>
      </c>
      <c r="F494" s="167" t="s">
        <v>4185</v>
      </c>
      <c r="G494" s="37" t="s">
        <v>110</v>
      </c>
      <c r="H494" s="37" t="s">
        <v>82</v>
      </c>
      <c r="I494" s="37" t="s">
        <v>111</v>
      </c>
      <c r="J494" s="37">
        <v>60</v>
      </c>
      <c r="K494" s="37" t="s">
        <v>105</v>
      </c>
      <c r="L494" s="37">
        <v>0</v>
      </c>
      <c r="M494" s="37" t="s">
        <v>112</v>
      </c>
      <c r="N494" s="37" t="s">
        <v>112</v>
      </c>
      <c r="O494" s="37" t="s">
        <v>112</v>
      </c>
      <c r="P494" s="37" t="s">
        <v>112</v>
      </c>
      <c r="Q494" s="37" t="s">
        <v>112</v>
      </c>
      <c r="R494" s="37" t="s">
        <v>105</v>
      </c>
      <c r="S494" s="195" t="s">
        <v>89</v>
      </c>
      <c r="T494" s="37"/>
      <c r="U494" s="37"/>
      <c r="V494" s="37"/>
      <c r="W494" s="195" t="s">
        <v>89</v>
      </c>
      <c r="X494" s="177" t="s">
        <v>112</v>
      </c>
    </row>
    <row r="495" spans="1:24" ht="244.8" x14ac:dyDescent="0.3">
      <c r="A495" s="221" t="s">
        <v>3333</v>
      </c>
      <c r="B495" s="36" t="s">
        <v>4115</v>
      </c>
      <c r="C495" s="36" t="s">
        <v>78</v>
      </c>
      <c r="D495" s="36" t="s">
        <v>4186</v>
      </c>
      <c r="E495" s="33" t="str">
        <f t="shared" si="10"/>
        <v>Modélisations statistiques économiques et financières (MOSEF) (Université Paris 1 Panthéon Sorbonne
Ecole d'économie de la Sorbonne) (Master)</v>
      </c>
      <c r="F495" s="167" t="s">
        <v>4187</v>
      </c>
      <c r="G495" s="37" t="s">
        <v>81</v>
      </c>
      <c r="H495" s="37" t="s">
        <v>82</v>
      </c>
      <c r="I495" s="37" t="s">
        <v>83</v>
      </c>
      <c r="J495" s="37">
        <v>120</v>
      </c>
      <c r="K495" s="37" t="s">
        <v>105</v>
      </c>
      <c r="L495" s="37">
        <v>0</v>
      </c>
      <c r="M495" s="37" t="s">
        <v>112</v>
      </c>
      <c r="N495" s="37" t="s">
        <v>112</v>
      </c>
      <c r="O495" s="37" t="s">
        <v>112</v>
      </c>
      <c r="P495" s="37" t="s">
        <v>112</v>
      </c>
      <c r="Q495" s="37" t="s">
        <v>112</v>
      </c>
      <c r="R495" s="37" t="s">
        <v>105</v>
      </c>
      <c r="S495" s="195" t="s">
        <v>89</v>
      </c>
      <c r="T495" s="37"/>
      <c r="U495" s="37"/>
      <c r="V495" s="37"/>
      <c r="W495" s="195" t="s">
        <v>89</v>
      </c>
      <c r="X495" s="177" t="s">
        <v>112</v>
      </c>
    </row>
    <row r="496" spans="1:24" ht="345.6" x14ac:dyDescent="0.3">
      <c r="A496" s="221" t="s">
        <v>3333</v>
      </c>
      <c r="B496" s="36" t="s">
        <v>4188</v>
      </c>
      <c r="C496" s="36" t="s">
        <v>133</v>
      </c>
      <c r="D496" s="36" t="s">
        <v>4189</v>
      </c>
      <c r="E496" s="33" t="str">
        <f t="shared" si="10"/>
        <v>Cadres de la mutualité, des assurances et de la prévoyance (apprentissage possible) (Université Paris 1 Panthéon Sorbonne - EDS - Institut d'administration économique et sociale (IAES)) (Master 2)</v>
      </c>
      <c r="F496" s="167" t="s">
        <v>4190</v>
      </c>
      <c r="G496" s="37" t="s">
        <v>110</v>
      </c>
      <c r="H496" s="37" t="s">
        <v>82</v>
      </c>
      <c r="I496" s="37" t="s">
        <v>111</v>
      </c>
      <c r="J496" s="37">
        <v>60</v>
      </c>
      <c r="K496" s="54" t="s">
        <v>105</v>
      </c>
      <c r="L496" s="37">
        <v>0</v>
      </c>
      <c r="M496" s="37" t="s">
        <v>112</v>
      </c>
      <c r="N496" s="37" t="s">
        <v>112</v>
      </c>
      <c r="O496" s="37" t="s">
        <v>112</v>
      </c>
      <c r="P496" s="37" t="s">
        <v>112</v>
      </c>
      <c r="Q496" s="37" t="s">
        <v>112</v>
      </c>
      <c r="R496" s="37" t="s">
        <v>105</v>
      </c>
      <c r="S496" s="195" t="s">
        <v>89</v>
      </c>
      <c r="T496" s="37"/>
      <c r="U496" s="37"/>
      <c r="V496" s="37"/>
      <c r="W496" s="195" t="s">
        <v>89</v>
      </c>
      <c r="X496" s="177" t="s">
        <v>112</v>
      </c>
    </row>
    <row r="497" spans="1:24" ht="345.6" x14ac:dyDescent="0.3">
      <c r="A497" s="221" t="s">
        <v>3333</v>
      </c>
      <c r="B497" s="36" t="s">
        <v>4188</v>
      </c>
      <c r="C497" s="36" t="s">
        <v>78</v>
      </c>
      <c r="D497" s="36" t="s">
        <v>4191</v>
      </c>
      <c r="E497" s="33" t="str">
        <f t="shared" si="10"/>
        <v>Cadres de la mutualité, des assurances et de la prévoyance (M1 SES) (apprentissage possible) (Université Paris 1 Panthéon Sorbonne - EDS - Institut d'administration économique et sociale (IAES)) (Master)</v>
      </c>
      <c r="F497" s="167" t="s">
        <v>4190</v>
      </c>
      <c r="G497" s="37" t="s">
        <v>81</v>
      </c>
      <c r="H497" s="37" t="s">
        <v>82</v>
      </c>
      <c r="I497" s="37" t="s">
        <v>83</v>
      </c>
      <c r="J497" s="37">
        <v>120</v>
      </c>
      <c r="K497" s="54" t="s">
        <v>105</v>
      </c>
      <c r="L497" s="37">
        <v>0</v>
      </c>
      <c r="M497" s="37" t="s">
        <v>112</v>
      </c>
      <c r="N497" s="37" t="s">
        <v>112</v>
      </c>
      <c r="O497" s="37" t="s">
        <v>112</v>
      </c>
      <c r="P497" s="37" t="s">
        <v>112</v>
      </c>
      <c r="Q497" s="37" t="s">
        <v>112</v>
      </c>
      <c r="R497" s="37" t="s">
        <v>105</v>
      </c>
      <c r="S497" s="195" t="s">
        <v>89</v>
      </c>
      <c r="T497" s="37"/>
      <c r="U497" s="37"/>
      <c r="V497" s="37"/>
      <c r="W497" s="195" t="s">
        <v>89</v>
      </c>
      <c r="X497" s="177" t="s">
        <v>112</v>
      </c>
    </row>
    <row r="498" spans="1:24" ht="409.6" x14ac:dyDescent="0.3">
      <c r="A498" s="221" t="s">
        <v>3333</v>
      </c>
      <c r="B498" s="36" t="s">
        <v>4188</v>
      </c>
      <c r="C498" s="66" t="s">
        <v>78</v>
      </c>
      <c r="D498" s="36" t="s">
        <v>4192</v>
      </c>
      <c r="E498" s="33" t="str">
        <f t="shared" si="10"/>
        <v>Cadres de la mutualité, des assurances et de la prévoyance (M1 Sciences économiques parcours sociologie) (apprentissage possible) (Université Paris 1 Panthéon Sorbonne - EDS - Institut d'administration économique et sociale (IAES)) (Master)</v>
      </c>
      <c r="F498" s="224" t="s">
        <v>4190</v>
      </c>
      <c r="G498" s="37" t="s">
        <v>81</v>
      </c>
      <c r="H498" s="37" t="s">
        <v>82</v>
      </c>
      <c r="I498" s="37" t="s">
        <v>83</v>
      </c>
      <c r="J498" s="37">
        <v>120</v>
      </c>
      <c r="K498" s="54" t="s">
        <v>105</v>
      </c>
      <c r="L498" s="37">
        <v>0</v>
      </c>
      <c r="M498" s="37" t="s">
        <v>112</v>
      </c>
      <c r="N498" s="37" t="s">
        <v>112</v>
      </c>
      <c r="O498" s="37" t="s">
        <v>112</v>
      </c>
      <c r="P498" s="37" t="s">
        <v>112</v>
      </c>
      <c r="Q498" s="37" t="s">
        <v>112</v>
      </c>
      <c r="R498" s="37" t="s">
        <v>105</v>
      </c>
      <c r="S498" s="195" t="s">
        <v>89</v>
      </c>
      <c r="T498" s="85"/>
      <c r="U498" s="85"/>
      <c r="V498" s="85"/>
      <c r="W498" s="195" t="s">
        <v>89</v>
      </c>
      <c r="X498" s="177" t="s">
        <v>112</v>
      </c>
    </row>
    <row r="499" spans="1:24" ht="172.8" x14ac:dyDescent="0.3">
      <c r="A499" s="221" t="s">
        <v>3333</v>
      </c>
      <c r="B499" s="36" t="s">
        <v>4136</v>
      </c>
      <c r="C499" s="36" t="s">
        <v>3846</v>
      </c>
      <c r="D499" s="36" t="s">
        <v>4193</v>
      </c>
      <c r="E499" s="33" t="str">
        <f t="shared" si="10"/>
        <v>Gestion - Finance (L3) (Université Paris 1 Panthéon Sorbonne
Ecole de management de la Sorbonne) (Licence 3)</v>
      </c>
      <c r="F499" s="167" t="s">
        <v>4194</v>
      </c>
      <c r="G499" s="37" t="s">
        <v>160</v>
      </c>
      <c r="H499" s="37" t="s">
        <v>81</v>
      </c>
      <c r="I499" s="37" t="s">
        <v>111</v>
      </c>
      <c r="J499" s="37">
        <v>60</v>
      </c>
      <c r="K499" s="37" t="s">
        <v>105</v>
      </c>
      <c r="L499" s="37">
        <v>0</v>
      </c>
      <c r="M499" s="37" t="s">
        <v>112</v>
      </c>
      <c r="N499" s="37" t="s">
        <v>112</v>
      </c>
      <c r="O499" s="37" t="s">
        <v>112</v>
      </c>
      <c r="P499" s="37" t="s">
        <v>112</v>
      </c>
      <c r="Q499" s="37" t="s">
        <v>112</v>
      </c>
      <c r="R499" s="37" t="s">
        <v>105</v>
      </c>
      <c r="S499" s="195" t="s">
        <v>89</v>
      </c>
      <c r="T499" s="37"/>
      <c r="U499" s="37"/>
      <c r="V499" s="37"/>
      <c r="W499" s="195" t="s">
        <v>89</v>
      </c>
      <c r="X499" s="177" t="s">
        <v>112</v>
      </c>
    </row>
    <row r="500" spans="1:24" ht="172.8" x14ac:dyDescent="0.3">
      <c r="A500" s="221" t="s">
        <v>3333</v>
      </c>
      <c r="B500" s="36" t="s">
        <v>4136</v>
      </c>
      <c r="C500" s="36" t="s">
        <v>3563</v>
      </c>
      <c r="D500" s="36" t="s">
        <v>4195</v>
      </c>
      <c r="E500" s="33" t="str">
        <f t="shared" si="10"/>
        <v>Gestion - Finance (Licence) (Université Paris 1 Panthéon Sorbonne
Ecole de management de la Sorbonne) (Licence)</v>
      </c>
      <c r="F500" s="167" t="s">
        <v>4194</v>
      </c>
      <c r="G500" s="37" t="s">
        <v>500</v>
      </c>
      <c r="H500" s="37" t="s">
        <v>81</v>
      </c>
      <c r="I500" s="37" t="s">
        <v>161</v>
      </c>
      <c r="J500" s="37">
        <v>180</v>
      </c>
      <c r="K500" s="37" t="s">
        <v>105</v>
      </c>
      <c r="L500" s="37">
        <v>0</v>
      </c>
      <c r="M500" s="37" t="s">
        <v>112</v>
      </c>
      <c r="N500" s="37" t="s">
        <v>112</v>
      </c>
      <c r="O500" s="37" t="s">
        <v>112</v>
      </c>
      <c r="P500" s="37" t="s">
        <v>112</v>
      </c>
      <c r="Q500" s="37" t="s">
        <v>112</v>
      </c>
      <c r="R500" s="37" t="s">
        <v>105</v>
      </c>
      <c r="S500" s="195" t="s">
        <v>89</v>
      </c>
      <c r="T500" s="37"/>
      <c r="U500" s="37"/>
      <c r="V500" s="37"/>
      <c r="W500" s="195" t="s">
        <v>89</v>
      </c>
      <c r="X500" s="177" t="s">
        <v>112</v>
      </c>
    </row>
    <row r="501" spans="1:24" ht="187.2" x14ac:dyDescent="0.3">
      <c r="A501" s="221" t="s">
        <v>3333</v>
      </c>
      <c r="B501" s="36" t="s">
        <v>4136</v>
      </c>
      <c r="C501" s="36" t="s">
        <v>3846</v>
      </c>
      <c r="D501" s="36" t="s">
        <v>4196</v>
      </c>
      <c r="E501" s="33" t="str">
        <f t="shared" si="10"/>
        <v xml:space="preserve"> Gestion - Finance parcours USAL (L3) (Université Paris 1 Panthéon Sorbonne
Ecole de management de la Sorbonne) (Licence 3)</v>
      </c>
      <c r="F501" s="167" t="s">
        <v>4197</v>
      </c>
      <c r="G501" s="37" t="s">
        <v>160</v>
      </c>
      <c r="H501" s="37" t="s">
        <v>81</v>
      </c>
      <c r="I501" s="37" t="s">
        <v>111</v>
      </c>
      <c r="J501" s="37">
        <v>60</v>
      </c>
      <c r="K501" s="54" t="s">
        <v>105</v>
      </c>
      <c r="L501" s="54">
        <v>0</v>
      </c>
      <c r="M501" s="54" t="s">
        <v>112</v>
      </c>
      <c r="N501" s="54" t="s">
        <v>112</v>
      </c>
      <c r="O501" s="54" t="s">
        <v>112</v>
      </c>
      <c r="P501" s="54" t="s">
        <v>112</v>
      </c>
      <c r="Q501" s="54" t="s">
        <v>112</v>
      </c>
      <c r="R501" s="54" t="s">
        <v>105</v>
      </c>
      <c r="S501" s="225" t="s">
        <v>89</v>
      </c>
      <c r="T501" s="37"/>
      <c r="U501" s="37"/>
      <c r="V501" s="37"/>
      <c r="W501" s="195" t="s">
        <v>89</v>
      </c>
      <c r="X501" s="177" t="s">
        <v>112</v>
      </c>
    </row>
    <row r="502" spans="1:24" ht="201.6" x14ac:dyDescent="0.3">
      <c r="A502" s="221" t="s">
        <v>3333</v>
      </c>
      <c r="B502" s="36" t="s">
        <v>4136</v>
      </c>
      <c r="C502" s="36" t="s">
        <v>3563</v>
      </c>
      <c r="D502" s="36" t="s">
        <v>4198</v>
      </c>
      <c r="E502" s="33" t="str">
        <f t="shared" si="10"/>
        <v xml:space="preserve"> Gestion - Finance parcours USAL (Licence) (Université Paris 1 Panthéon Sorbonne
Ecole de management de la Sorbonne) (Licence)</v>
      </c>
      <c r="F502" s="167" t="s">
        <v>4199</v>
      </c>
      <c r="G502" s="37" t="s">
        <v>500</v>
      </c>
      <c r="H502" s="37" t="s">
        <v>81</v>
      </c>
      <c r="I502" s="37" t="s">
        <v>161</v>
      </c>
      <c r="J502" s="37">
        <v>180</v>
      </c>
      <c r="K502" s="54" t="s">
        <v>105</v>
      </c>
      <c r="L502" s="54">
        <v>0</v>
      </c>
      <c r="M502" s="54" t="s">
        <v>112</v>
      </c>
      <c r="N502" s="54" t="s">
        <v>112</v>
      </c>
      <c r="O502" s="54" t="s">
        <v>112</v>
      </c>
      <c r="P502" s="54" t="s">
        <v>112</v>
      </c>
      <c r="Q502" s="54" t="s">
        <v>112</v>
      </c>
      <c r="R502" s="54" t="s">
        <v>105</v>
      </c>
      <c r="S502" s="225" t="s">
        <v>89</v>
      </c>
      <c r="T502" s="37"/>
      <c r="U502" s="37"/>
      <c r="V502" s="37"/>
      <c r="W502" s="195" t="s">
        <v>89</v>
      </c>
      <c r="X502" s="177" t="s">
        <v>112</v>
      </c>
    </row>
    <row r="503" spans="1:24" ht="129.6" x14ac:dyDescent="0.3">
      <c r="A503" s="226" t="s">
        <v>3333</v>
      </c>
      <c r="B503" s="74" t="s">
        <v>4200</v>
      </c>
      <c r="C503" s="37" t="s">
        <v>133</v>
      </c>
      <c r="D503" s="36" t="s">
        <v>4201</v>
      </c>
      <c r="E503" s="33" t="str">
        <f t="shared" si="10"/>
        <v>Droit des Assurances (M2) (Institut des Assurances de Paris-Dauphine) (Master 2)</v>
      </c>
      <c r="F503" s="167" t="s">
        <v>4202</v>
      </c>
      <c r="G503" s="37" t="s">
        <v>110</v>
      </c>
      <c r="H503" s="37" t="s">
        <v>82</v>
      </c>
      <c r="I503" s="37" t="s">
        <v>111</v>
      </c>
      <c r="J503" s="37">
        <v>60</v>
      </c>
      <c r="K503" s="37" t="s">
        <v>84</v>
      </c>
      <c r="L503" s="37">
        <v>1</v>
      </c>
      <c r="M503" s="36" t="s">
        <v>4203</v>
      </c>
      <c r="N503" s="36" t="s">
        <v>86</v>
      </c>
      <c r="O503" s="37" t="s">
        <v>87</v>
      </c>
      <c r="P503" s="36" t="s">
        <v>1820</v>
      </c>
      <c r="Q503" s="36" t="s">
        <v>138</v>
      </c>
      <c r="R503" s="37" t="s">
        <v>105</v>
      </c>
      <c r="S503" s="227"/>
      <c r="T503" s="227"/>
      <c r="U503" s="227"/>
      <c r="V503" s="227"/>
      <c r="W503" s="37" t="s">
        <v>89</v>
      </c>
      <c r="X503" s="177" t="s">
        <v>86</v>
      </c>
    </row>
    <row r="504" spans="1:24" ht="129.6" x14ac:dyDescent="0.3">
      <c r="A504" s="226" t="s">
        <v>3333</v>
      </c>
      <c r="B504" s="36" t="s">
        <v>4204</v>
      </c>
      <c r="C504" s="37" t="s">
        <v>739</v>
      </c>
      <c r="D504" s="36" t="s">
        <v>4205</v>
      </c>
      <c r="E504" s="33" t="str">
        <f t="shared" si="10"/>
        <v>Assurance (présentiel et à distance) (ESA - Ecole Supérieure d'Assurance) (BTS)</v>
      </c>
      <c r="F504" s="167" t="s">
        <v>4206</v>
      </c>
      <c r="G504" s="37" t="s">
        <v>500</v>
      </c>
      <c r="H504" s="37" t="s">
        <v>160</v>
      </c>
      <c r="I504" s="37" t="s">
        <v>83</v>
      </c>
      <c r="J504" s="37">
        <v>120</v>
      </c>
      <c r="K504" s="37" t="s">
        <v>105</v>
      </c>
      <c r="L504" s="37">
        <v>0</v>
      </c>
      <c r="M504" s="37" t="s">
        <v>112</v>
      </c>
      <c r="N504" s="37" t="s">
        <v>112</v>
      </c>
      <c r="O504" s="37" t="s">
        <v>112</v>
      </c>
      <c r="P504" s="37" t="s">
        <v>112</v>
      </c>
      <c r="Q504" s="37" t="s">
        <v>112</v>
      </c>
      <c r="R504" s="37" t="s">
        <v>105</v>
      </c>
      <c r="S504" s="37" t="s">
        <v>89</v>
      </c>
      <c r="T504" s="37"/>
      <c r="U504" s="37"/>
      <c r="V504" s="37"/>
      <c r="W504" s="37" t="s">
        <v>89</v>
      </c>
      <c r="X504" s="177" t="s">
        <v>112</v>
      </c>
    </row>
    <row r="505" spans="1:24" ht="216" x14ac:dyDescent="0.3">
      <c r="A505" s="226" t="s">
        <v>3333</v>
      </c>
      <c r="B505" s="36" t="s">
        <v>4204</v>
      </c>
      <c r="C505" s="37" t="s">
        <v>589</v>
      </c>
      <c r="D505" s="58" t="s">
        <v>4207</v>
      </c>
      <c r="E505" s="33" t="str">
        <f t="shared" si="10"/>
        <v>Chargée de clientèles en assurance et banque (alternance et/ou distance) (ESA - Ecole Supérieure d'Assurance) (Bachelor)</v>
      </c>
      <c r="F505" s="167" t="s">
        <v>4208</v>
      </c>
      <c r="G505" s="37" t="s">
        <v>160</v>
      </c>
      <c r="H505" s="37" t="s">
        <v>81</v>
      </c>
      <c r="I505" s="37" t="s">
        <v>111</v>
      </c>
      <c r="J505" s="37">
        <v>60</v>
      </c>
      <c r="K505" s="37" t="s">
        <v>105</v>
      </c>
      <c r="L505" s="37">
        <v>0</v>
      </c>
      <c r="M505" s="37" t="s">
        <v>112</v>
      </c>
      <c r="N505" s="37" t="s">
        <v>112</v>
      </c>
      <c r="O505" s="37" t="s">
        <v>112</v>
      </c>
      <c r="P505" s="37" t="s">
        <v>112</v>
      </c>
      <c r="Q505" s="37" t="s">
        <v>112</v>
      </c>
      <c r="R505" s="37" t="s">
        <v>105</v>
      </c>
      <c r="S505" s="37" t="s">
        <v>89</v>
      </c>
      <c r="T505" s="37"/>
      <c r="U505" s="37"/>
      <c r="V505" s="37"/>
      <c r="W505" s="37" t="s">
        <v>89</v>
      </c>
      <c r="X505" s="177" t="s">
        <v>112</v>
      </c>
    </row>
    <row r="506" spans="1:24" ht="302.39999999999998" x14ac:dyDescent="0.3">
      <c r="A506" s="226" t="s">
        <v>3333</v>
      </c>
      <c r="B506" s="36" t="s">
        <v>4204</v>
      </c>
      <c r="C506" s="37" t="s">
        <v>589</v>
      </c>
      <c r="D506" s="36" t="s">
        <v>4209</v>
      </c>
      <c r="E506" s="33" t="str">
        <f t="shared" si="10"/>
        <v>Chargée de clientèles en assurance &amp; banque option gestion d'actifs et de patrimoines immobiliers (alternance) (ESA - Ecole Supérieure d'Assurance) (Bachelor)</v>
      </c>
      <c r="F506" s="167" t="s">
        <v>4210</v>
      </c>
      <c r="G506" s="37" t="s">
        <v>160</v>
      </c>
      <c r="H506" s="37" t="s">
        <v>81</v>
      </c>
      <c r="I506" s="37" t="s">
        <v>111</v>
      </c>
      <c r="J506" s="37">
        <v>60</v>
      </c>
      <c r="K506" s="37" t="s">
        <v>105</v>
      </c>
      <c r="L506" s="37">
        <v>0</v>
      </c>
      <c r="M506" s="37" t="s">
        <v>112</v>
      </c>
      <c r="N506" s="37" t="s">
        <v>112</v>
      </c>
      <c r="O506" s="37" t="s">
        <v>112</v>
      </c>
      <c r="P506" s="37" t="s">
        <v>112</v>
      </c>
      <c r="Q506" s="37" t="s">
        <v>112</v>
      </c>
      <c r="R506" s="37" t="s">
        <v>105</v>
      </c>
      <c r="S506" s="37" t="s">
        <v>89</v>
      </c>
      <c r="T506" s="37"/>
      <c r="U506" s="37"/>
      <c r="V506" s="37"/>
      <c r="W506" s="37" t="s">
        <v>89</v>
      </c>
      <c r="X506" s="177" t="s">
        <v>112</v>
      </c>
    </row>
    <row r="507" spans="1:24" ht="259.2" x14ac:dyDescent="0.3">
      <c r="A507" s="226" t="s">
        <v>3333</v>
      </c>
      <c r="B507" s="36" t="s">
        <v>4204</v>
      </c>
      <c r="C507" s="37" t="s">
        <v>589</v>
      </c>
      <c r="D507" s="36" t="s">
        <v>4211</v>
      </c>
      <c r="E507" s="33" t="str">
        <f t="shared" si="10"/>
        <v>Chargé(e) de Clientèles en Assurance &amp; Banque option Assistance du client lors d’un sinistre (alternance) (ESA - Ecole Supérieure d'Assurance) (Bachelor)</v>
      </c>
      <c r="F507" s="37" t="s">
        <v>4212</v>
      </c>
      <c r="G507" s="37" t="s">
        <v>160</v>
      </c>
      <c r="H507" s="37" t="s">
        <v>81</v>
      </c>
      <c r="I507" s="37" t="s">
        <v>111</v>
      </c>
      <c r="J507" s="37">
        <v>60</v>
      </c>
      <c r="K507" s="37" t="s">
        <v>105</v>
      </c>
      <c r="L507" s="37">
        <v>0</v>
      </c>
      <c r="M507" s="37" t="s">
        <v>112</v>
      </c>
      <c r="N507" s="37" t="s">
        <v>112</v>
      </c>
      <c r="O507" s="37" t="s">
        <v>112</v>
      </c>
      <c r="P507" s="37" t="s">
        <v>112</v>
      </c>
      <c r="Q507" s="37" t="s">
        <v>112</v>
      </c>
      <c r="R507" s="37" t="s">
        <v>105</v>
      </c>
      <c r="S507" s="37" t="s">
        <v>89</v>
      </c>
      <c r="T507" s="37"/>
      <c r="U507" s="37"/>
      <c r="V507" s="37"/>
      <c r="W507" s="37" t="s">
        <v>89</v>
      </c>
      <c r="X507" s="177" t="s">
        <v>112</v>
      </c>
    </row>
    <row r="508" spans="1:24" ht="409.6" x14ac:dyDescent="0.3">
      <c r="A508" s="226" t="s">
        <v>3333</v>
      </c>
      <c r="B508" s="36" t="s">
        <v>4204</v>
      </c>
      <c r="C508" s="36" t="s">
        <v>4213</v>
      </c>
      <c r="D508" s="36" t="s">
        <v>4214</v>
      </c>
      <c r="E508" s="33" t="str">
        <f t="shared" si="10"/>
        <v>Manager de l'assurance (alternance présentiel &amp; à distance) (ESA - Ecole Supérieure d'Assurance) (Assimilé Master)</v>
      </c>
      <c r="F508" s="37" t="s">
        <v>4215</v>
      </c>
      <c r="G508" s="37" t="s">
        <v>81</v>
      </c>
      <c r="H508" s="37" t="s">
        <v>82</v>
      </c>
      <c r="I508" s="37" t="s">
        <v>83</v>
      </c>
      <c r="J508" s="37">
        <v>120</v>
      </c>
      <c r="K508" s="37" t="s">
        <v>84</v>
      </c>
      <c r="L508" s="37">
        <v>1</v>
      </c>
      <c r="M508" s="36" t="s">
        <v>4216</v>
      </c>
      <c r="N508" s="36" t="s">
        <v>4217</v>
      </c>
      <c r="O508" s="37" t="s">
        <v>86</v>
      </c>
      <c r="P508" s="37" t="s">
        <v>86</v>
      </c>
      <c r="Q508" s="37" t="s">
        <v>86</v>
      </c>
      <c r="R508" s="37" t="s">
        <v>105</v>
      </c>
      <c r="S508" s="37"/>
      <c r="T508" s="37"/>
      <c r="U508" s="37"/>
      <c r="V508" s="37"/>
      <c r="W508" s="37" t="s">
        <v>89</v>
      </c>
      <c r="X508" s="178" t="s">
        <v>4218</v>
      </c>
    </row>
    <row r="509" spans="1:24" ht="158.4" x14ac:dyDescent="0.3">
      <c r="A509" s="226" t="s">
        <v>3333</v>
      </c>
      <c r="B509" s="36" t="s">
        <v>4204</v>
      </c>
      <c r="C509" s="36" t="s">
        <v>4213</v>
      </c>
      <c r="D509" s="36" t="s">
        <v>4219</v>
      </c>
      <c r="E509" s="33" t="str">
        <f t="shared" si="10"/>
        <v>Manager de l'assurance (continue) (ESA - Ecole Supérieure d'Assurance) (Assimilé Master)</v>
      </c>
      <c r="F509" s="37" t="s">
        <v>4220</v>
      </c>
      <c r="G509" s="37" t="s">
        <v>81</v>
      </c>
      <c r="H509" s="37" t="s">
        <v>82</v>
      </c>
      <c r="I509" s="37" t="s">
        <v>4221</v>
      </c>
      <c r="J509" s="37" t="s">
        <v>86</v>
      </c>
      <c r="K509" s="37" t="s">
        <v>105</v>
      </c>
      <c r="L509" s="37">
        <v>0</v>
      </c>
      <c r="M509" s="37" t="s">
        <v>112</v>
      </c>
      <c r="N509" s="37" t="s">
        <v>112</v>
      </c>
      <c r="O509" s="37" t="s">
        <v>112</v>
      </c>
      <c r="P509" s="37" t="s">
        <v>112</v>
      </c>
      <c r="Q509" s="37" t="s">
        <v>112</v>
      </c>
      <c r="R509" s="37" t="s">
        <v>105</v>
      </c>
      <c r="S509" s="37" t="s">
        <v>89</v>
      </c>
      <c r="T509" s="37"/>
      <c r="U509" s="37"/>
      <c r="V509" s="37"/>
      <c r="W509" s="37" t="s">
        <v>116</v>
      </c>
      <c r="X509" s="177" t="s">
        <v>112</v>
      </c>
    </row>
    <row r="510" spans="1:24" ht="331.2" x14ac:dyDescent="0.3">
      <c r="A510" s="226" t="s">
        <v>3333</v>
      </c>
      <c r="B510" s="36" t="s">
        <v>4204</v>
      </c>
      <c r="C510" s="36" t="s">
        <v>4213</v>
      </c>
      <c r="D510" s="36" t="s">
        <v>4222</v>
      </c>
      <c r="E510" s="33" t="str">
        <f t="shared" si="10"/>
        <v>Manager des risques et des assurances de l'entreprise (alternance, distanciel ou présentiel) (ESA - Ecole Supérieure d'Assurance) (Assimilé Master)</v>
      </c>
      <c r="F510" s="167" t="s">
        <v>4223</v>
      </c>
      <c r="G510" s="37" t="s">
        <v>81</v>
      </c>
      <c r="H510" s="37" t="s">
        <v>82</v>
      </c>
      <c r="I510" s="37" t="s">
        <v>83</v>
      </c>
      <c r="J510" s="37">
        <v>120</v>
      </c>
      <c r="K510" s="37" t="s">
        <v>84</v>
      </c>
      <c r="L510" s="37">
        <v>1</v>
      </c>
      <c r="M510" s="36" t="s">
        <v>4224</v>
      </c>
      <c r="N510" s="36" t="s">
        <v>4225</v>
      </c>
      <c r="O510" s="37" t="s">
        <v>86</v>
      </c>
      <c r="P510" s="37" t="s">
        <v>86</v>
      </c>
      <c r="Q510" s="37" t="s">
        <v>86</v>
      </c>
      <c r="R510" s="37" t="s">
        <v>105</v>
      </c>
      <c r="S510" s="37"/>
      <c r="T510" s="37"/>
      <c r="U510" s="37"/>
      <c r="V510" s="37"/>
      <c r="W510" s="37" t="s">
        <v>89</v>
      </c>
      <c r="X510" s="137" t="s">
        <v>4226</v>
      </c>
    </row>
    <row r="511" spans="1:24" ht="201.6" x14ac:dyDescent="0.3">
      <c r="A511" s="226" t="s">
        <v>3333</v>
      </c>
      <c r="B511" s="36" t="s">
        <v>4204</v>
      </c>
      <c r="C511" s="36" t="s">
        <v>4213</v>
      </c>
      <c r="D511" s="58" t="s">
        <v>4227</v>
      </c>
      <c r="E511" s="33" t="str">
        <f t="shared" si="10"/>
        <v>Manager des risques et des assurances de l'entreprise (continue) (ESA - Ecole Supérieure d'Assurance) (Assimilé Master)</v>
      </c>
      <c r="F511" s="37" t="s">
        <v>4228</v>
      </c>
      <c r="G511" s="37" t="s">
        <v>81</v>
      </c>
      <c r="H511" s="37" t="s">
        <v>82</v>
      </c>
      <c r="I511" s="37" t="s">
        <v>184</v>
      </c>
      <c r="J511" s="37" t="s">
        <v>86</v>
      </c>
      <c r="K511" s="37" t="s">
        <v>105</v>
      </c>
      <c r="L511" s="37">
        <v>0</v>
      </c>
      <c r="M511" s="37" t="s">
        <v>112</v>
      </c>
      <c r="N511" s="37" t="s">
        <v>112</v>
      </c>
      <c r="O511" s="37" t="s">
        <v>112</v>
      </c>
      <c r="P511" s="37" t="s">
        <v>112</v>
      </c>
      <c r="Q511" s="37" t="s">
        <v>112</v>
      </c>
      <c r="R511" s="37" t="s">
        <v>105</v>
      </c>
      <c r="S511" s="37" t="s">
        <v>89</v>
      </c>
      <c r="T511" s="37"/>
      <c r="U511" s="37"/>
      <c r="V511" s="37"/>
      <c r="W511" s="37" t="s">
        <v>116</v>
      </c>
      <c r="X511" s="177" t="s">
        <v>112</v>
      </c>
    </row>
    <row r="512" spans="1:24" ht="216" x14ac:dyDescent="0.3">
      <c r="A512" s="226" t="s">
        <v>3333</v>
      </c>
      <c r="B512" s="36" t="s">
        <v>4204</v>
      </c>
      <c r="C512" s="36" t="s">
        <v>4213</v>
      </c>
      <c r="D512" s="36" t="s">
        <v>4229</v>
      </c>
      <c r="E512" s="33" t="str">
        <f t="shared" si="10"/>
        <v>Experte en ingénierie patrimoniale (alternance distance et présentiel) (ESA - Ecole Supérieure d'Assurance) (Assimilé Master)</v>
      </c>
      <c r="F512" s="167" t="s">
        <v>4230</v>
      </c>
      <c r="G512" s="37" t="s">
        <v>81</v>
      </c>
      <c r="H512" s="37" t="s">
        <v>82</v>
      </c>
      <c r="I512" s="37" t="s">
        <v>83</v>
      </c>
      <c r="J512" s="37">
        <v>120</v>
      </c>
      <c r="K512" s="37" t="s">
        <v>105</v>
      </c>
      <c r="L512" s="37">
        <v>0</v>
      </c>
      <c r="M512" s="37" t="s">
        <v>112</v>
      </c>
      <c r="N512" s="37" t="s">
        <v>112</v>
      </c>
      <c r="O512" s="37" t="s">
        <v>112</v>
      </c>
      <c r="P512" s="37" t="s">
        <v>112</v>
      </c>
      <c r="Q512" s="37" t="s">
        <v>112</v>
      </c>
      <c r="R512" s="37" t="s">
        <v>105</v>
      </c>
      <c r="S512" s="227"/>
      <c r="T512" s="227"/>
      <c r="U512" s="227"/>
      <c r="V512" s="227"/>
      <c r="W512" s="37" t="s">
        <v>89</v>
      </c>
      <c r="X512" s="177" t="s">
        <v>112</v>
      </c>
    </row>
    <row r="513" spans="1:24" ht="172.8" x14ac:dyDescent="0.3">
      <c r="A513" s="226" t="s">
        <v>3333</v>
      </c>
      <c r="B513" s="36" t="s">
        <v>4204</v>
      </c>
      <c r="C513" s="36" t="s">
        <v>4213</v>
      </c>
      <c r="D513" s="36" t="s">
        <v>4231</v>
      </c>
      <c r="E513" s="33" t="str">
        <f t="shared" si="10"/>
        <v>Experte en ingénierie patrimoniale (continue) (ESA - Ecole Supérieure d'Assurance) (Assimilé Master)</v>
      </c>
      <c r="F513" s="37" t="s">
        <v>4232</v>
      </c>
      <c r="G513" s="37" t="s">
        <v>110</v>
      </c>
      <c r="H513" s="37" t="s">
        <v>82</v>
      </c>
      <c r="I513" s="37" t="s">
        <v>4233</v>
      </c>
      <c r="J513" s="37" t="s">
        <v>86</v>
      </c>
      <c r="K513" s="37" t="s">
        <v>105</v>
      </c>
      <c r="L513" s="37">
        <v>0</v>
      </c>
      <c r="M513" s="37" t="s">
        <v>112</v>
      </c>
      <c r="N513" s="37" t="s">
        <v>112</v>
      </c>
      <c r="O513" s="37" t="s">
        <v>112</v>
      </c>
      <c r="P513" s="37" t="s">
        <v>112</v>
      </c>
      <c r="Q513" s="37" t="s">
        <v>112</v>
      </c>
      <c r="R513" s="37" t="s">
        <v>105</v>
      </c>
      <c r="S513" s="37" t="s">
        <v>89</v>
      </c>
      <c r="T513" s="37"/>
      <c r="U513" s="37"/>
      <c r="V513" s="37"/>
      <c r="W513" s="37" t="s">
        <v>116</v>
      </c>
      <c r="X513" s="177" t="s">
        <v>112</v>
      </c>
    </row>
    <row r="514" spans="1:24" ht="187.2" x14ac:dyDescent="0.3">
      <c r="A514" s="226" t="s">
        <v>3333</v>
      </c>
      <c r="B514" s="36" t="s">
        <v>4204</v>
      </c>
      <c r="C514" s="37" t="s">
        <v>753</v>
      </c>
      <c r="D514" s="36" t="s">
        <v>4234</v>
      </c>
      <c r="E514" s="33" t="str">
        <f t="shared" ref="E514:E577" si="11">CONCATENATE(D514&amp;" ("&amp;B514&amp;")"&amp;" ("&amp;C514&amp;")")</f>
        <v>Audit et management des risques et des assurances de l'entreprise (ESA - Ecole Supérieure d'Assurance) (MBA)</v>
      </c>
      <c r="F514" s="37" t="s">
        <v>4235</v>
      </c>
      <c r="G514" s="37" t="s">
        <v>82</v>
      </c>
      <c r="H514" s="37" t="s">
        <v>492</v>
      </c>
      <c r="I514" s="37" t="s">
        <v>4236</v>
      </c>
      <c r="J514" s="37" t="s">
        <v>86</v>
      </c>
      <c r="K514" s="37" t="s">
        <v>105</v>
      </c>
      <c r="L514" s="37">
        <v>0</v>
      </c>
      <c r="M514" s="37" t="s">
        <v>112</v>
      </c>
      <c r="N514" s="37" t="s">
        <v>112</v>
      </c>
      <c r="O514" s="37" t="s">
        <v>112</v>
      </c>
      <c r="P514" s="37" t="s">
        <v>112</v>
      </c>
      <c r="Q514" s="37" t="s">
        <v>112</v>
      </c>
      <c r="R514" s="37" t="s">
        <v>105</v>
      </c>
      <c r="S514" s="227"/>
      <c r="T514" s="227"/>
      <c r="U514" s="227"/>
      <c r="V514" s="227"/>
      <c r="W514" s="37" t="s">
        <v>116</v>
      </c>
      <c r="X514" s="177" t="s">
        <v>112</v>
      </c>
    </row>
    <row r="515" spans="1:24" ht="172.8" x14ac:dyDescent="0.3">
      <c r="A515" s="226" t="s">
        <v>3333</v>
      </c>
      <c r="B515" s="36" t="s">
        <v>4204</v>
      </c>
      <c r="C515" s="37" t="s">
        <v>589</v>
      </c>
      <c r="D515" s="36" t="s">
        <v>4237</v>
      </c>
      <c r="E515" s="33" t="str">
        <f t="shared" si="11"/>
        <v>Chargé de clientèles en assurance et banque (continue) (ESA - Ecole Supérieure d'Assurance) (Bachelor)</v>
      </c>
      <c r="F515" s="167" t="s">
        <v>4238</v>
      </c>
      <c r="G515" s="37" t="s">
        <v>160</v>
      </c>
      <c r="H515" s="37" t="s">
        <v>81</v>
      </c>
      <c r="I515" s="37" t="s">
        <v>4239</v>
      </c>
      <c r="J515" s="37">
        <v>60</v>
      </c>
      <c r="K515" s="37" t="s">
        <v>105</v>
      </c>
      <c r="L515" s="37">
        <v>0</v>
      </c>
      <c r="M515" s="37" t="s">
        <v>112</v>
      </c>
      <c r="N515" s="37" t="s">
        <v>112</v>
      </c>
      <c r="O515" s="37" t="s">
        <v>112</v>
      </c>
      <c r="P515" s="37" t="s">
        <v>112</v>
      </c>
      <c r="Q515" s="37" t="s">
        <v>112</v>
      </c>
      <c r="R515" s="37" t="s">
        <v>105</v>
      </c>
      <c r="S515" s="37"/>
      <c r="T515" s="37"/>
      <c r="U515" s="37"/>
      <c r="V515" s="37"/>
      <c r="W515" s="37" t="s">
        <v>116</v>
      </c>
      <c r="X515" s="177" t="s">
        <v>112</v>
      </c>
    </row>
    <row r="516" spans="1:24" ht="345.6" x14ac:dyDescent="0.3">
      <c r="A516" s="226" t="s">
        <v>3333</v>
      </c>
      <c r="B516" s="36" t="s">
        <v>4204</v>
      </c>
      <c r="C516" s="36" t="s">
        <v>4240</v>
      </c>
      <c r="D516" s="36" t="s">
        <v>4241</v>
      </c>
      <c r="E516" s="33" t="str">
        <f t="shared" si="11"/>
        <v>Bloc 1 – Organiser la mise en œuvre de la souscription par un assureur de contrats d’assurances des professionnels et des entreprises (ESA - Ecole Supérieure d'Assurance) (Certificat de compétence)</v>
      </c>
      <c r="F516" s="37" t="s">
        <v>4242</v>
      </c>
      <c r="G516" s="37" t="s">
        <v>112</v>
      </c>
      <c r="H516" s="37" t="s">
        <v>112</v>
      </c>
      <c r="I516" s="37" t="s">
        <v>1312</v>
      </c>
      <c r="J516" s="37" t="s">
        <v>112</v>
      </c>
      <c r="K516" s="37" t="s">
        <v>105</v>
      </c>
      <c r="L516" s="37">
        <v>0</v>
      </c>
      <c r="M516" s="37" t="s">
        <v>112</v>
      </c>
      <c r="N516" s="37" t="s">
        <v>112</v>
      </c>
      <c r="O516" s="37" t="s">
        <v>112</v>
      </c>
      <c r="P516" s="37" t="s">
        <v>112</v>
      </c>
      <c r="Q516" s="37" t="s">
        <v>112</v>
      </c>
      <c r="R516" s="37" t="s">
        <v>105</v>
      </c>
      <c r="S516" s="37" t="s">
        <v>89</v>
      </c>
      <c r="T516" s="37"/>
      <c r="U516" s="37"/>
      <c r="V516" s="37"/>
      <c r="W516" s="37" t="s">
        <v>116</v>
      </c>
      <c r="X516" s="177" t="s">
        <v>112</v>
      </c>
    </row>
    <row r="517" spans="1:24" ht="259.2" x14ac:dyDescent="0.3">
      <c r="A517" s="226" t="s">
        <v>3333</v>
      </c>
      <c r="B517" s="36" t="s">
        <v>4204</v>
      </c>
      <c r="C517" s="36" t="s">
        <v>4240</v>
      </c>
      <c r="D517" s="36" t="s">
        <v>4243</v>
      </c>
      <c r="E517" s="33" t="str">
        <f t="shared" si="11"/>
        <v>Bloc 2 – Manager l’indemnisation des sinistres des professionnels et des entreprises (ESA - Ecole Supérieure d'Assurance) (Certificat de compétence)</v>
      </c>
      <c r="F517" s="37" t="s">
        <v>4244</v>
      </c>
      <c r="G517" s="37" t="s">
        <v>112</v>
      </c>
      <c r="H517" s="37" t="s">
        <v>112</v>
      </c>
      <c r="I517" s="37" t="s">
        <v>1312</v>
      </c>
      <c r="J517" s="37" t="s">
        <v>112</v>
      </c>
      <c r="K517" s="37" t="s">
        <v>105</v>
      </c>
      <c r="L517" s="37">
        <v>0</v>
      </c>
      <c r="M517" s="37" t="s">
        <v>112</v>
      </c>
      <c r="N517" s="37" t="s">
        <v>112</v>
      </c>
      <c r="O517" s="37" t="s">
        <v>112</v>
      </c>
      <c r="P517" s="37" t="s">
        <v>112</v>
      </c>
      <c r="Q517" s="37" t="s">
        <v>112</v>
      </c>
      <c r="R517" s="37" t="s">
        <v>105</v>
      </c>
      <c r="S517" s="37" t="s">
        <v>89</v>
      </c>
      <c r="T517" s="37"/>
      <c r="U517" s="37"/>
      <c r="V517" s="37"/>
      <c r="W517" s="37" t="s">
        <v>116</v>
      </c>
      <c r="X517" s="177" t="s">
        <v>112</v>
      </c>
    </row>
    <row r="518" spans="1:24" ht="302.39999999999998" x14ac:dyDescent="0.3">
      <c r="A518" s="226" t="s">
        <v>3333</v>
      </c>
      <c r="B518" s="36" t="s">
        <v>4204</v>
      </c>
      <c r="C518" s="36" t="s">
        <v>4240</v>
      </c>
      <c r="D518" s="36" t="s">
        <v>4245</v>
      </c>
      <c r="E518" s="33" t="str">
        <f t="shared" si="11"/>
        <v>Bloc 3 – Manager la souscription et le portefeuille des risques d’entreprise des offres assurantielles (ESA - Ecole Supérieure d'Assurance) (Certificat de compétence)</v>
      </c>
      <c r="F518" s="37" t="s">
        <v>4246</v>
      </c>
      <c r="G518" s="37" t="s">
        <v>112</v>
      </c>
      <c r="H518" s="37" t="s">
        <v>112</v>
      </c>
      <c r="I518" s="37" t="s">
        <v>3357</v>
      </c>
      <c r="J518" s="37" t="s">
        <v>112</v>
      </c>
      <c r="K518" s="37" t="s">
        <v>105</v>
      </c>
      <c r="L518" s="37">
        <v>0</v>
      </c>
      <c r="M518" s="37" t="s">
        <v>112</v>
      </c>
      <c r="N518" s="37" t="s">
        <v>112</v>
      </c>
      <c r="O518" s="37" t="s">
        <v>112</v>
      </c>
      <c r="P518" s="37" t="s">
        <v>112</v>
      </c>
      <c r="Q518" s="37" t="s">
        <v>112</v>
      </c>
      <c r="R518" s="37" t="s">
        <v>105</v>
      </c>
      <c r="S518" s="37" t="s">
        <v>89</v>
      </c>
      <c r="T518" s="37"/>
      <c r="U518" s="37"/>
      <c r="V518" s="37"/>
      <c r="W518" s="37" t="s">
        <v>116</v>
      </c>
      <c r="X518" s="177" t="s">
        <v>112</v>
      </c>
    </row>
    <row r="519" spans="1:24" ht="273.60000000000002" x14ac:dyDescent="0.3">
      <c r="A519" s="226" t="s">
        <v>3333</v>
      </c>
      <c r="B519" s="36" t="s">
        <v>4204</v>
      </c>
      <c r="C519" s="36" t="s">
        <v>4240</v>
      </c>
      <c r="D519" s="36" t="s">
        <v>4247</v>
      </c>
      <c r="E519" s="33" t="str">
        <f t="shared" si="11"/>
        <v>Bloc 4 – Développer la relation avec les intermédiaires d’assurance et les clients à l’ère du digital (ESA - Ecole Supérieure d'Assurance) (Certificat de compétence)</v>
      </c>
      <c r="F519" s="37" t="s">
        <v>4248</v>
      </c>
      <c r="G519" s="37" t="s">
        <v>112</v>
      </c>
      <c r="H519" s="37" t="s">
        <v>112</v>
      </c>
      <c r="I519" s="37" t="s">
        <v>3357</v>
      </c>
      <c r="J519" s="37" t="s">
        <v>112</v>
      </c>
      <c r="K519" s="37" t="s">
        <v>105</v>
      </c>
      <c r="L519" s="37">
        <v>0</v>
      </c>
      <c r="M519" s="37" t="s">
        <v>112</v>
      </c>
      <c r="N519" s="37" t="s">
        <v>112</v>
      </c>
      <c r="O519" s="37" t="s">
        <v>112</v>
      </c>
      <c r="P519" s="37" t="s">
        <v>112</v>
      </c>
      <c r="Q519" s="37" t="s">
        <v>112</v>
      </c>
      <c r="R519" s="37" t="s">
        <v>105</v>
      </c>
      <c r="S519" s="37" t="s">
        <v>89</v>
      </c>
      <c r="T519" s="37"/>
      <c r="U519" s="37"/>
      <c r="V519" s="37"/>
      <c r="W519" s="37" t="s">
        <v>116</v>
      </c>
      <c r="X519" s="177" t="s">
        <v>112</v>
      </c>
    </row>
    <row r="520" spans="1:24" ht="273.60000000000002" x14ac:dyDescent="0.3">
      <c r="A520" s="226" t="s">
        <v>3333</v>
      </c>
      <c r="B520" s="36" t="s">
        <v>4204</v>
      </c>
      <c r="C520" s="37" t="s">
        <v>4249</v>
      </c>
      <c r="D520" s="36" t="s">
        <v>4250</v>
      </c>
      <c r="E520" s="33" t="str">
        <f t="shared" si="11"/>
        <v>Concevoir et Mettre en œuvre le système de contrôle des Délégataires de Gestion dans l’Assurance (ESA - Ecole Supérieure d'Assurance) (Certificat ESA)</v>
      </c>
      <c r="F520" s="37" t="s">
        <v>4251</v>
      </c>
      <c r="G520" s="37" t="s">
        <v>112</v>
      </c>
      <c r="H520" s="37" t="s">
        <v>112</v>
      </c>
      <c r="I520" s="37" t="s">
        <v>674</v>
      </c>
      <c r="J520" s="37" t="s">
        <v>112</v>
      </c>
      <c r="K520" s="37" t="s">
        <v>105</v>
      </c>
      <c r="L520" s="37">
        <v>0</v>
      </c>
      <c r="M520" s="37" t="s">
        <v>112</v>
      </c>
      <c r="N520" s="37" t="s">
        <v>112</v>
      </c>
      <c r="O520" s="37" t="s">
        <v>112</v>
      </c>
      <c r="P520" s="37" t="s">
        <v>112</v>
      </c>
      <c r="Q520" s="37" t="s">
        <v>112</v>
      </c>
      <c r="R520" s="37" t="s">
        <v>105</v>
      </c>
      <c r="S520" s="37" t="s">
        <v>89</v>
      </c>
      <c r="T520" s="37"/>
      <c r="U520" s="37"/>
      <c r="V520" s="37"/>
      <c r="W520" s="37" t="s">
        <v>116</v>
      </c>
      <c r="X520" s="177" t="s">
        <v>112</v>
      </c>
    </row>
    <row r="521" spans="1:24" ht="216" x14ac:dyDescent="0.3">
      <c r="A521" s="226" t="s">
        <v>3333</v>
      </c>
      <c r="B521" s="36" t="s">
        <v>4204</v>
      </c>
      <c r="C521" s="37" t="s">
        <v>171</v>
      </c>
      <c r="D521" s="36" t="s">
        <v>4252</v>
      </c>
      <c r="E521" s="33" t="str">
        <f t="shared" si="11"/>
        <v>Entreprendre et développer une activité de courtage en assurance (continue) (ESA - Ecole Supérieure d'Assurance) (Certificat)</v>
      </c>
      <c r="F521" s="37" t="s">
        <v>4253</v>
      </c>
      <c r="G521" s="37" t="s">
        <v>112</v>
      </c>
      <c r="H521" s="37" t="s">
        <v>112</v>
      </c>
      <c r="I521" s="37" t="s">
        <v>674</v>
      </c>
      <c r="J521" s="37" t="s">
        <v>112</v>
      </c>
      <c r="K521" s="37" t="s">
        <v>105</v>
      </c>
      <c r="L521" s="37">
        <v>0</v>
      </c>
      <c r="M521" s="37" t="s">
        <v>112</v>
      </c>
      <c r="N521" s="37" t="s">
        <v>112</v>
      </c>
      <c r="O521" s="37" t="s">
        <v>112</v>
      </c>
      <c r="P521" s="37" t="s">
        <v>112</v>
      </c>
      <c r="Q521" s="37" t="s">
        <v>112</v>
      </c>
      <c r="R521" s="37" t="s">
        <v>105</v>
      </c>
      <c r="S521" s="37" t="s">
        <v>89</v>
      </c>
      <c r="T521" s="37"/>
      <c r="U521" s="37"/>
      <c r="V521" s="37"/>
      <c r="W521" s="37" t="s">
        <v>116</v>
      </c>
      <c r="X521" s="177" t="s">
        <v>112</v>
      </c>
    </row>
    <row r="522" spans="1:24" ht="187.2" x14ac:dyDescent="0.3">
      <c r="A522" s="226" t="s">
        <v>3333</v>
      </c>
      <c r="B522" s="36" t="s">
        <v>4204</v>
      </c>
      <c r="C522" s="37" t="s">
        <v>171</v>
      </c>
      <c r="D522" s="36" t="s">
        <v>4254</v>
      </c>
      <c r="E522" s="33" t="str">
        <f t="shared" si="11"/>
        <v>Gérer des sinistres dégâts des eaux et incendie dans un immeuble (ESA - Ecole Supérieure d'Assurance) (Certificat)</v>
      </c>
      <c r="F522" s="37" t="s">
        <v>4255</v>
      </c>
      <c r="G522" s="37" t="s">
        <v>112</v>
      </c>
      <c r="H522" s="37" t="s">
        <v>112</v>
      </c>
      <c r="I522" s="37" t="s">
        <v>1820</v>
      </c>
      <c r="J522" s="37" t="s">
        <v>112</v>
      </c>
      <c r="K522" s="37" t="s">
        <v>105</v>
      </c>
      <c r="L522" s="37">
        <v>0</v>
      </c>
      <c r="M522" s="37" t="s">
        <v>112</v>
      </c>
      <c r="N522" s="37" t="s">
        <v>112</v>
      </c>
      <c r="O522" s="37" t="s">
        <v>112</v>
      </c>
      <c r="P522" s="37" t="s">
        <v>112</v>
      </c>
      <c r="Q522" s="37" t="s">
        <v>112</v>
      </c>
      <c r="R522" s="37" t="s">
        <v>105</v>
      </c>
      <c r="S522" s="37" t="s">
        <v>89</v>
      </c>
      <c r="T522" s="37"/>
      <c r="U522" s="37"/>
      <c r="V522" s="37"/>
      <c r="W522" s="37" t="s">
        <v>116</v>
      </c>
      <c r="X522" s="177" t="s">
        <v>112</v>
      </c>
    </row>
    <row r="523" spans="1:24" ht="158.4" x14ac:dyDescent="0.3">
      <c r="A523" s="226" t="s">
        <v>3333</v>
      </c>
      <c r="B523" s="36" t="s">
        <v>4204</v>
      </c>
      <c r="C523" s="37" t="s">
        <v>171</v>
      </c>
      <c r="D523" s="36" t="s">
        <v>4256</v>
      </c>
      <c r="E523" s="33" t="str">
        <f t="shared" si="11"/>
        <v>Le Traitement de l’Assurance-Crédit (ESA - Ecole Supérieure d'Assurance) (Certificat)</v>
      </c>
      <c r="F523" s="37" t="s">
        <v>4257</v>
      </c>
      <c r="G523" s="37" t="s">
        <v>112</v>
      </c>
      <c r="H523" s="37" t="s">
        <v>112</v>
      </c>
      <c r="I523" s="37" t="s">
        <v>1820</v>
      </c>
      <c r="J523" s="37" t="s">
        <v>112</v>
      </c>
      <c r="K523" s="37" t="s">
        <v>105</v>
      </c>
      <c r="L523" s="37">
        <v>0</v>
      </c>
      <c r="M523" s="37" t="s">
        <v>112</v>
      </c>
      <c r="N523" s="37" t="s">
        <v>112</v>
      </c>
      <c r="O523" s="37" t="s">
        <v>112</v>
      </c>
      <c r="P523" s="37" t="s">
        <v>112</v>
      </c>
      <c r="Q523" s="37" t="s">
        <v>112</v>
      </c>
      <c r="R523" s="37" t="s">
        <v>105</v>
      </c>
      <c r="S523" s="37" t="s">
        <v>89</v>
      </c>
      <c r="T523" s="37"/>
      <c r="U523" s="37"/>
      <c r="V523" s="37"/>
      <c r="W523" s="37" t="s">
        <v>116</v>
      </c>
      <c r="X523" s="177" t="s">
        <v>112</v>
      </c>
    </row>
    <row r="524" spans="1:24" ht="172.8" x14ac:dyDescent="0.3">
      <c r="A524" s="226" t="s">
        <v>3333</v>
      </c>
      <c r="B524" s="36" t="s">
        <v>4204</v>
      </c>
      <c r="C524" s="37" t="s">
        <v>171</v>
      </c>
      <c r="D524" s="36" t="s">
        <v>4258</v>
      </c>
      <c r="E524" s="33" t="str">
        <f t="shared" si="11"/>
        <v>Relation Client dans le secteur Bancaire et Assurance (ESA - Ecole Supérieure d'Assurance) (Certificat)</v>
      </c>
      <c r="F524" s="37" t="s">
        <v>4259</v>
      </c>
      <c r="G524" s="37" t="s">
        <v>112</v>
      </c>
      <c r="H524" s="37" t="s">
        <v>112</v>
      </c>
      <c r="I524" s="37" t="s">
        <v>1820</v>
      </c>
      <c r="J524" s="37" t="s">
        <v>112</v>
      </c>
      <c r="K524" s="37" t="s">
        <v>105</v>
      </c>
      <c r="L524" s="37">
        <v>0</v>
      </c>
      <c r="M524" s="37" t="s">
        <v>112</v>
      </c>
      <c r="N524" s="37" t="s">
        <v>112</v>
      </c>
      <c r="O524" s="37" t="s">
        <v>112</v>
      </c>
      <c r="P524" s="37" t="s">
        <v>112</v>
      </c>
      <c r="Q524" s="37" t="s">
        <v>112</v>
      </c>
      <c r="R524" s="37" t="s">
        <v>105</v>
      </c>
      <c r="S524" s="37" t="s">
        <v>89</v>
      </c>
      <c r="T524" s="37"/>
      <c r="U524" s="37"/>
      <c r="V524" s="37"/>
      <c r="W524" s="37" t="s">
        <v>116</v>
      </c>
      <c r="X524" s="177" t="s">
        <v>112</v>
      </c>
    </row>
    <row r="525" spans="1:24" ht="409.6" x14ac:dyDescent="0.3">
      <c r="A525" s="226" t="s">
        <v>3333</v>
      </c>
      <c r="B525" s="36" t="s">
        <v>4204</v>
      </c>
      <c r="C525" s="37" t="s">
        <v>171</v>
      </c>
      <c r="D525" s="36" t="s">
        <v>4260</v>
      </c>
      <c r="E525" s="33" t="str">
        <f t="shared" si="11"/>
        <v>Administrer une mutuelle dans le cadre de la Solvabilité 2 (ESA - Ecole Supérieure d'Assurance) (Certificat)</v>
      </c>
      <c r="F525" s="37" t="s">
        <v>4261</v>
      </c>
      <c r="G525" s="37" t="s">
        <v>112</v>
      </c>
      <c r="H525" s="37" t="s">
        <v>112</v>
      </c>
      <c r="I525" s="37" t="s">
        <v>4262</v>
      </c>
      <c r="J525" s="37" t="s">
        <v>112</v>
      </c>
      <c r="K525" s="37" t="s">
        <v>84</v>
      </c>
      <c r="L525" s="37">
        <v>1</v>
      </c>
      <c r="M525" s="36" t="s">
        <v>4263</v>
      </c>
      <c r="N525" s="36" t="s">
        <v>4264</v>
      </c>
      <c r="O525" s="37" t="s">
        <v>86</v>
      </c>
      <c r="P525" s="37" t="s">
        <v>86</v>
      </c>
      <c r="Q525" s="37" t="s">
        <v>86</v>
      </c>
      <c r="R525" s="37" t="s">
        <v>105</v>
      </c>
      <c r="S525" s="37" t="s">
        <v>89</v>
      </c>
      <c r="T525" s="37"/>
      <c r="U525" s="37"/>
      <c r="V525" s="37"/>
      <c r="W525" s="37" t="s">
        <v>116</v>
      </c>
      <c r="X525" s="137" t="s">
        <v>4265</v>
      </c>
    </row>
    <row r="526" spans="1:24" ht="129.6" x14ac:dyDescent="0.3">
      <c r="A526" s="226" t="s">
        <v>3333</v>
      </c>
      <c r="B526" s="36" t="s">
        <v>4204</v>
      </c>
      <c r="C526" s="37" t="s">
        <v>1212</v>
      </c>
      <c r="D526" s="36" t="s">
        <v>4266</v>
      </c>
      <c r="E526" s="33" t="str">
        <f t="shared" si="11"/>
        <v>Technicien d'actuaire (ESA - Ecole Supérieure d'Assurance) (Formation)</v>
      </c>
      <c r="F526" s="37" t="s">
        <v>4267</v>
      </c>
      <c r="G526" s="37" t="s">
        <v>112</v>
      </c>
      <c r="H526" s="37" t="s">
        <v>112</v>
      </c>
      <c r="I526" s="37" t="s">
        <v>346</v>
      </c>
      <c r="J526" s="37" t="s">
        <v>112</v>
      </c>
      <c r="K526" s="37" t="s">
        <v>105</v>
      </c>
      <c r="L526" s="37">
        <v>0</v>
      </c>
      <c r="M526" s="37" t="s">
        <v>112</v>
      </c>
      <c r="N526" s="37" t="s">
        <v>112</v>
      </c>
      <c r="O526" s="37" t="s">
        <v>112</v>
      </c>
      <c r="P526" s="37" t="s">
        <v>112</v>
      </c>
      <c r="Q526" s="37" t="s">
        <v>112</v>
      </c>
      <c r="R526" s="37" t="s">
        <v>105</v>
      </c>
      <c r="S526" s="37" t="s">
        <v>89</v>
      </c>
      <c r="T526" s="37"/>
      <c r="U526" s="37"/>
      <c r="V526" s="37"/>
      <c r="W526" s="37" t="s">
        <v>116</v>
      </c>
      <c r="X526" s="177" t="s">
        <v>112</v>
      </c>
    </row>
    <row r="527" spans="1:24" ht="388.8" x14ac:dyDescent="0.3">
      <c r="A527" s="226" t="s">
        <v>3333</v>
      </c>
      <c r="B527" s="36" t="s">
        <v>4204</v>
      </c>
      <c r="C527" s="36" t="s">
        <v>4240</v>
      </c>
      <c r="D527" s="36" t="s">
        <v>4268</v>
      </c>
      <c r="E527" s="33" t="str">
        <f t="shared" si="11"/>
        <v>Bloc 1 – Structurer, développer et pérenniser son activité d’expert en ingénierie patrimoniale dans le respect de la réglementation et de la déontologie (ESA - Ecole Supérieure d'Assurance) (Certificat de compétence)</v>
      </c>
      <c r="F527" s="37" t="s">
        <v>4269</v>
      </c>
      <c r="G527" s="37" t="s">
        <v>112</v>
      </c>
      <c r="H527" s="37" t="s">
        <v>112</v>
      </c>
      <c r="I527" s="37" t="s">
        <v>3458</v>
      </c>
      <c r="J527" s="37" t="s">
        <v>112</v>
      </c>
      <c r="K527" s="37" t="s">
        <v>105</v>
      </c>
      <c r="L527" s="37">
        <v>0</v>
      </c>
      <c r="M527" s="37" t="s">
        <v>112</v>
      </c>
      <c r="N527" s="37" t="s">
        <v>112</v>
      </c>
      <c r="O527" s="37" t="s">
        <v>112</v>
      </c>
      <c r="P527" s="37" t="s">
        <v>112</v>
      </c>
      <c r="Q527" s="37" t="s">
        <v>112</v>
      </c>
      <c r="R527" s="37" t="s">
        <v>105</v>
      </c>
      <c r="S527" s="37" t="s">
        <v>89</v>
      </c>
      <c r="T527" s="37"/>
      <c r="U527" s="37"/>
      <c r="V527" s="37"/>
      <c r="W527" s="37" t="s">
        <v>116</v>
      </c>
      <c r="X527" s="177" t="s">
        <v>112</v>
      </c>
    </row>
    <row r="528" spans="1:24" ht="345.6" x14ac:dyDescent="0.3">
      <c r="A528" s="226" t="s">
        <v>3333</v>
      </c>
      <c r="B528" s="36" t="s">
        <v>4204</v>
      </c>
      <c r="C528" s="36" t="s">
        <v>4240</v>
      </c>
      <c r="D528" s="36" t="s">
        <v>4270</v>
      </c>
      <c r="E528" s="33" t="str">
        <f t="shared" si="11"/>
        <v>Bloc 2 – Réaliser le diagnostic patrimonial d’un client en termes d’existant, d’attentes, de besoins et de comportements en formation continue présentiel (ESA - Ecole Supérieure d'Assurance) (Certificat de compétence)</v>
      </c>
      <c r="F528" s="37" t="s">
        <v>4271</v>
      </c>
      <c r="G528" s="37" t="s">
        <v>112</v>
      </c>
      <c r="H528" s="37" t="s">
        <v>112</v>
      </c>
      <c r="I528" s="37" t="s">
        <v>1820</v>
      </c>
      <c r="J528" s="37" t="s">
        <v>112</v>
      </c>
      <c r="K528" s="37" t="s">
        <v>105</v>
      </c>
      <c r="L528" s="37">
        <v>0</v>
      </c>
      <c r="M528" s="37" t="s">
        <v>112</v>
      </c>
      <c r="N528" s="37" t="s">
        <v>112</v>
      </c>
      <c r="O528" s="37" t="s">
        <v>112</v>
      </c>
      <c r="P528" s="37" t="s">
        <v>112</v>
      </c>
      <c r="Q528" s="37" t="s">
        <v>112</v>
      </c>
      <c r="R528" s="37" t="s">
        <v>105</v>
      </c>
      <c r="S528" s="37" t="s">
        <v>89</v>
      </c>
      <c r="T528" s="37"/>
      <c r="U528" s="37"/>
      <c r="V528" s="37"/>
      <c r="W528" s="37" t="s">
        <v>116</v>
      </c>
      <c r="X528" s="177" t="s">
        <v>112</v>
      </c>
    </row>
    <row r="529" spans="1:24" ht="409.6" x14ac:dyDescent="0.3">
      <c r="A529" s="226" t="s">
        <v>3333</v>
      </c>
      <c r="B529" s="36" t="s">
        <v>4204</v>
      </c>
      <c r="C529" s="36" t="s">
        <v>4240</v>
      </c>
      <c r="D529" s="36" t="s">
        <v>4272</v>
      </c>
      <c r="E529" s="33" t="str">
        <f t="shared" si="11"/>
        <v>Bloc 3 – Analyser les environnements économiques et financiers impactant un patrimoine, identifier les investissements possibles de façon à aider le client dans ses décisions (ESA - Ecole Supérieure d'Assurance) (Certificat de compétence)</v>
      </c>
      <c r="F529" s="37" t="s">
        <v>4273</v>
      </c>
      <c r="G529" s="37" t="s">
        <v>112</v>
      </c>
      <c r="H529" s="37" t="s">
        <v>112</v>
      </c>
      <c r="I529" s="37" t="s">
        <v>4274</v>
      </c>
      <c r="J529" s="37" t="s">
        <v>112</v>
      </c>
      <c r="K529" s="37" t="s">
        <v>105</v>
      </c>
      <c r="L529" s="37">
        <v>0</v>
      </c>
      <c r="M529" s="37" t="s">
        <v>112</v>
      </c>
      <c r="N529" s="37" t="s">
        <v>112</v>
      </c>
      <c r="O529" s="37" t="s">
        <v>112</v>
      </c>
      <c r="P529" s="37" t="s">
        <v>112</v>
      </c>
      <c r="Q529" s="37" t="s">
        <v>112</v>
      </c>
      <c r="R529" s="37" t="s">
        <v>105</v>
      </c>
      <c r="S529" s="37" t="s">
        <v>89</v>
      </c>
      <c r="T529" s="37"/>
      <c r="U529" s="37"/>
      <c r="V529" s="37"/>
      <c r="W529" s="37" t="s">
        <v>116</v>
      </c>
      <c r="X529" s="177" t="s">
        <v>112</v>
      </c>
    </row>
    <row r="530" spans="1:24" ht="259.2" x14ac:dyDescent="0.3">
      <c r="A530" s="226" t="s">
        <v>3333</v>
      </c>
      <c r="B530" s="36" t="s">
        <v>4204</v>
      </c>
      <c r="C530" s="36" t="s">
        <v>4240</v>
      </c>
      <c r="D530" s="36" t="s">
        <v>4275</v>
      </c>
      <c r="E530" s="33" t="str">
        <f t="shared" si="11"/>
        <v>Analyser l’environnement juridique du patrimoine en droit privé et de la famille (ESA - Ecole Supérieure d'Assurance) (Certificat de compétence)</v>
      </c>
      <c r="F530" s="37" t="s">
        <v>4276</v>
      </c>
      <c r="G530" s="37" t="s">
        <v>112</v>
      </c>
      <c r="H530" s="37" t="s">
        <v>112</v>
      </c>
      <c r="I530" s="37" t="s">
        <v>4277</v>
      </c>
      <c r="J530" s="37" t="s">
        <v>112</v>
      </c>
      <c r="K530" s="37" t="s">
        <v>105</v>
      </c>
      <c r="L530" s="37">
        <v>0</v>
      </c>
      <c r="M530" s="37" t="s">
        <v>112</v>
      </c>
      <c r="N530" s="37" t="s">
        <v>112</v>
      </c>
      <c r="O530" s="37" t="s">
        <v>112</v>
      </c>
      <c r="P530" s="37" t="s">
        <v>112</v>
      </c>
      <c r="Q530" s="37" t="s">
        <v>112</v>
      </c>
      <c r="R530" s="37" t="s">
        <v>105</v>
      </c>
      <c r="S530" s="37" t="s">
        <v>89</v>
      </c>
      <c r="T530" s="37"/>
      <c r="U530" s="37"/>
      <c r="V530" s="37"/>
      <c r="W530" s="37" t="s">
        <v>116</v>
      </c>
      <c r="X530" s="177" t="s">
        <v>112</v>
      </c>
    </row>
    <row r="531" spans="1:24" ht="288" x14ac:dyDescent="0.3">
      <c r="A531" s="226" t="s">
        <v>3333</v>
      </c>
      <c r="B531" s="36" t="s">
        <v>4204</v>
      </c>
      <c r="C531" s="36" t="s">
        <v>4240</v>
      </c>
      <c r="D531" s="36" t="s">
        <v>4278</v>
      </c>
      <c r="E531" s="33" t="str">
        <f t="shared" si="11"/>
        <v>Bloc 5 – Analyser l’impact des dispositifs de protection de la personne sur le patrimoine (ESA - Ecole Supérieure d'Assurance) (Certificat de compétence)</v>
      </c>
      <c r="F531" s="37" t="s">
        <v>4279</v>
      </c>
      <c r="G531" s="37" t="s">
        <v>112</v>
      </c>
      <c r="H531" s="37" t="s">
        <v>112</v>
      </c>
      <c r="I531" s="37" t="s">
        <v>670</v>
      </c>
      <c r="J531" s="37" t="s">
        <v>112</v>
      </c>
      <c r="K531" s="37" t="s">
        <v>105</v>
      </c>
      <c r="L531" s="37">
        <v>0</v>
      </c>
      <c r="M531" s="37" t="s">
        <v>112</v>
      </c>
      <c r="N531" s="37" t="s">
        <v>112</v>
      </c>
      <c r="O531" s="37" t="s">
        <v>112</v>
      </c>
      <c r="P531" s="37" t="s">
        <v>112</v>
      </c>
      <c r="Q531" s="37" t="s">
        <v>112</v>
      </c>
      <c r="R531" s="37" t="s">
        <v>105</v>
      </c>
      <c r="S531" s="37" t="s">
        <v>89</v>
      </c>
      <c r="T531" s="37"/>
      <c r="U531" s="37"/>
      <c r="V531" s="37"/>
      <c r="W531" s="37" t="s">
        <v>116</v>
      </c>
      <c r="X531" s="177" t="s">
        <v>112</v>
      </c>
    </row>
    <row r="532" spans="1:24" ht="230.4" x14ac:dyDescent="0.3">
      <c r="A532" s="226" t="s">
        <v>3333</v>
      </c>
      <c r="B532" s="36" t="s">
        <v>4204</v>
      </c>
      <c r="C532" s="36" t="s">
        <v>4240</v>
      </c>
      <c r="D532" s="36" t="s">
        <v>4280</v>
      </c>
      <c r="E532" s="33" t="str">
        <f t="shared" si="11"/>
        <v>Bloc 6 – Analyser l’impact de l’environnement fiscal sur le patrimoine (ESA - Ecole Supérieure d'Assurance) (Certificat de compétence)</v>
      </c>
      <c r="F532" s="37" t="s">
        <v>4281</v>
      </c>
      <c r="G532" s="37" t="s">
        <v>112</v>
      </c>
      <c r="H532" s="37" t="s">
        <v>112</v>
      </c>
      <c r="I532" s="37" t="s">
        <v>4282</v>
      </c>
      <c r="J532" s="37" t="s">
        <v>112</v>
      </c>
      <c r="K532" s="37" t="s">
        <v>105</v>
      </c>
      <c r="L532" s="37">
        <v>0</v>
      </c>
      <c r="M532" s="37" t="s">
        <v>112</v>
      </c>
      <c r="N532" s="37" t="s">
        <v>112</v>
      </c>
      <c r="O532" s="37" t="s">
        <v>112</v>
      </c>
      <c r="P532" s="37" t="s">
        <v>112</v>
      </c>
      <c r="Q532" s="37" t="s">
        <v>112</v>
      </c>
      <c r="R532" s="37" t="s">
        <v>105</v>
      </c>
      <c r="S532" s="37" t="s">
        <v>89</v>
      </c>
      <c r="T532" s="37"/>
      <c r="U532" s="37"/>
      <c r="V532" s="37"/>
      <c r="W532" s="37" t="s">
        <v>116</v>
      </c>
      <c r="X532" s="177" t="s">
        <v>112</v>
      </c>
    </row>
    <row r="533" spans="1:24" ht="302.39999999999998" x14ac:dyDescent="0.3">
      <c r="A533" s="226" t="s">
        <v>3333</v>
      </c>
      <c r="B533" s="36" t="s">
        <v>4204</v>
      </c>
      <c r="C533" s="36" t="s">
        <v>4240</v>
      </c>
      <c r="D533" s="36" t="s">
        <v>4283</v>
      </c>
      <c r="E533" s="33" t="str">
        <f t="shared" si="11"/>
        <v>Bloc 7 – Réaliser le diagnostic patrimonial d’un client et le conseiller sur la stratégie patrimoniale à adopter (ESA - Ecole Supérieure d'Assurance) (Certificat de compétence)</v>
      </c>
      <c r="F533" s="37" t="s">
        <v>4284</v>
      </c>
      <c r="G533" s="37" t="s">
        <v>112</v>
      </c>
      <c r="H533" s="37" t="s">
        <v>112</v>
      </c>
      <c r="I533" s="37" t="s">
        <v>4285</v>
      </c>
      <c r="J533" s="37" t="s">
        <v>112</v>
      </c>
      <c r="K533" s="37" t="s">
        <v>105</v>
      </c>
      <c r="L533" s="37">
        <v>0</v>
      </c>
      <c r="M533" s="37" t="s">
        <v>112</v>
      </c>
      <c r="N533" s="37" t="s">
        <v>112</v>
      </c>
      <c r="O533" s="37" t="s">
        <v>112</v>
      </c>
      <c r="P533" s="37" t="s">
        <v>112</v>
      </c>
      <c r="Q533" s="37" t="s">
        <v>112</v>
      </c>
      <c r="R533" s="37" t="s">
        <v>105</v>
      </c>
      <c r="S533" s="37" t="s">
        <v>89</v>
      </c>
      <c r="T533" s="37"/>
      <c r="U533" s="37"/>
      <c r="V533" s="37"/>
      <c r="W533" s="37" t="s">
        <v>116</v>
      </c>
      <c r="X533" s="177" t="s">
        <v>112</v>
      </c>
    </row>
    <row r="534" spans="1:24" ht="230.4" x14ac:dyDescent="0.3">
      <c r="A534" s="226" t="s">
        <v>3333</v>
      </c>
      <c r="B534" s="36" t="s">
        <v>4204</v>
      </c>
      <c r="C534" s="36" t="s">
        <v>4240</v>
      </c>
      <c r="D534" s="36" t="s">
        <v>4286</v>
      </c>
      <c r="E534" s="33" t="str">
        <f t="shared" si="11"/>
        <v>Bloc 8 – Accompagner un entrepreneur dans sa gestion patrimoniale (ESA - Ecole Supérieure d'Assurance) (Certificat de compétence)</v>
      </c>
      <c r="F534" s="37" t="s">
        <v>4287</v>
      </c>
      <c r="G534" s="37" t="s">
        <v>112</v>
      </c>
      <c r="H534" s="37" t="s">
        <v>112</v>
      </c>
      <c r="I534" s="37" t="s">
        <v>4274</v>
      </c>
      <c r="J534" s="37" t="s">
        <v>112</v>
      </c>
      <c r="K534" s="37" t="s">
        <v>105</v>
      </c>
      <c r="L534" s="37">
        <v>0</v>
      </c>
      <c r="M534" s="37" t="s">
        <v>112</v>
      </c>
      <c r="N534" s="37" t="s">
        <v>112</v>
      </c>
      <c r="O534" s="37" t="s">
        <v>112</v>
      </c>
      <c r="P534" s="37" t="s">
        <v>112</v>
      </c>
      <c r="Q534" s="37" t="s">
        <v>112</v>
      </c>
      <c r="R534" s="37" t="s">
        <v>105</v>
      </c>
      <c r="S534" s="37" t="s">
        <v>89</v>
      </c>
      <c r="T534" s="37"/>
      <c r="U534" s="37"/>
      <c r="V534" s="37"/>
      <c r="W534" s="37" t="s">
        <v>116</v>
      </c>
      <c r="X534" s="177" t="s">
        <v>112</v>
      </c>
    </row>
    <row r="535" spans="1:24" ht="403.2" x14ac:dyDescent="0.3">
      <c r="A535" s="226" t="s">
        <v>3333</v>
      </c>
      <c r="B535" s="36" t="s">
        <v>4204</v>
      </c>
      <c r="C535" s="36" t="s">
        <v>4240</v>
      </c>
      <c r="D535" s="36" t="s">
        <v>4288</v>
      </c>
      <c r="E535" s="33" t="str">
        <f t="shared" si="11"/>
        <v>Bloc 9 – Accompagner et suivre un client dans la mise en œuvre de son plan patrimonial en fonction des évolutions environnementales et contextuelles pouvant l’impacter (ESA - Ecole Supérieure d'Assurance) (Certificat de compétence)</v>
      </c>
      <c r="F535" s="37" t="s">
        <v>4289</v>
      </c>
      <c r="G535" s="37" t="s">
        <v>112</v>
      </c>
      <c r="H535" s="37" t="s">
        <v>112</v>
      </c>
      <c r="I535" s="37" t="s">
        <v>4290</v>
      </c>
      <c r="J535" s="37" t="s">
        <v>112</v>
      </c>
      <c r="K535" s="37" t="s">
        <v>105</v>
      </c>
      <c r="L535" s="37">
        <v>0</v>
      </c>
      <c r="M535" s="37" t="s">
        <v>112</v>
      </c>
      <c r="N535" s="37" t="s">
        <v>112</v>
      </c>
      <c r="O535" s="37" t="s">
        <v>112</v>
      </c>
      <c r="P535" s="37" t="s">
        <v>112</v>
      </c>
      <c r="Q535" s="37" t="s">
        <v>112</v>
      </c>
      <c r="R535" s="37" t="s">
        <v>105</v>
      </c>
      <c r="S535" s="37" t="s">
        <v>89</v>
      </c>
      <c r="T535" s="37"/>
      <c r="U535" s="37"/>
      <c r="V535" s="37"/>
      <c r="W535" s="37" t="s">
        <v>116</v>
      </c>
      <c r="X535" s="177" t="s">
        <v>112</v>
      </c>
    </row>
    <row r="536" spans="1:24" ht="216" x14ac:dyDescent="0.3">
      <c r="A536" s="226" t="s">
        <v>3333</v>
      </c>
      <c r="B536" s="36" t="s">
        <v>4204</v>
      </c>
      <c r="C536" s="37" t="s">
        <v>171</v>
      </c>
      <c r="D536" s="36" t="s">
        <v>4291</v>
      </c>
      <c r="E536" s="33" t="str">
        <f t="shared" si="11"/>
        <v>Gestion Patrimoniale pour les personnes en situation de curatelle ou tutelle (ESA - Ecole Supérieure d'Assurance) (Certificat)</v>
      </c>
      <c r="F536" s="37" t="s">
        <v>4292</v>
      </c>
      <c r="G536" s="37" t="s">
        <v>112</v>
      </c>
      <c r="H536" s="37" t="s">
        <v>112</v>
      </c>
      <c r="I536" s="37" t="s">
        <v>2414</v>
      </c>
      <c r="J536" s="37" t="s">
        <v>112</v>
      </c>
      <c r="K536" s="37" t="s">
        <v>105</v>
      </c>
      <c r="L536" s="37">
        <v>0</v>
      </c>
      <c r="M536" s="37" t="s">
        <v>112</v>
      </c>
      <c r="N536" s="37" t="s">
        <v>112</v>
      </c>
      <c r="O536" s="37" t="s">
        <v>112</v>
      </c>
      <c r="P536" s="37" t="s">
        <v>112</v>
      </c>
      <c r="Q536" s="37" t="s">
        <v>112</v>
      </c>
      <c r="R536" s="37" t="s">
        <v>105</v>
      </c>
      <c r="S536" s="37" t="s">
        <v>89</v>
      </c>
      <c r="T536" s="37"/>
      <c r="U536" s="37"/>
      <c r="V536" s="37"/>
      <c r="W536" s="37" t="s">
        <v>116</v>
      </c>
      <c r="X536" s="177" t="s">
        <v>112</v>
      </c>
    </row>
    <row r="537" spans="1:24" ht="144" x14ac:dyDescent="0.3">
      <c r="A537" s="226" t="s">
        <v>3333</v>
      </c>
      <c r="B537" s="36" t="s">
        <v>4293</v>
      </c>
      <c r="C537" s="37" t="s">
        <v>3846</v>
      </c>
      <c r="D537" s="36" t="s">
        <v>4294</v>
      </c>
      <c r="E537" s="33" t="str">
        <f t="shared" si="11"/>
        <v>Risque, assurance (IRIAF - Institut des Risques Industriels, Assurantiels et Financiers) (Licence 3)</v>
      </c>
      <c r="F537" s="37" t="s">
        <v>4295</v>
      </c>
      <c r="G537" s="37" t="s">
        <v>160</v>
      </c>
      <c r="H537" s="37" t="s">
        <v>81</v>
      </c>
      <c r="I537" s="37" t="s">
        <v>111</v>
      </c>
      <c r="J537" s="37">
        <v>60</v>
      </c>
      <c r="K537" s="37" t="s">
        <v>105</v>
      </c>
      <c r="L537" s="37">
        <v>0</v>
      </c>
      <c r="M537" s="37" t="s">
        <v>112</v>
      </c>
      <c r="N537" s="37" t="s">
        <v>112</v>
      </c>
      <c r="O537" s="37" t="s">
        <v>112</v>
      </c>
      <c r="P537" s="37" t="s">
        <v>112</v>
      </c>
      <c r="Q537" s="37" t="s">
        <v>112</v>
      </c>
      <c r="R537" s="37" t="s">
        <v>105</v>
      </c>
      <c r="S537" s="37"/>
      <c r="T537" s="37"/>
      <c r="U537" s="37"/>
      <c r="V537" s="37"/>
      <c r="W537" s="37" t="s">
        <v>886</v>
      </c>
      <c r="X537" s="177" t="s">
        <v>112</v>
      </c>
    </row>
    <row r="538" spans="1:24" ht="216" x14ac:dyDescent="0.3">
      <c r="A538" s="226" t="s">
        <v>3333</v>
      </c>
      <c r="B538" s="36" t="s">
        <v>4293</v>
      </c>
      <c r="C538" s="36" t="s">
        <v>3409</v>
      </c>
      <c r="D538" s="36" t="s">
        <v>4296</v>
      </c>
      <c r="E538" s="33" t="str">
        <f t="shared" si="11"/>
        <v>SARADS - statistique et actuariat (alternance possible) (M1) (IRIAF - Institut des Risques Industriels, Assurantiels et Financiers) (Master 1)</v>
      </c>
      <c r="F538" s="37" t="s">
        <v>4297</v>
      </c>
      <c r="G538" s="37" t="s">
        <v>81</v>
      </c>
      <c r="H538" s="37" t="s">
        <v>110</v>
      </c>
      <c r="I538" s="37" t="s">
        <v>111</v>
      </c>
      <c r="J538" s="37">
        <v>60</v>
      </c>
      <c r="K538" s="37" t="s">
        <v>105</v>
      </c>
      <c r="L538" s="37">
        <v>0</v>
      </c>
      <c r="M538" s="37" t="s">
        <v>112</v>
      </c>
      <c r="N538" s="37" t="s">
        <v>112</v>
      </c>
      <c r="O538" s="37" t="s">
        <v>112</v>
      </c>
      <c r="P538" s="37" t="s">
        <v>112</v>
      </c>
      <c r="Q538" s="37" t="s">
        <v>112</v>
      </c>
      <c r="R538" s="37" t="s">
        <v>105</v>
      </c>
      <c r="S538" s="37"/>
      <c r="T538" s="37"/>
      <c r="U538" s="37"/>
      <c r="V538" s="37"/>
      <c r="W538" s="37" t="s">
        <v>886</v>
      </c>
      <c r="X538" s="177" t="s">
        <v>112</v>
      </c>
    </row>
    <row r="539" spans="1:24" ht="216" x14ac:dyDescent="0.3">
      <c r="A539" s="226" t="s">
        <v>3333</v>
      </c>
      <c r="B539" s="36" t="s">
        <v>4293</v>
      </c>
      <c r="C539" s="36" t="s">
        <v>133</v>
      </c>
      <c r="D539" s="36" t="s">
        <v>4298</v>
      </c>
      <c r="E539" s="33" t="str">
        <f t="shared" si="11"/>
        <v>SARADS - statistique et actuariat (alternance possible) (M2) (IRIAF - Institut des Risques Industriels, Assurantiels et Financiers) (Master 2)</v>
      </c>
      <c r="F539" s="37" t="s">
        <v>4297</v>
      </c>
      <c r="G539" s="37" t="s">
        <v>110</v>
      </c>
      <c r="H539" s="37" t="s">
        <v>82</v>
      </c>
      <c r="I539" s="37" t="s">
        <v>111</v>
      </c>
      <c r="J539" s="37">
        <v>60</v>
      </c>
      <c r="K539" s="37" t="s">
        <v>105</v>
      </c>
      <c r="L539" s="37">
        <v>0</v>
      </c>
      <c r="M539" s="37" t="s">
        <v>112</v>
      </c>
      <c r="N539" s="37" t="s">
        <v>112</v>
      </c>
      <c r="O539" s="37" t="s">
        <v>112</v>
      </c>
      <c r="P539" s="37" t="s">
        <v>112</v>
      </c>
      <c r="Q539" s="37" t="s">
        <v>112</v>
      </c>
      <c r="R539" s="37" t="s">
        <v>105</v>
      </c>
      <c r="S539" s="37"/>
      <c r="T539" s="37"/>
      <c r="U539" s="37"/>
      <c r="V539" s="37"/>
      <c r="W539" s="37" t="s">
        <v>886</v>
      </c>
      <c r="X539" s="177" t="s">
        <v>112</v>
      </c>
    </row>
    <row r="540" spans="1:24" ht="216" x14ac:dyDescent="0.3">
      <c r="A540" s="226" t="s">
        <v>3333</v>
      </c>
      <c r="B540" s="36" t="s">
        <v>4293</v>
      </c>
      <c r="C540" s="36" t="s">
        <v>78</v>
      </c>
      <c r="D540" s="36" t="s">
        <v>4299</v>
      </c>
      <c r="E540" s="33" t="str">
        <f t="shared" si="11"/>
        <v>SARADS - statistique et actuariat (alternance possible) (Master) (IRIAF - Institut des Risques Industriels, Assurantiels et Financiers) (Master)</v>
      </c>
      <c r="F540" s="167" t="s">
        <v>4297</v>
      </c>
      <c r="G540" s="37" t="s">
        <v>81</v>
      </c>
      <c r="H540" s="37" t="s">
        <v>82</v>
      </c>
      <c r="I540" s="37" t="s">
        <v>83</v>
      </c>
      <c r="J540" s="37">
        <v>120</v>
      </c>
      <c r="K540" s="37" t="s">
        <v>105</v>
      </c>
      <c r="L540" s="37">
        <v>0</v>
      </c>
      <c r="M540" s="37" t="s">
        <v>112</v>
      </c>
      <c r="N540" s="37" t="s">
        <v>112</v>
      </c>
      <c r="O540" s="37" t="s">
        <v>112</v>
      </c>
      <c r="P540" s="37" t="s">
        <v>112</v>
      </c>
      <c r="Q540" s="37" t="s">
        <v>112</v>
      </c>
      <c r="R540" s="37" t="s">
        <v>105</v>
      </c>
      <c r="S540" s="37"/>
      <c r="T540" s="37"/>
      <c r="U540" s="37"/>
      <c r="V540" s="37"/>
      <c r="W540" s="37" t="s">
        <v>886</v>
      </c>
      <c r="X540" s="177" t="s">
        <v>112</v>
      </c>
    </row>
    <row r="541" spans="1:24" ht="158.4" x14ac:dyDescent="0.3">
      <c r="A541" s="226" t="s">
        <v>3333</v>
      </c>
      <c r="B541" s="36" t="s">
        <v>4300</v>
      </c>
      <c r="C541" s="37" t="s">
        <v>4301</v>
      </c>
      <c r="D541" s="36" t="s">
        <v>4302</v>
      </c>
      <c r="E541" s="33" t="str">
        <f t="shared" si="11"/>
        <v>Finance Banque Assurance (alternance possible) (Bachelor 1&amp;2) (Exchange College) (Bachelor 1 &amp; 2)</v>
      </c>
      <c r="F541" s="167" t="s">
        <v>4303</v>
      </c>
      <c r="G541" s="37" t="s">
        <v>500</v>
      </c>
      <c r="H541" s="37" t="s">
        <v>160</v>
      </c>
      <c r="I541" s="37" t="s">
        <v>83</v>
      </c>
      <c r="J541" s="37">
        <v>120</v>
      </c>
      <c r="K541" s="37" t="s">
        <v>105</v>
      </c>
      <c r="L541" s="37">
        <v>0</v>
      </c>
      <c r="M541" s="37" t="s">
        <v>112</v>
      </c>
      <c r="N541" s="37" t="s">
        <v>112</v>
      </c>
      <c r="O541" s="37" t="s">
        <v>112</v>
      </c>
      <c r="P541" s="37" t="s">
        <v>112</v>
      </c>
      <c r="Q541" s="37" t="s">
        <v>112</v>
      </c>
      <c r="R541" s="37" t="s">
        <v>105</v>
      </c>
      <c r="S541" s="37"/>
      <c r="T541" s="37"/>
      <c r="U541" s="37"/>
      <c r="V541" s="37"/>
      <c r="W541" s="37" t="s">
        <v>89</v>
      </c>
      <c r="X541" s="177" t="s">
        <v>112</v>
      </c>
    </row>
    <row r="542" spans="1:24" ht="158.4" x14ac:dyDescent="0.3">
      <c r="A542" s="226" t="s">
        <v>3333</v>
      </c>
      <c r="B542" s="36" t="s">
        <v>4300</v>
      </c>
      <c r="C542" s="37" t="s">
        <v>4304</v>
      </c>
      <c r="D542" s="36" t="s">
        <v>4305</v>
      </c>
      <c r="E542" s="33" t="str">
        <f t="shared" si="11"/>
        <v>Finance Banque Assurance (alternance possible) (Bachelor 3) (Exchange College) (Bachelor 3)</v>
      </c>
      <c r="F542" s="37" t="s">
        <v>4306</v>
      </c>
      <c r="G542" s="37" t="s">
        <v>160</v>
      </c>
      <c r="H542" s="37" t="s">
        <v>81</v>
      </c>
      <c r="I542" s="37" t="s">
        <v>111</v>
      </c>
      <c r="J542" s="37">
        <v>60</v>
      </c>
      <c r="K542" s="37" t="s">
        <v>105</v>
      </c>
      <c r="L542" s="37">
        <v>0</v>
      </c>
      <c r="M542" s="37" t="s">
        <v>112</v>
      </c>
      <c r="N542" s="37" t="s">
        <v>112</v>
      </c>
      <c r="O542" s="37" t="s">
        <v>112</v>
      </c>
      <c r="P542" s="37" t="s">
        <v>112</v>
      </c>
      <c r="Q542" s="37" t="s">
        <v>112</v>
      </c>
      <c r="R542" s="37" t="s">
        <v>105</v>
      </c>
      <c r="S542" s="37"/>
      <c r="T542" s="37"/>
      <c r="U542" s="37"/>
      <c r="V542" s="37"/>
      <c r="W542" s="37" t="s">
        <v>89</v>
      </c>
      <c r="X542" s="177" t="s">
        <v>112</v>
      </c>
    </row>
    <row r="543" spans="1:24" ht="57.6" x14ac:dyDescent="0.3">
      <c r="A543" s="226" t="s">
        <v>3333</v>
      </c>
      <c r="B543" s="36" t="s">
        <v>4300</v>
      </c>
      <c r="C543" s="37" t="s">
        <v>4307</v>
      </c>
      <c r="D543" s="36" t="s">
        <v>4308</v>
      </c>
      <c r="E543" s="33" t="str">
        <f t="shared" si="11"/>
        <v>Assurance (Exchange College) (MS)</v>
      </c>
      <c r="F543" s="167" t="s">
        <v>4309</v>
      </c>
      <c r="G543" s="37" t="s">
        <v>81</v>
      </c>
      <c r="H543" s="37" t="s">
        <v>82</v>
      </c>
      <c r="I543" s="37" t="s">
        <v>83</v>
      </c>
      <c r="J543" s="37">
        <v>120</v>
      </c>
      <c r="K543" s="37" t="s">
        <v>84</v>
      </c>
      <c r="L543" s="37">
        <v>1</v>
      </c>
      <c r="M543" s="37" t="s">
        <v>4310</v>
      </c>
      <c r="N543" s="37" t="s">
        <v>86</v>
      </c>
      <c r="O543" s="37" t="s">
        <v>86</v>
      </c>
      <c r="P543" s="37" t="s">
        <v>86</v>
      </c>
      <c r="Q543" s="37" t="s">
        <v>86</v>
      </c>
      <c r="R543" s="37" t="s">
        <v>105</v>
      </c>
      <c r="S543" s="37"/>
      <c r="T543" s="37"/>
      <c r="U543" s="37"/>
      <c r="V543" s="37"/>
      <c r="W543" s="37" t="s">
        <v>89</v>
      </c>
      <c r="X543" s="177" t="s">
        <v>86</v>
      </c>
    </row>
    <row r="544" spans="1:24" ht="86.4" x14ac:dyDescent="0.3">
      <c r="A544" s="226" t="s">
        <v>3333</v>
      </c>
      <c r="B544" s="36" t="s">
        <v>4300</v>
      </c>
      <c r="C544" s="37" t="s">
        <v>4307</v>
      </c>
      <c r="D544" s="36" t="s">
        <v>4311</v>
      </c>
      <c r="E544" s="33" t="str">
        <f t="shared" si="11"/>
        <v>Gestion de patrimoine (Master) (Exchange College) (MS)</v>
      </c>
      <c r="F544" s="167" t="s">
        <v>4312</v>
      </c>
      <c r="G544" s="37" t="s">
        <v>81</v>
      </c>
      <c r="H544" s="37" t="s">
        <v>82</v>
      </c>
      <c r="I544" s="37" t="s">
        <v>83</v>
      </c>
      <c r="J544" s="37">
        <v>120</v>
      </c>
      <c r="K544" s="37" t="s">
        <v>84</v>
      </c>
      <c r="L544" s="37">
        <v>1</v>
      </c>
      <c r="M544" s="37" t="s">
        <v>4310</v>
      </c>
      <c r="N544" s="37" t="s">
        <v>86</v>
      </c>
      <c r="O544" s="37" t="s">
        <v>86</v>
      </c>
      <c r="P544" s="37" t="s">
        <v>86</v>
      </c>
      <c r="Q544" s="37" t="s">
        <v>86</v>
      </c>
      <c r="R544" s="37" t="s">
        <v>105</v>
      </c>
      <c r="S544" s="37"/>
      <c r="T544" s="37"/>
      <c r="U544" s="37"/>
      <c r="V544" s="37"/>
      <c r="W544" s="37" t="s">
        <v>89</v>
      </c>
      <c r="X544" s="177" t="s">
        <v>86</v>
      </c>
    </row>
    <row r="545" spans="1:24" ht="115.2" x14ac:dyDescent="0.3">
      <c r="A545" s="228" t="s">
        <v>3333</v>
      </c>
      <c r="B545" s="41" t="s">
        <v>4300</v>
      </c>
      <c r="C545" s="43" t="s">
        <v>4307</v>
      </c>
      <c r="D545" s="41" t="s">
        <v>4313</v>
      </c>
      <c r="E545" s="33" t="str">
        <f t="shared" si="11"/>
        <v>Banque d'affaires et finance d'entreprise (Master) (Exchange College) (MS)</v>
      </c>
      <c r="F545" s="166" t="s">
        <v>4314</v>
      </c>
      <c r="G545" s="43" t="s">
        <v>81</v>
      </c>
      <c r="H545" s="43" t="s">
        <v>82</v>
      </c>
      <c r="I545" s="43" t="s">
        <v>83</v>
      </c>
      <c r="J545" s="43">
        <v>120</v>
      </c>
      <c r="K545" s="43" t="s">
        <v>84</v>
      </c>
      <c r="L545" s="43">
        <v>1</v>
      </c>
      <c r="M545" s="37" t="s">
        <v>4310</v>
      </c>
      <c r="N545" s="37" t="s">
        <v>86</v>
      </c>
      <c r="O545" s="37" t="s">
        <v>86</v>
      </c>
      <c r="P545" s="37" t="s">
        <v>86</v>
      </c>
      <c r="Q545" s="37" t="s">
        <v>86</v>
      </c>
      <c r="R545" s="43" t="s">
        <v>105</v>
      </c>
      <c r="S545" s="37"/>
      <c r="T545" s="37"/>
      <c r="U545" s="37"/>
      <c r="V545" s="37"/>
      <c r="W545" s="43" t="s">
        <v>89</v>
      </c>
      <c r="X545" s="177" t="s">
        <v>86</v>
      </c>
    </row>
    <row r="546" spans="1:24" ht="115.2" x14ac:dyDescent="0.3">
      <c r="A546" s="229" t="s">
        <v>3333</v>
      </c>
      <c r="B546" s="117" t="s">
        <v>4300</v>
      </c>
      <c r="C546" s="46" t="s">
        <v>4307</v>
      </c>
      <c r="D546" s="117" t="s">
        <v>4313</v>
      </c>
      <c r="E546" s="33" t="str">
        <f t="shared" si="11"/>
        <v>Banque d'affaires et finance d'entreprise (Master) (Exchange College) (MS)</v>
      </c>
      <c r="F546" s="230" t="s">
        <v>4314</v>
      </c>
      <c r="G546" s="46" t="s">
        <v>81</v>
      </c>
      <c r="H546" s="46" t="s">
        <v>82</v>
      </c>
      <c r="I546" s="46" t="s">
        <v>83</v>
      </c>
      <c r="J546" s="46">
        <v>120</v>
      </c>
      <c r="K546" s="43" t="s">
        <v>84</v>
      </c>
      <c r="L546" s="35">
        <v>1</v>
      </c>
      <c r="M546" s="37" t="s">
        <v>693</v>
      </c>
      <c r="N546" s="37" t="s">
        <v>86</v>
      </c>
      <c r="O546" s="37" t="s">
        <v>86</v>
      </c>
      <c r="P546" s="37" t="s">
        <v>86</v>
      </c>
      <c r="Q546" s="37" t="s">
        <v>86</v>
      </c>
      <c r="R546" s="43" t="s">
        <v>105</v>
      </c>
      <c r="S546" s="37"/>
      <c r="T546" s="37"/>
      <c r="U546" s="37"/>
      <c r="V546" s="37"/>
      <c r="W546" s="43" t="s">
        <v>89</v>
      </c>
      <c r="X546" s="177" t="s">
        <v>112</v>
      </c>
    </row>
    <row r="547" spans="1:24" ht="129.6" x14ac:dyDescent="0.3">
      <c r="A547" s="226" t="s">
        <v>3333</v>
      </c>
      <c r="B547" s="36" t="s">
        <v>4315</v>
      </c>
      <c r="C547" s="37" t="s">
        <v>3563</v>
      </c>
      <c r="D547" s="36" t="s">
        <v>4316</v>
      </c>
      <c r="E547" s="33" t="str">
        <f t="shared" si="11"/>
        <v>Gestion parcours Banque finance assurance (Université de Caen Normandie) (Licence)</v>
      </c>
      <c r="F547" s="231" t="s">
        <v>4317</v>
      </c>
      <c r="G547" s="37" t="s">
        <v>500</v>
      </c>
      <c r="H547" s="37" t="s">
        <v>81</v>
      </c>
      <c r="I547" s="37" t="s">
        <v>161</v>
      </c>
      <c r="J547" s="37">
        <v>180</v>
      </c>
      <c r="K547" s="37" t="s">
        <v>105</v>
      </c>
      <c r="L547" s="37">
        <v>0</v>
      </c>
      <c r="M547" s="37" t="s">
        <v>112</v>
      </c>
      <c r="N547" s="37" t="s">
        <v>112</v>
      </c>
      <c r="O547" s="37" t="s">
        <v>112</v>
      </c>
      <c r="P547" s="37" t="s">
        <v>112</v>
      </c>
      <c r="Q547" s="37" t="s">
        <v>112</v>
      </c>
      <c r="R547" s="37" t="s">
        <v>105</v>
      </c>
      <c r="S547" s="37"/>
      <c r="T547" s="37"/>
      <c r="U547" s="37"/>
      <c r="V547" s="37"/>
      <c r="W547" s="37" t="s">
        <v>89</v>
      </c>
      <c r="X547" s="177" t="s">
        <v>112</v>
      </c>
    </row>
    <row r="548" spans="1:24" ht="172.8" x14ac:dyDescent="0.3">
      <c r="A548" s="226" t="s">
        <v>3333</v>
      </c>
      <c r="B548" s="36" t="s">
        <v>4315</v>
      </c>
      <c r="C548" s="36" t="s">
        <v>3359</v>
      </c>
      <c r="D548" s="36" t="s">
        <v>4318</v>
      </c>
      <c r="E548" s="33" t="str">
        <f t="shared" si="11"/>
        <v>Assurance, banque, finance parcours chargé de clientèle (Université de Caen Normandie) (Licence professionnelle )</v>
      </c>
      <c r="F548" s="227" t="s">
        <v>4319</v>
      </c>
      <c r="G548" s="37" t="s">
        <v>160</v>
      </c>
      <c r="H548" s="37" t="s">
        <v>81</v>
      </c>
      <c r="I548" s="37" t="s">
        <v>111</v>
      </c>
      <c r="J548" s="37">
        <v>60</v>
      </c>
      <c r="K548" s="37" t="s">
        <v>105</v>
      </c>
      <c r="L548" s="37">
        <v>0</v>
      </c>
      <c r="M548" s="37" t="s">
        <v>112</v>
      </c>
      <c r="N548" s="37" t="s">
        <v>112</v>
      </c>
      <c r="O548" s="37" t="s">
        <v>112</v>
      </c>
      <c r="P548" s="37" t="s">
        <v>112</v>
      </c>
      <c r="Q548" s="37" t="s">
        <v>112</v>
      </c>
      <c r="R548" s="37" t="s">
        <v>105</v>
      </c>
      <c r="S548" s="37"/>
      <c r="T548" s="37"/>
      <c r="U548" s="37"/>
      <c r="V548" s="37"/>
      <c r="W548" s="37" t="s">
        <v>89</v>
      </c>
      <c r="X548" s="177" t="s">
        <v>112</v>
      </c>
    </row>
    <row r="549" spans="1:24" ht="216" x14ac:dyDescent="0.3">
      <c r="A549" s="226" t="s">
        <v>3333</v>
      </c>
      <c r="B549" s="36" t="s">
        <v>4315</v>
      </c>
      <c r="C549" s="36" t="s">
        <v>3359</v>
      </c>
      <c r="D549" s="36" t="s">
        <v>4320</v>
      </c>
      <c r="E549" s="33" t="str">
        <f t="shared" si="11"/>
        <v>Commercialisation de produits et services parcours vente d'assurances de personnes (Université de Caen Normandie) (Licence professionnelle )</v>
      </c>
      <c r="F549" s="227" t="s">
        <v>4321</v>
      </c>
      <c r="G549" s="37" t="s">
        <v>160</v>
      </c>
      <c r="H549" s="37" t="s">
        <v>81</v>
      </c>
      <c r="I549" s="37" t="s">
        <v>111</v>
      </c>
      <c r="J549" s="37">
        <v>60</v>
      </c>
      <c r="K549" s="37" t="s">
        <v>105</v>
      </c>
      <c r="L549" s="37">
        <v>0</v>
      </c>
      <c r="M549" s="37" t="s">
        <v>112</v>
      </c>
      <c r="N549" s="37" t="s">
        <v>112</v>
      </c>
      <c r="O549" s="37" t="s">
        <v>112</v>
      </c>
      <c r="P549" s="37" t="s">
        <v>112</v>
      </c>
      <c r="Q549" s="37" t="s">
        <v>112</v>
      </c>
      <c r="R549" s="37" t="s">
        <v>105</v>
      </c>
      <c r="S549" s="37"/>
      <c r="T549" s="37"/>
      <c r="U549" s="37"/>
      <c r="V549" s="37"/>
      <c r="W549" s="37" t="s">
        <v>89</v>
      </c>
      <c r="X549" s="177" t="s">
        <v>112</v>
      </c>
    </row>
    <row r="550" spans="1:24" ht="187.2" x14ac:dyDescent="0.3">
      <c r="A550" s="226" t="s">
        <v>3333</v>
      </c>
      <c r="B550" s="36" t="s">
        <v>4315</v>
      </c>
      <c r="C550" s="36" t="s">
        <v>78</v>
      </c>
      <c r="D550" s="36" t="s">
        <v>4322</v>
      </c>
      <c r="E550" s="33" t="str">
        <f t="shared" si="11"/>
        <v>Droit des assurances parcours assurances de personnes et dommage corporel (Université de Caen Normandie) (Master)</v>
      </c>
      <c r="F550" s="231" t="s">
        <v>4323</v>
      </c>
      <c r="G550" s="37" t="s">
        <v>81</v>
      </c>
      <c r="H550" s="37" t="s">
        <v>82</v>
      </c>
      <c r="I550" s="37" t="s">
        <v>83</v>
      </c>
      <c r="J550" s="37">
        <v>120</v>
      </c>
      <c r="K550" s="37" t="s">
        <v>105</v>
      </c>
      <c r="L550" s="37">
        <v>0</v>
      </c>
      <c r="M550" s="37" t="s">
        <v>112</v>
      </c>
      <c r="N550" s="37" t="s">
        <v>112</v>
      </c>
      <c r="O550" s="37" t="s">
        <v>112</v>
      </c>
      <c r="P550" s="37" t="s">
        <v>112</v>
      </c>
      <c r="Q550" s="37" t="s">
        <v>112</v>
      </c>
      <c r="R550" s="37" t="s">
        <v>105</v>
      </c>
      <c r="S550" s="37"/>
      <c r="T550" s="37"/>
      <c r="U550" s="37"/>
      <c r="V550" s="37"/>
      <c r="W550" s="37" t="s">
        <v>89</v>
      </c>
      <c r="X550" s="177" t="s">
        <v>112</v>
      </c>
    </row>
    <row r="551" spans="1:24" ht="172.8" x14ac:dyDescent="0.3">
      <c r="A551" s="228" t="s">
        <v>3333</v>
      </c>
      <c r="B551" s="41" t="s">
        <v>4315</v>
      </c>
      <c r="C551" s="41" t="s">
        <v>3409</v>
      </c>
      <c r="D551" s="41" t="s">
        <v>4324</v>
      </c>
      <c r="E551" s="33" t="str">
        <f t="shared" si="11"/>
        <v>Droit public parcours contrats, finances et gouvernance publics (M1) (Université de Caen Normandie) (Master 1)</v>
      </c>
      <c r="F551" s="56" t="s">
        <v>4325</v>
      </c>
      <c r="G551" s="43" t="s">
        <v>81</v>
      </c>
      <c r="H551" s="43" t="s">
        <v>110</v>
      </c>
      <c r="I551" s="43" t="s">
        <v>111</v>
      </c>
      <c r="J551" s="43">
        <v>60</v>
      </c>
      <c r="K551" s="43" t="s">
        <v>84</v>
      </c>
      <c r="L551" s="43">
        <v>1</v>
      </c>
      <c r="M551" s="37" t="s">
        <v>936</v>
      </c>
      <c r="N551" s="36" t="s">
        <v>4326</v>
      </c>
      <c r="O551" s="37" t="s">
        <v>86</v>
      </c>
      <c r="P551" s="37" t="s">
        <v>112</v>
      </c>
      <c r="Q551" s="37" t="s">
        <v>4327</v>
      </c>
      <c r="R551" s="43" t="s">
        <v>105</v>
      </c>
      <c r="S551" s="37"/>
      <c r="T551" s="37"/>
      <c r="U551" s="37"/>
      <c r="V551" s="37"/>
      <c r="W551" s="43" t="s">
        <v>89</v>
      </c>
      <c r="X551" s="177" t="s">
        <v>86</v>
      </c>
    </row>
    <row r="552" spans="1:24" ht="172.8" x14ac:dyDescent="0.3">
      <c r="A552" s="228" t="s">
        <v>3333</v>
      </c>
      <c r="B552" s="41" t="s">
        <v>4315</v>
      </c>
      <c r="C552" s="41" t="s">
        <v>3409</v>
      </c>
      <c r="D552" s="41" t="s">
        <v>4324</v>
      </c>
      <c r="E552" s="33" t="str">
        <f t="shared" si="11"/>
        <v>Droit public parcours contrats, finances et gouvernance publics (M1) (Université de Caen Normandie) (Master 1)</v>
      </c>
      <c r="F552" s="56" t="s">
        <v>4325</v>
      </c>
      <c r="G552" s="43" t="s">
        <v>81</v>
      </c>
      <c r="H552" s="43" t="s">
        <v>110</v>
      </c>
      <c r="I552" s="43" t="s">
        <v>111</v>
      </c>
      <c r="J552" s="43">
        <v>60</v>
      </c>
      <c r="K552" s="43" t="s">
        <v>84</v>
      </c>
      <c r="L552" s="35">
        <v>1</v>
      </c>
      <c r="M552" s="37" t="s">
        <v>936</v>
      </c>
      <c r="N552" s="36" t="s">
        <v>4328</v>
      </c>
      <c r="O552" s="37" t="s">
        <v>86</v>
      </c>
      <c r="P552" s="37" t="s">
        <v>112</v>
      </c>
      <c r="Q552" s="37" t="s">
        <v>4327</v>
      </c>
      <c r="R552" s="43" t="s">
        <v>105</v>
      </c>
      <c r="S552" s="37"/>
      <c r="T552" s="37"/>
      <c r="U552" s="37"/>
      <c r="V552" s="37"/>
      <c r="W552" s="43" t="s">
        <v>89</v>
      </c>
      <c r="X552" s="177" t="s">
        <v>86</v>
      </c>
    </row>
    <row r="553" spans="1:24" ht="172.8" x14ac:dyDescent="0.3">
      <c r="A553" s="226" t="s">
        <v>3333</v>
      </c>
      <c r="B553" s="36" t="s">
        <v>4315</v>
      </c>
      <c r="C553" s="36" t="s">
        <v>133</v>
      </c>
      <c r="D553" s="36" t="s">
        <v>4329</v>
      </c>
      <c r="E553" s="33" t="str">
        <f t="shared" si="11"/>
        <v>Droit public parcours contrats, finances et gouvernance publics (M2) (Université de Caen Normandie) (Master 2)</v>
      </c>
      <c r="F553" s="227" t="s">
        <v>4325</v>
      </c>
      <c r="G553" s="37" t="s">
        <v>110</v>
      </c>
      <c r="H553" s="37" t="s">
        <v>82</v>
      </c>
      <c r="I553" s="37" t="s">
        <v>111</v>
      </c>
      <c r="J553" s="37">
        <v>60</v>
      </c>
      <c r="K553" s="153" t="s">
        <v>105</v>
      </c>
      <c r="L553" s="153">
        <v>0</v>
      </c>
      <c r="M553" s="37" t="s">
        <v>112</v>
      </c>
      <c r="N553" s="37" t="s">
        <v>112</v>
      </c>
      <c r="O553" s="37" t="s">
        <v>112</v>
      </c>
      <c r="P553" s="37" t="s">
        <v>112</v>
      </c>
      <c r="Q553" s="37" t="s">
        <v>112</v>
      </c>
      <c r="R553" s="37" t="s">
        <v>105</v>
      </c>
      <c r="S553" s="37"/>
      <c r="T553" s="37"/>
      <c r="U553" s="37"/>
      <c r="V553" s="37"/>
      <c r="W553" s="37" t="s">
        <v>89</v>
      </c>
      <c r="X553" s="177" t="s">
        <v>112</v>
      </c>
    </row>
    <row r="554" spans="1:24" ht="172.8" x14ac:dyDescent="0.3">
      <c r="A554" s="228" t="s">
        <v>3333</v>
      </c>
      <c r="B554" s="41" t="s">
        <v>4315</v>
      </c>
      <c r="C554" s="41" t="s">
        <v>78</v>
      </c>
      <c r="D554" s="41" t="s">
        <v>4330</v>
      </c>
      <c r="E554" s="33" t="str">
        <f t="shared" si="11"/>
        <v>Droit public parcours contrats, finances et gouvernance publics (Master) (Université de Caen Normandie) (Master)</v>
      </c>
      <c r="F554" s="56" t="s">
        <v>4325</v>
      </c>
      <c r="G554" s="43" t="s">
        <v>81</v>
      </c>
      <c r="H554" s="43" t="s">
        <v>82</v>
      </c>
      <c r="I554" s="43" t="s">
        <v>83</v>
      </c>
      <c r="J554" s="43">
        <v>120</v>
      </c>
      <c r="K554" s="43" t="s">
        <v>84</v>
      </c>
      <c r="L554" s="43">
        <v>1</v>
      </c>
      <c r="M554" s="37" t="s">
        <v>936</v>
      </c>
      <c r="N554" s="36" t="s">
        <v>4326</v>
      </c>
      <c r="O554" s="37" t="s">
        <v>86</v>
      </c>
      <c r="P554" s="37" t="s">
        <v>112</v>
      </c>
      <c r="Q554" s="37" t="s">
        <v>4331</v>
      </c>
      <c r="R554" s="37" t="s">
        <v>105</v>
      </c>
      <c r="S554" s="37"/>
      <c r="T554" s="37"/>
      <c r="U554" s="37"/>
      <c r="V554" s="37"/>
      <c r="W554" s="37" t="s">
        <v>89</v>
      </c>
      <c r="X554" s="177" t="s">
        <v>86</v>
      </c>
    </row>
    <row r="555" spans="1:24" ht="172.8" x14ac:dyDescent="0.3">
      <c r="A555" s="228" t="s">
        <v>3333</v>
      </c>
      <c r="B555" s="41" t="s">
        <v>4315</v>
      </c>
      <c r="C555" s="41" t="s">
        <v>78</v>
      </c>
      <c r="D555" s="41" t="s">
        <v>4330</v>
      </c>
      <c r="E555" s="33" t="str">
        <f t="shared" si="11"/>
        <v>Droit public parcours contrats, finances et gouvernance publics (Master) (Université de Caen Normandie) (Master)</v>
      </c>
      <c r="F555" s="56" t="s">
        <v>4325</v>
      </c>
      <c r="G555" s="43" t="s">
        <v>81</v>
      </c>
      <c r="H555" s="43" t="s">
        <v>82</v>
      </c>
      <c r="I555" s="43" t="s">
        <v>83</v>
      </c>
      <c r="J555" s="43">
        <v>120</v>
      </c>
      <c r="K555" s="43" t="s">
        <v>84</v>
      </c>
      <c r="L555" s="35">
        <v>1</v>
      </c>
      <c r="M555" s="37" t="s">
        <v>936</v>
      </c>
      <c r="N555" s="36" t="s">
        <v>4328</v>
      </c>
      <c r="O555" s="37" t="s">
        <v>86</v>
      </c>
      <c r="P555" s="37" t="s">
        <v>112</v>
      </c>
      <c r="Q555" s="37" t="s">
        <v>4331</v>
      </c>
      <c r="R555" s="37" t="s">
        <v>105</v>
      </c>
      <c r="S555" s="37"/>
      <c r="T555" s="37"/>
      <c r="U555" s="37"/>
      <c r="V555" s="37"/>
      <c r="W555" s="37" t="s">
        <v>89</v>
      </c>
      <c r="X555" s="177" t="s">
        <v>86</v>
      </c>
    </row>
    <row r="556" spans="1:24" ht="100.8" x14ac:dyDescent="0.3">
      <c r="A556" s="226" t="s">
        <v>3333</v>
      </c>
      <c r="B556" s="36" t="s">
        <v>4315</v>
      </c>
      <c r="C556" s="36" t="s">
        <v>78</v>
      </c>
      <c r="D556" s="36" t="s">
        <v>4311</v>
      </c>
      <c r="E556" s="33" t="str">
        <f t="shared" si="11"/>
        <v>Gestion de patrimoine (Master) (Université de Caen Normandie) (Master)</v>
      </c>
      <c r="F556" s="231" t="s">
        <v>4332</v>
      </c>
      <c r="G556" s="37" t="s">
        <v>81</v>
      </c>
      <c r="H556" s="37" t="s">
        <v>82</v>
      </c>
      <c r="I556" s="37" t="s">
        <v>83</v>
      </c>
      <c r="J556" s="37">
        <v>120</v>
      </c>
      <c r="K556" s="153" t="s">
        <v>105</v>
      </c>
      <c r="L556" s="153">
        <v>0</v>
      </c>
      <c r="M556" s="37" t="s">
        <v>112</v>
      </c>
      <c r="N556" s="37" t="s">
        <v>112</v>
      </c>
      <c r="O556" s="37" t="s">
        <v>112</v>
      </c>
      <c r="P556" s="37" t="s">
        <v>112</v>
      </c>
      <c r="Q556" s="37" t="s">
        <v>112</v>
      </c>
      <c r="R556" s="37" t="s">
        <v>105</v>
      </c>
      <c r="S556" s="37"/>
      <c r="T556" s="37"/>
      <c r="U556" s="37"/>
      <c r="V556" s="37"/>
      <c r="W556" s="37" t="s">
        <v>886</v>
      </c>
      <c r="X556" s="177" t="s">
        <v>112</v>
      </c>
    </row>
    <row r="557" spans="1:24" ht="216" x14ac:dyDescent="0.3">
      <c r="A557" s="226" t="s">
        <v>3333</v>
      </c>
      <c r="B557" s="36" t="s">
        <v>4315</v>
      </c>
      <c r="C557" s="36" t="s">
        <v>78</v>
      </c>
      <c r="D557" s="36" t="s">
        <v>4333</v>
      </c>
      <c r="E557" s="33" t="str">
        <f t="shared" si="11"/>
        <v>Monnaie, banque, finance, assurance, parcours chargés d'affaires entreprises et institutions (Master) (Université de Caen Normandie) (Master)</v>
      </c>
      <c r="F557" s="231" t="s">
        <v>4334</v>
      </c>
      <c r="G557" s="37" t="s">
        <v>81</v>
      </c>
      <c r="H557" s="37" t="s">
        <v>82</v>
      </c>
      <c r="I557" s="37" t="s">
        <v>83</v>
      </c>
      <c r="J557" s="37">
        <v>120</v>
      </c>
      <c r="K557" s="153" t="s">
        <v>105</v>
      </c>
      <c r="L557" s="153">
        <v>0</v>
      </c>
      <c r="M557" s="37" t="s">
        <v>112</v>
      </c>
      <c r="N557" s="37" t="s">
        <v>112</v>
      </c>
      <c r="O557" s="37" t="s">
        <v>112</v>
      </c>
      <c r="P557" s="37" t="s">
        <v>112</v>
      </c>
      <c r="Q557" s="37" t="s">
        <v>112</v>
      </c>
      <c r="R557" s="37" t="s">
        <v>105</v>
      </c>
      <c r="S557" s="37"/>
      <c r="T557" s="37"/>
      <c r="U557" s="37"/>
      <c r="V557" s="37"/>
      <c r="W557" s="37" t="s">
        <v>89</v>
      </c>
      <c r="X557" s="177" t="s">
        <v>112</v>
      </c>
    </row>
    <row r="558" spans="1:24" ht="230.4" x14ac:dyDescent="0.3">
      <c r="A558" s="226" t="s">
        <v>3333</v>
      </c>
      <c r="B558" s="36" t="s">
        <v>4315</v>
      </c>
      <c r="C558" s="36" t="s">
        <v>3409</v>
      </c>
      <c r="D558" s="36" t="s">
        <v>4335</v>
      </c>
      <c r="E558" s="33" t="str">
        <f t="shared" si="11"/>
        <v>Monnaie, banque, finance, assurance, parcours gestion d'actifs, contrôle des risques et conformité (M1) (Université de Caen Normandie) (Master 1)</v>
      </c>
      <c r="F558" s="231" t="s">
        <v>4336</v>
      </c>
      <c r="G558" s="37" t="s">
        <v>81</v>
      </c>
      <c r="H558" s="37" t="s">
        <v>110</v>
      </c>
      <c r="I558" s="37" t="s">
        <v>111</v>
      </c>
      <c r="J558" s="37">
        <v>60</v>
      </c>
      <c r="K558" s="153" t="s">
        <v>84</v>
      </c>
      <c r="L558" s="153">
        <v>1</v>
      </c>
      <c r="M558" s="37" t="s">
        <v>4337</v>
      </c>
      <c r="N558" s="37" t="s">
        <v>86</v>
      </c>
      <c r="O558" s="37" t="s">
        <v>86</v>
      </c>
      <c r="P558" s="37" t="s">
        <v>3255</v>
      </c>
      <c r="Q558" s="37" t="s">
        <v>86</v>
      </c>
      <c r="R558" s="37" t="s">
        <v>105</v>
      </c>
      <c r="S558" s="37"/>
      <c r="T558" s="37"/>
      <c r="U558" s="37"/>
      <c r="V558" s="37"/>
      <c r="W558" s="37" t="s">
        <v>89</v>
      </c>
      <c r="X558" s="177" t="s">
        <v>86</v>
      </c>
    </row>
    <row r="559" spans="1:24" ht="230.4" x14ac:dyDescent="0.3">
      <c r="A559" s="226" t="s">
        <v>3333</v>
      </c>
      <c r="B559" s="36" t="s">
        <v>4315</v>
      </c>
      <c r="C559" s="36" t="s">
        <v>133</v>
      </c>
      <c r="D559" s="36" t="s">
        <v>4338</v>
      </c>
      <c r="E559" s="33" t="str">
        <f t="shared" si="11"/>
        <v>Monnaie, banque, finance, assurance, parcours gestion d'actifs, contrôle des risques et conformité (M2) (Université de Caen Normandie) (Master 2)</v>
      </c>
      <c r="F559" s="227" t="s">
        <v>4336</v>
      </c>
      <c r="G559" s="37" t="s">
        <v>110</v>
      </c>
      <c r="H559" s="37" t="s">
        <v>82</v>
      </c>
      <c r="I559" s="37" t="s">
        <v>111</v>
      </c>
      <c r="J559" s="37">
        <v>60</v>
      </c>
      <c r="K559" s="153" t="s">
        <v>84</v>
      </c>
      <c r="L559" s="153">
        <v>1</v>
      </c>
      <c r="M559" s="36" t="s">
        <v>4339</v>
      </c>
      <c r="N559" s="37" t="s">
        <v>86</v>
      </c>
      <c r="O559" s="37" t="s">
        <v>86</v>
      </c>
      <c r="P559" s="37" t="s">
        <v>3255</v>
      </c>
      <c r="Q559" s="37" t="s">
        <v>142</v>
      </c>
      <c r="R559" s="37" t="s">
        <v>105</v>
      </c>
      <c r="S559" s="37"/>
      <c r="T559" s="37"/>
      <c r="U559" s="37"/>
      <c r="V559" s="37"/>
      <c r="W559" s="37" t="s">
        <v>89</v>
      </c>
      <c r="X559" s="177" t="s">
        <v>86</v>
      </c>
    </row>
    <row r="560" spans="1:24" ht="230.4" x14ac:dyDescent="0.3">
      <c r="A560" s="228" t="s">
        <v>3333</v>
      </c>
      <c r="B560" s="41" t="s">
        <v>4315</v>
      </c>
      <c r="C560" s="41" t="s">
        <v>78</v>
      </c>
      <c r="D560" s="41" t="s">
        <v>4340</v>
      </c>
      <c r="E560" s="33" t="str">
        <f t="shared" si="11"/>
        <v>Monnaie, banque, finance, assurance, parcours gestion d'actifs, contrôle des risques et conformité (Master) (Université de Caen Normandie) (Master)</v>
      </c>
      <c r="F560" s="56" t="s">
        <v>4336</v>
      </c>
      <c r="G560" s="43" t="s">
        <v>81</v>
      </c>
      <c r="H560" s="43" t="s">
        <v>82</v>
      </c>
      <c r="I560" s="43" t="s">
        <v>83</v>
      </c>
      <c r="J560" s="43">
        <v>120</v>
      </c>
      <c r="K560" s="43" t="s">
        <v>84</v>
      </c>
      <c r="L560" s="43">
        <v>1</v>
      </c>
      <c r="M560" s="37" t="s">
        <v>4337</v>
      </c>
      <c r="N560" s="37" t="s">
        <v>86</v>
      </c>
      <c r="O560" s="37" t="s">
        <v>86</v>
      </c>
      <c r="P560" s="37" t="s">
        <v>3255</v>
      </c>
      <c r="Q560" s="37" t="s">
        <v>86</v>
      </c>
      <c r="R560" s="43" t="s">
        <v>105</v>
      </c>
      <c r="S560" s="37"/>
      <c r="T560" s="37"/>
      <c r="U560" s="37"/>
      <c r="V560" s="37"/>
      <c r="W560" s="43" t="s">
        <v>89</v>
      </c>
      <c r="X560" s="177" t="s">
        <v>86</v>
      </c>
    </row>
    <row r="561" spans="1:24" ht="230.4" x14ac:dyDescent="0.3">
      <c r="A561" s="228" t="s">
        <v>3333</v>
      </c>
      <c r="B561" s="41" t="s">
        <v>4315</v>
      </c>
      <c r="C561" s="41" t="s">
        <v>78</v>
      </c>
      <c r="D561" s="41" t="s">
        <v>4340</v>
      </c>
      <c r="E561" s="33" t="str">
        <f t="shared" si="11"/>
        <v>Monnaie, banque, finance, assurance, parcours gestion d'actifs, contrôle des risques et conformité (Master) (Université de Caen Normandie) (Master)</v>
      </c>
      <c r="F561" s="56" t="s">
        <v>4336</v>
      </c>
      <c r="G561" s="43" t="s">
        <v>81</v>
      </c>
      <c r="H561" s="43" t="s">
        <v>82</v>
      </c>
      <c r="I561" s="43" t="s">
        <v>83</v>
      </c>
      <c r="J561" s="43">
        <v>120</v>
      </c>
      <c r="K561" s="43" t="s">
        <v>84</v>
      </c>
      <c r="L561" s="35">
        <v>1</v>
      </c>
      <c r="M561" s="36" t="s">
        <v>4339</v>
      </c>
      <c r="N561" s="37" t="s">
        <v>86</v>
      </c>
      <c r="O561" s="37" t="s">
        <v>86</v>
      </c>
      <c r="P561" s="37" t="s">
        <v>3255</v>
      </c>
      <c r="Q561" s="37" t="s">
        <v>93</v>
      </c>
      <c r="R561" s="43" t="s">
        <v>105</v>
      </c>
      <c r="S561" s="37"/>
      <c r="T561" s="37"/>
      <c r="U561" s="37"/>
      <c r="V561" s="37"/>
      <c r="W561" s="43" t="s">
        <v>89</v>
      </c>
      <c r="X561" s="177" t="s">
        <v>86</v>
      </c>
    </row>
    <row r="562" spans="1:24" ht="230.4" x14ac:dyDescent="0.3">
      <c r="A562" s="226" t="s">
        <v>3333</v>
      </c>
      <c r="B562" s="36" t="s">
        <v>4315</v>
      </c>
      <c r="C562" s="36" t="s">
        <v>78</v>
      </c>
      <c r="D562" s="36" t="s">
        <v>4341</v>
      </c>
      <c r="E562" s="33" t="str">
        <f t="shared" si="11"/>
        <v>Monnaie, banque, finance, assurance, parcours responsable de clientèle professionnels et agriculteurs (Université de Caen Normandie) (Master)</v>
      </c>
      <c r="F562" s="231" t="s">
        <v>4342</v>
      </c>
      <c r="G562" s="37" t="s">
        <v>81</v>
      </c>
      <c r="H562" s="37" t="s">
        <v>82</v>
      </c>
      <c r="I562" s="37" t="s">
        <v>83</v>
      </c>
      <c r="J562" s="37">
        <v>120</v>
      </c>
      <c r="K562" s="153" t="s">
        <v>105</v>
      </c>
      <c r="L562" s="153">
        <v>0</v>
      </c>
      <c r="M562" s="37" t="s">
        <v>112</v>
      </c>
      <c r="N562" s="37" t="s">
        <v>112</v>
      </c>
      <c r="O562" s="37" t="s">
        <v>112</v>
      </c>
      <c r="P562" s="37" t="s">
        <v>112</v>
      </c>
      <c r="Q562" s="37" t="s">
        <v>112</v>
      </c>
      <c r="R562" s="37" t="s">
        <v>105</v>
      </c>
      <c r="S562" s="37"/>
      <c r="T562" s="37"/>
      <c r="U562" s="37"/>
      <c r="V562" s="37"/>
      <c r="W562" s="37" t="s">
        <v>89</v>
      </c>
      <c r="X562" s="177" t="s">
        <v>112</v>
      </c>
    </row>
    <row r="563" spans="1:24" ht="100.8" x14ac:dyDescent="0.3">
      <c r="A563" s="226" t="s">
        <v>3333</v>
      </c>
      <c r="B563" s="36" t="s">
        <v>4343</v>
      </c>
      <c r="C563" s="37" t="s">
        <v>133</v>
      </c>
      <c r="D563" s="36" t="s">
        <v>4344</v>
      </c>
      <c r="E563" s="33" t="str">
        <f t="shared" si="11"/>
        <v>Droit des assurances (M2) (Aix-Marseille Université - IAAM) (Master 2)</v>
      </c>
      <c r="F563" s="231" t="s">
        <v>4345</v>
      </c>
      <c r="G563" s="37" t="s">
        <v>110</v>
      </c>
      <c r="H563" s="37" t="s">
        <v>82</v>
      </c>
      <c r="I563" s="37" t="s">
        <v>111</v>
      </c>
      <c r="J563" s="37">
        <v>60</v>
      </c>
      <c r="K563" s="153" t="s">
        <v>105</v>
      </c>
      <c r="L563" s="153">
        <v>0</v>
      </c>
      <c r="M563" s="37" t="s">
        <v>112</v>
      </c>
      <c r="N563" s="37" t="s">
        <v>112</v>
      </c>
      <c r="O563" s="37" t="s">
        <v>112</v>
      </c>
      <c r="P563" s="37" t="s">
        <v>112</v>
      </c>
      <c r="Q563" s="37" t="s">
        <v>112</v>
      </c>
      <c r="R563" s="37" t="s">
        <v>105</v>
      </c>
      <c r="S563" s="37"/>
      <c r="T563" s="37"/>
      <c r="U563" s="37"/>
      <c r="V563" s="37"/>
      <c r="W563" s="37" t="s">
        <v>886</v>
      </c>
      <c r="X563" s="177" t="s">
        <v>112</v>
      </c>
    </row>
    <row r="564" spans="1:24" ht="172.8" x14ac:dyDescent="0.3">
      <c r="A564" s="228" t="s">
        <v>3333</v>
      </c>
      <c r="B564" s="41" t="s">
        <v>4343</v>
      </c>
      <c r="C564" s="43" t="s">
        <v>4346</v>
      </c>
      <c r="D564" s="41" t="s">
        <v>4347</v>
      </c>
      <c r="E564" s="33" t="str">
        <f t="shared" si="11"/>
        <v>Economie et gestion parcours économie et finance (L1 - L2) (Aix-Marseille Université - IAAM) (Licence 1 &amp; 2)</v>
      </c>
      <c r="F564" s="232" t="s">
        <v>4348</v>
      </c>
      <c r="G564" s="43" t="s">
        <v>500</v>
      </c>
      <c r="H564" s="43" t="s">
        <v>160</v>
      </c>
      <c r="I564" s="43" t="s">
        <v>83</v>
      </c>
      <c r="J564" s="43">
        <v>120</v>
      </c>
      <c r="K564" s="43" t="s">
        <v>84</v>
      </c>
      <c r="L564" s="43">
        <v>1</v>
      </c>
      <c r="M564" s="36" t="s">
        <v>4349</v>
      </c>
      <c r="N564" s="37" t="s">
        <v>86</v>
      </c>
      <c r="O564" s="37" t="s">
        <v>153</v>
      </c>
      <c r="P564" s="37" t="s">
        <v>4350</v>
      </c>
      <c r="Q564" s="37" t="s">
        <v>86</v>
      </c>
      <c r="R564" s="43" t="s">
        <v>105</v>
      </c>
      <c r="S564" s="37"/>
      <c r="T564" s="37"/>
      <c r="U564" s="37"/>
      <c r="V564" s="37"/>
      <c r="W564" s="43" t="s">
        <v>886</v>
      </c>
      <c r="X564" s="177" t="s">
        <v>86</v>
      </c>
    </row>
    <row r="565" spans="1:24" ht="172.8" x14ac:dyDescent="0.3">
      <c r="A565" s="228" t="s">
        <v>3333</v>
      </c>
      <c r="B565" s="41" t="s">
        <v>4343</v>
      </c>
      <c r="C565" s="43" t="s">
        <v>4346</v>
      </c>
      <c r="D565" s="41" t="s">
        <v>4347</v>
      </c>
      <c r="E565" s="33" t="str">
        <f t="shared" si="11"/>
        <v>Economie et gestion parcours économie et finance (L1 - L2) (Aix-Marseille Université - IAAM) (Licence 1 &amp; 2)</v>
      </c>
      <c r="F565" s="232" t="s">
        <v>4348</v>
      </c>
      <c r="G565" s="43" t="s">
        <v>500</v>
      </c>
      <c r="H565" s="43" t="s">
        <v>160</v>
      </c>
      <c r="I565" s="43" t="s">
        <v>83</v>
      </c>
      <c r="J565" s="43">
        <v>120</v>
      </c>
      <c r="K565" s="43" t="s">
        <v>84</v>
      </c>
      <c r="L565" s="35">
        <v>1</v>
      </c>
      <c r="M565" s="36" t="s">
        <v>4351</v>
      </c>
      <c r="N565" s="37" t="s">
        <v>86</v>
      </c>
      <c r="O565" s="37" t="s">
        <v>153</v>
      </c>
      <c r="P565" s="37" t="s">
        <v>4350</v>
      </c>
      <c r="Q565" s="37" t="s">
        <v>86</v>
      </c>
      <c r="R565" s="46" t="s">
        <v>4352</v>
      </c>
      <c r="S565" s="37"/>
      <c r="T565" s="37"/>
      <c r="U565" s="37"/>
      <c r="V565" s="37"/>
      <c r="W565" s="43" t="s">
        <v>886</v>
      </c>
      <c r="X565" s="177" t="s">
        <v>86</v>
      </c>
    </row>
    <row r="566" spans="1:24" ht="144" x14ac:dyDescent="0.3">
      <c r="A566" s="226" t="s">
        <v>3333</v>
      </c>
      <c r="B566" s="36" t="s">
        <v>4343</v>
      </c>
      <c r="C566" s="37" t="s">
        <v>3846</v>
      </c>
      <c r="D566" s="36" t="s">
        <v>4353</v>
      </c>
      <c r="E566" s="33" t="str">
        <f t="shared" si="11"/>
        <v>Economie et gestion parcours économie et finance (L3) (Aix-Marseille Université - IAAM) (Licence 3)</v>
      </c>
      <c r="F566" s="231" t="s">
        <v>4348</v>
      </c>
      <c r="G566" s="37" t="s">
        <v>160</v>
      </c>
      <c r="H566" s="37" t="s">
        <v>81</v>
      </c>
      <c r="I566" s="37" t="s">
        <v>111</v>
      </c>
      <c r="J566" s="37">
        <v>60</v>
      </c>
      <c r="K566" s="153" t="s">
        <v>105</v>
      </c>
      <c r="L566" s="153">
        <v>0</v>
      </c>
      <c r="M566" s="37" t="s">
        <v>112</v>
      </c>
      <c r="N566" s="37" t="s">
        <v>112</v>
      </c>
      <c r="O566" s="37" t="s">
        <v>112</v>
      </c>
      <c r="P566" s="37" t="s">
        <v>112</v>
      </c>
      <c r="Q566" s="37" t="s">
        <v>112</v>
      </c>
      <c r="R566" s="37" t="s">
        <v>105</v>
      </c>
      <c r="S566" s="37"/>
      <c r="T566" s="37"/>
      <c r="U566" s="37"/>
      <c r="V566" s="37"/>
      <c r="W566" s="37" t="s">
        <v>886</v>
      </c>
      <c r="X566" s="177" t="s">
        <v>112</v>
      </c>
    </row>
    <row r="567" spans="1:24" ht="158.4" x14ac:dyDescent="0.3">
      <c r="A567" s="228" t="s">
        <v>3333</v>
      </c>
      <c r="B567" s="41" t="s">
        <v>4343</v>
      </c>
      <c r="C567" s="43" t="s">
        <v>3563</v>
      </c>
      <c r="D567" s="41" t="s">
        <v>4354</v>
      </c>
      <c r="E567" s="33" t="str">
        <f t="shared" si="11"/>
        <v>Economie et gestion parcours économie et finance (Licence) (Aix-Marseille Université - IAAM) (Licence)</v>
      </c>
      <c r="F567" s="56" t="s">
        <v>4348</v>
      </c>
      <c r="G567" s="43" t="s">
        <v>500</v>
      </c>
      <c r="H567" s="43" t="s">
        <v>81</v>
      </c>
      <c r="I567" s="43" t="s">
        <v>161</v>
      </c>
      <c r="J567" s="43">
        <v>180</v>
      </c>
      <c r="K567" s="43" t="s">
        <v>84</v>
      </c>
      <c r="L567" s="43">
        <v>1</v>
      </c>
      <c r="M567" s="36" t="s">
        <v>4349</v>
      </c>
      <c r="N567" s="37" t="s">
        <v>86</v>
      </c>
      <c r="O567" s="37" t="s">
        <v>153</v>
      </c>
      <c r="P567" s="37" t="s">
        <v>4350</v>
      </c>
      <c r="Q567" s="37" t="s">
        <v>86</v>
      </c>
      <c r="R567" s="43" t="s">
        <v>105</v>
      </c>
      <c r="S567" s="37"/>
      <c r="T567" s="37"/>
      <c r="U567" s="37"/>
      <c r="V567" s="37"/>
      <c r="W567" s="43" t="s">
        <v>886</v>
      </c>
      <c r="X567" s="177" t="s">
        <v>86</v>
      </c>
    </row>
    <row r="568" spans="1:24" ht="158.4" x14ac:dyDescent="0.3">
      <c r="A568" s="228" t="s">
        <v>3333</v>
      </c>
      <c r="B568" s="41" t="s">
        <v>4343</v>
      </c>
      <c r="C568" s="43" t="s">
        <v>3563</v>
      </c>
      <c r="D568" s="41" t="s">
        <v>4354</v>
      </c>
      <c r="E568" s="33" t="str">
        <f t="shared" si="11"/>
        <v>Economie et gestion parcours économie et finance (Licence) (Aix-Marseille Université - IAAM) (Licence)</v>
      </c>
      <c r="F568" s="56" t="s">
        <v>4348</v>
      </c>
      <c r="G568" s="43" t="s">
        <v>500</v>
      </c>
      <c r="H568" s="43" t="s">
        <v>81</v>
      </c>
      <c r="I568" s="43" t="s">
        <v>161</v>
      </c>
      <c r="J568" s="43">
        <v>180</v>
      </c>
      <c r="K568" s="43" t="s">
        <v>84</v>
      </c>
      <c r="L568" s="35">
        <v>1</v>
      </c>
      <c r="M568" s="36" t="s">
        <v>4351</v>
      </c>
      <c r="N568" s="37" t="s">
        <v>86</v>
      </c>
      <c r="O568" s="37" t="s">
        <v>153</v>
      </c>
      <c r="P568" s="37" t="s">
        <v>4350</v>
      </c>
      <c r="Q568" s="37" t="s">
        <v>86</v>
      </c>
      <c r="R568" s="43" t="s">
        <v>105</v>
      </c>
      <c r="S568" s="37"/>
      <c r="T568" s="37"/>
      <c r="U568" s="37"/>
      <c r="V568" s="37"/>
      <c r="W568" s="43" t="s">
        <v>886</v>
      </c>
      <c r="X568" s="177" t="s">
        <v>86</v>
      </c>
    </row>
    <row r="569" spans="1:24" ht="201.6" x14ac:dyDescent="0.3">
      <c r="A569" s="226" t="s">
        <v>3333</v>
      </c>
      <c r="B569" s="36" t="s">
        <v>4343</v>
      </c>
      <c r="C569" s="36" t="s">
        <v>3359</v>
      </c>
      <c r="D569" s="36" t="s">
        <v>4355</v>
      </c>
      <c r="E569" s="33" t="str">
        <f t="shared" si="11"/>
        <v>Assurance, Banque, Finance: Chargé de clientèle (alternance possible) (Aix-Marseille Université - IAAM) (Licence professionnelle )</v>
      </c>
      <c r="F569" s="231" t="s">
        <v>4356</v>
      </c>
      <c r="G569" s="37" t="s">
        <v>160</v>
      </c>
      <c r="H569" s="37" t="s">
        <v>81</v>
      </c>
      <c r="I569" s="37" t="s">
        <v>111</v>
      </c>
      <c r="J569" s="37">
        <v>60</v>
      </c>
      <c r="K569" s="153" t="s">
        <v>105</v>
      </c>
      <c r="L569" s="153">
        <v>0</v>
      </c>
      <c r="M569" s="37" t="s">
        <v>112</v>
      </c>
      <c r="N569" s="37" t="s">
        <v>112</v>
      </c>
      <c r="O569" s="37" t="s">
        <v>112</v>
      </c>
      <c r="P569" s="37" t="s">
        <v>112</v>
      </c>
      <c r="Q569" s="37" t="s">
        <v>112</v>
      </c>
      <c r="R569" s="37" t="s">
        <v>105</v>
      </c>
      <c r="S569" s="37"/>
      <c r="T569" s="37"/>
      <c r="U569" s="37"/>
      <c r="V569" s="37"/>
      <c r="W569" s="37" t="s">
        <v>886</v>
      </c>
      <c r="X569" s="177" t="s">
        <v>112</v>
      </c>
    </row>
    <row r="570" spans="1:24" ht="216" x14ac:dyDescent="0.3">
      <c r="A570" s="226" t="s">
        <v>3333</v>
      </c>
      <c r="B570" s="37" t="s">
        <v>4343</v>
      </c>
      <c r="C570" s="36" t="s">
        <v>3359</v>
      </c>
      <c r="D570" s="36" t="s">
        <v>4357</v>
      </c>
      <c r="E570" s="33" t="str">
        <f t="shared" si="11"/>
        <v>Métiers de la gestion et de la comptabilité : gestion comptable et financière  (Aix-Marseille Université - IAAM) (Licence professionnelle )</v>
      </c>
      <c r="F570" s="231" t="s">
        <v>4358</v>
      </c>
      <c r="G570" s="37" t="s">
        <v>160</v>
      </c>
      <c r="H570" s="37" t="s">
        <v>81</v>
      </c>
      <c r="I570" s="37" t="s">
        <v>111</v>
      </c>
      <c r="J570" s="37">
        <v>60</v>
      </c>
      <c r="K570" s="153" t="s">
        <v>105</v>
      </c>
      <c r="L570" s="153">
        <v>0</v>
      </c>
      <c r="M570" s="37" t="s">
        <v>112</v>
      </c>
      <c r="N570" s="37" t="s">
        <v>112</v>
      </c>
      <c r="O570" s="37" t="s">
        <v>112</v>
      </c>
      <c r="P570" s="37" t="s">
        <v>112</v>
      </c>
      <c r="Q570" s="37" t="s">
        <v>112</v>
      </c>
      <c r="R570" s="37" t="s">
        <v>105</v>
      </c>
      <c r="S570" s="37"/>
      <c r="T570" s="37"/>
      <c r="U570" s="37"/>
      <c r="V570" s="37"/>
      <c r="W570" s="37" t="s">
        <v>886</v>
      </c>
      <c r="X570" s="177" t="s">
        <v>112</v>
      </c>
    </row>
    <row r="571" spans="1:24" ht="86.4" x14ac:dyDescent="0.3">
      <c r="A571" s="233" t="s">
        <v>3333</v>
      </c>
      <c r="B571" s="128" t="s">
        <v>4343</v>
      </c>
      <c r="C571" s="153" t="s">
        <v>3409</v>
      </c>
      <c r="D571" s="128" t="s">
        <v>3410</v>
      </c>
      <c r="E571" s="33" t="str">
        <f t="shared" si="11"/>
        <v>Finance (M1) (Aix-Marseille Université - IAAM) (Master 1)</v>
      </c>
      <c r="F571" s="234" t="s">
        <v>4359</v>
      </c>
      <c r="G571" s="153" t="s">
        <v>81</v>
      </c>
      <c r="H571" s="153" t="s">
        <v>110</v>
      </c>
      <c r="I571" s="153" t="s">
        <v>111</v>
      </c>
      <c r="J571" s="153">
        <v>60</v>
      </c>
      <c r="K571" s="153" t="s">
        <v>84</v>
      </c>
      <c r="L571" s="153">
        <v>1</v>
      </c>
      <c r="M571" s="153" t="s">
        <v>693</v>
      </c>
      <c r="N571" s="153" t="s">
        <v>86</v>
      </c>
      <c r="O571" s="153" t="s">
        <v>86</v>
      </c>
      <c r="P571" s="153" t="s">
        <v>86</v>
      </c>
      <c r="Q571" s="153" t="s">
        <v>86</v>
      </c>
      <c r="R571" s="153" t="s">
        <v>105</v>
      </c>
      <c r="S571" s="37"/>
      <c r="T571" s="37"/>
      <c r="U571" s="37"/>
      <c r="V571" s="37"/>
      <c r="W571" s="153" t="s">
        <v>886</v>
      </c>
      <c r="X571" s="209" t="s">
        <v>112</v>
      </c>
    </row>
    <row r="572" spans="1:24" ht="129.6" x14ac:dyDescent="0.3">
      <c r="A572" s="226" t="s">
        <v>3333</v>
      </c>
      <c r="B572" s="36" t="s">
        <v>4343</v>
      </c>
      <c r="C572" s="37" t="s">
        <v>133</v>
      </c>
      <c r="D572" s="36" t="s">
        <v>4360</v>
      </c>
      <c r="E572" s="33" t="str">
        <f t="shared" si="11"/>
        <v>Finance parcours entreprises et marchés (M2) (Aix-Marseille Université - IAAM) (Master 2)</v>
      </c>
      <c r="F572" s="231" t="s">
        <v>4361</v>
      </c>
      <c r="G572" s="37" t="s">
        <v>110</v>
      </c>
      <c r="H572" s="37" t="s">
        <v>82</v>
      </c>
      <c r="I572" s="37" t="s">
        <v>111</v>
      </c>
      <c r="J572" s="37">
        <v>60</v>
      </c>
      <c r="K572" s="153" t="s">
        <v>84</v>
      </c>
      <c r="L572" s="153">
        <v>1</v>
      </c>
      <c r="M572" s="37" t="s">
        <v>693</v>
      </c>
      <c r="N572" s="153" t="s">
        <v>86</v>
      </c>
      <c r="O572" s="153" t="s">
        <v>86</v>
      </c>
      <c r="P572" s="153" t="s">
        <v>86</v>
      </c>
      <c r="Q572" s="153" t="s">
        <v>86</v>
      </c>
      <c r="R572" s="37" t="s">
        <v>105</v>
      </c>
      <c r="S572" s="37"/>
      <c r="T572" s="37"/>
      <c r="U572" s="37"/>
      <c r="V572" s="37"/>
      <c r="W572" s="37" t="s">
        <v>886</v>
      </c>
      <c r="X572" s="177" t="s">
        <v>112</v>
      </c>
    </row>
    <row r="573" spans="1:24" ht="129.6" x14ac:dyDescent="0.3">
      <c r="A573" s="226" t="s">
        <v>3333</v>
      </c>
      <c r="B573" s="36" t="s">
        <v>4343</v>
      </c>
      <c r="C573" s="37" t="s">
        <v>133</v>
      </c>
      <c r="D573" s="36" t="s">
        <v>4362</v>
      </c>
      <c r="E573" s="33" t="str">
        <f t="shared" si="11"/>
        <v>Finance parcours gestion de patrimoine (M2) (Aix-Marseille Université - IAAM) (Master 2)</v>
      </c>
      <c r="F573" s="231" t="s">
        <v>4363</v>
      </c>
      <c r="G573" s="37" t="s">
        <v>110</v>
      </c>
      <c r="H573" s="37" t="s">
        <v>82</v>
      </c>
      <c r="I573" s="37" t="s">
        <v>111</v>
      </c>
      <c r="J573" s="37">
        <v>60</v>
      </c>
      <c r="K573" s="153" t="s">
        <v>84</v>
      </c>
      <c r="L573" s="153">
        <v>1</v>
      </c>
      <c r="M573" s="37" t="s">
        <v>693</v>
      </c>
      <c r="N573" s="153" t="s">
        <v>86</v>
      </c>
      <c r="O573" s="153" t="s">
        <v>86</v>
      </c>
      <c r="P573" s="153" t="s">
        <v>86</v>
      </c>
      <c r="Q573" s="153" t="s">
        <v>86</v>
      </c>
      <c r="R573" s="37" t="s">
        <v>105</v>
      </c>
      <c r="S573" s="37"/>
      <c r="T573" s="37"/>
      <c r="U573" s="37"/>
      <c r="V573" s="37"/>
      <c r="W573" s="37" t="s">
        <v>886</v>
      </c>
      <c r="X573" s="177" t="s">
        <v>112</v>
      </c>
    </row>
    <row r="574" spans="1:24" ht="158.4" x14ac:dyDescent="0.3">
      <c r="A574" s="226" t="s">
        <v>3333</v>
      </c>
      <c r="B574" s="36" t="s">
        <v>4343</v>
      </c>
      <c r="C574" s="37" t="s">
        <v>133</v>
      </c>
      <c r="D574" s="36" t="s">
        <v>4364</v>
      </c>
      <c r="E574" s="33" t="str">
        <f t="shared" si="11"/>
        <v>Finance parcours management des risques financiers (M2) (Aix-Marseille Université - IAAM) (Master 2)</v>
      </c>
      <c r="F574" s="227" t="s">
        <v>4365</v>
      </c>
      <c r="G574" s="37" t="s">
        <v>110</v>
      </c>
      <c r="H574" s="37" t="s">
        <v>82</v>
      </c>
      <c r="I574" s="37" t="s">
        <v>111</v>
      </c>
      <c r="J574" s="37">
        <v>60</v>
      </c>
      <c r="K574" s="153" t="s">
        <v>84</v>
      </c>
      <c r="L574" s="153">
        <v>1</v>
      </c>
      <c r="M574" s="37" t="s">
        <v>693</v>
      </c>
      <c r="N574" s="153" t="s">
        <v>86</v>
      </c>
      <c r="O574" s="153" t="s">
        <v>86</v>
      </c>
      <c r="P574" s="153" t="s">
        <v>86</v>
      </c>
      <c r="Q574" s="153" t="s">
        <v>86</v>
      </c>
      <c r="R574" s="37" t="s">
        <v>105</v>
      </c>
      <c r="S574" s="37"/>
      <c r="T574" s="37"/>
      <c r="U574" s="37"/>
      <c r="V574" s="37"/>
      <c r="W574" s="37" t="s">
        <v>886</v>
      </c>
      <c r="X574" s="177" t="s">
        <v>112</v>
      </c>
    </row>
    <row r="575" spans="1:24" ht="144" x14ac:dyDescent="0.3">
      <c r="A575" s="226" t="s">
        <v>3333</v>
      </c>
      <c r="B575" s="36" t="s">
        <v>4343</v>
      </c>
      <c r="C575" s="37" t="s">
        <v>78</v>
      </c>
      <c r="D575" s="36" t="s">
        <v>4366</v>
      </c>
      <c r="E575" s="33" t="str">
        <f t="shared" si="11"/>
        <v>Finance parcours entreprises et marchés (Master) (Aix-Marseille Université - IAAM) (Master)</v>
      </c>
      <c r="F575" s="231" t="s">
        <v>4361</v>
      </c>
      <c r="G575" s="37" t="s">
        <v>81</v>
      </c>
      <c r="H575" s="37" t="s">
        <v>82</v>
      </c>
      <c r="I575" s="37" t="s">
        <v>83</v>
      </c>
      <c r="J575" s="37">
        <v>120</v>
      </c>
      <c r="K575" s="153" t="s">
        <v>84</v>
      </c>
      <c r="L575" s="153">
        <v>1</v>
      </c>
      <c r="M575" s="37" t="s">
        <v>693</v>
      </c>
      <c r="N575" s="153" t="s">
        <v>86</v>
      </c>
      <c r="O575" s="153" t="s">
        <v>86</v>
      </c>
      <c r="P575" s="153" t="s">
        <v>86</v>
      </c>
      <c r="Q575" s="153" t="s">
        <v>86</v>
      </c>
      <c r="R575" s="37" t="s">
        <v>105</v>
      </c>
      <c r="S575" s="37"/>
      <c r="T575" s="37"/>
      <c r="U575" s="37"/>
      <c r="V575" s="37"/>
      <c r="W575" s="37" t="s">
        <v>886</v>
      </c>
      <c r="X575" s="177" t="s">
        <v>112</v>
      </c>
    </row>
    <row r="576" spans="1:24" ht="144" x14ac:dyDescent="0.3">
      <c r="A576" s="226" t="s">
        <v>3333</v>
      </c>
      <c r="B576" s="36" t="s">
        <v>4343</v>
      </c>
      <c r="C576" s="37" t="s">
        <v>78</v>
      </c>
      <c r="D576" s="36" t="s">
        <v>4367</v>
      </c>
      <c r="E576" s="33" t="str">
        <f t="shared" si="11"/>
        <v>Finance parcours gestion de patrimoine (Master) (Aix-Marseille Université - IAAM) (Master)</v>
      </c>
      <c r="F576" s="227" t="s">
        <v>4363</v>
      </c>
      <c r="G576" s="37" t="s">
        <v>81</v>
      </c>
      <c r="H576" s="37" t="s">
        <v>82</v>
      </c>
      <c r="I576" s="37" t="s">
        <v>83</v>
      </c>
      <c r="J576" s="37">
        <v>120</v>
      </c>
      <c r="K576" s="153" t="s">
        <v>84</v>
      </c>
      <c r="L576" s="153">
        <v>1</v>
      </c>
      <c r="M576" s="37" t="s">
        <v>693</v>
      </c>
      <c r="N576" s="153" t="s">
        <v>86</v>
      </c>
      <c r="O576" s="153" t="s">
        <v>86</v>
      </c>
      <c r="P576" s="153" t="s">
        <v>86</v>
      </c>
      <c r="Q576" s="153" t="s">
        <v>86</v>
      </c>
      <c r="R576" s="37" t="s">
        <v>105</v>
      </c>
      <c r="S576" s="37"/>
      <c r="T576" s="37"/>
      <c r="U576" s="37"/>
      <c r="V576" s="37"/>
      <c r="W576" s="37" t="s">
        <v>886</v>
      </c>
      <c r="X576" s="177" t="s">
        <v>112</v>
      </c>
    </row>
    <row r="577" spans="1:24" ht="172.8" x14ac:dyDescent="0.3">
      <c r="A577" s="226" t="s">
        <v>3333</v>
      </c>
      <c r="B577" s="36" t="s">
        <v>4343</v>
      </c>
      <c r="C577" s="37" t="s">
        <v>78</v>
      </c>
      <c r="D577" s="36" t="s">
        <v>4368</v>
      </c>
      <c r="E577" s="33" t="str">
        <f t="shared" si="11"/>
        <v>Finance parcours management des risques financiers (Master) (Aix-Marseille Université - IAAM) (Master)</v>
      </c>
      <c r="F577" s="231" t="s">
        <v>4365</v>
      </c>
      <c r="G577" s="37" t="s">
        <v>81</v>
      </c>
      <c r="H577" s="37" t="s">
        <v>82</v>
      </c>
      <c r="I577" s="37" t="s">
        <v>83</v>
      </c>
      <c r="J577" s="37">
        <v>120</v>
      </c>
      <c r="K577" s="153" t="s">
        <v>84</v>
      </c>
      <c r="L577" s="153">
        <v>1</v>
      </c>
      <c r="M577" s="37" t="s">
        <v>693</v>
      </c>
      <c r="N577" s="153" t="s">
        <v>86</v>
      </c>
      <c r="O577" s="153" t="s">
        <v>86</v>
      </c>
      <c r="P577" s="153" t="s">
        <v>86</v>
      </c>
      <c r="Q577" s="153" t="s">
        <v>86</v>
      </c>
      <c r="R577" s="37" t="s">
        <v>105</v>
      </c>
      <c r="S577" s="37"/>
      <c r="T577" s="37"/>
      <c r="U577" s="37"/>
      <c r="V577" s="37"/>
      <c r="W577" s="37" t="s">
        <v>886</v>
      </c>
      <c r="X577" s="177" t="s">
        <v>112</v>
      </c>
    </row>
    <row r="578" spans="1:24" ht="201.6" x14ac:dyDescent="0.3">
      <c r="A578" s="226" t="s">
        <v>3333</v>
      </c>
      <c r="B578" s="36" t="s">
        <v>4343</v>
      </c>
      <c r="C578" s="37" t="s">
        <v>3409</v>
      </c>
      <c r="D578" s="36" t="s">
        <v>4369</v>
      </c>
      <c r="E578" s="33" t="str">
        <f t="shared" ref="E578:E641" si="12">CONCATENATE(D578&amp;" ("&amp;B578&amp;")"&amp;" ("&amp;C578&amp;")")</f>
        <v>Droit bancaire et financier parcours droit de la banque et gestion de patrimoine (M1) (Aix-Marseille Université - IAAM) (Master 1)</v>
      </c>
      <c r="F578" s="231" t="s">
        <v>4370</v>
      </c>
      <c r="G578" s="37" t="s">
        <v>81</v>
      </c>
      <c r="H578" s="37" t="s">
        <v>110</v>
      </c>
      <c r="I578" s="37" t="s">
        <v>111</v>
      </c>
      <c r="J578" s="37">
        <v>60</v>
      </c>
      <c r="K578" s="153" t="s">
        <v>105</v>
      </c>
      <c r="L578" s="153">
        <v>0</v>
      </c>
      <c r="M578" s="37" t="s">
        <v>112</v>
      </c>
      <c r="N578" s="37" t="s">
        <v>112</v>
      </c>
      <c r="O578" s="37" t="s">
        <v>112</v>
      </c>
      <c r="P578" s="37" t="s">
        <v>112</v>
      </c>
      <c r="Q578" s="37" t="s">
        <v>112</v>
      </c>
      <c r="R578" s="37" t="s">
        <v>105</v>
      </c>
      <c r="S578" s="37"/>
      <c r="T578" s="37"/>
      <c r="U578" s="37"/>
      <c r="V578" s="37"/>
      <c r="W578" s="37" t="s">
        <v>886</v>
      </c>
      <c r="X578" s="177" t="s">
        <v>112</v>
      </c>
    </row>
    <row r="579" spans="1:24" ht="201.6" x14ac:dyDescent="0.3">
      <c r="A579" s="226" t="s">
        <v>3333</v>
      </c>
      <c r="B579" s="36" t="s">
        <v>4343</v>
      </c>
      <c r="C579" s="37" t="s">
        <v>133</v>
      </c>
      <c r="D579" s="36" t="s">
        <v>4371</v>
      </c>
      <c r="E579" s="33" t="str">
        <f t="shared" si="12"/>
        <v>Droit bancaire et financier parcours droit de la banque et gestion de patrimoine (M2) (Aix-Marseille Université - IAAM) (Master 2)</v>
      </c>
      <c r="F579" s="227" t="s">
        <v>4370</v>
      </c>
      <c r="G579" s="37" t="s">
        <v>110</v>
      </c>
      <c r="H579" s="37" t="s">
        <v>82</v>
      </c>
      <c r="I579" s="37" t="s">
        <v>111</v>
      </c>
      <c r="J579" s="37">
        <v>60</v>
      </c>
      <c r="K579" s="153" t="s">
        <v>84</v>
      </c>
      <c r="L579" s="153">
        <v>1</v>
      </c>
      <c r="M579" s="37" t="s">
        <v>4372</v>
      </c>
      <c r="N579" s="37" t="s">
        <v>86</v>
      </c>
      <c r="O579" s="37" t="s">
        <v>86</v>
      </c>
      <c r="P579" s="37" t="s">
        <v>4373</v>
      </c>
      <c r="Q579" s="37" t="s">
        <v>86</v>
      </c>
      <c r="R579" s="37" t="s">
        <v>105</v>
      </c>
      <c r="S579" s="37"/>
      <c r="T579" s="37"/>
      <c r="U579" s="37"/>
      <c r="V579" s="37"/>
      <c r="W579" s="37" t="s">
        <v>886</v>
      </c>
      <c r="X579" s="177" t="s">
        <v>86</v>
      </c>
    </row>
    <row r="580" spans="1:24" ht="216" x14ac:dyDescent="0.3">
      <c r="A580" s="226" t="s">
        <v>3333</v>
      </c>
      <c r="B580" s="36" t="s">
        <v>4343</v>
      </c>
      <c r="C580" s="37" t="s">
        <v>78</v>
      </c>
      <c r="D580" s="36" t="s">
        <v>4374</v>
      </c>
      <c r="E580" s="33" t="str">
        <f t="shared" si="12"/>
        <v>Droit bancaire et financier parcours droit de la banque et gestion de patrimoine (Master) (Aix-Marseille Université - IAAM) (Master)</v>
      </c>
      <c r="F580" s="227" t="s">
        <v>4375</v>
      </c>
      <c r="G580" s="37" t="s">
        <v>81</v>
      </c>
      <c r="H580" s="37" t="s">
        <v>82</v>
      </c>
      <c r="I580" s="37" t="s">
        <v>83</v>
      </c>
      <c r="J580" s="37">
        <v>120</v>
      </c>
      <c r="K580" s="153" t="s">
        <v>84</v>
      </c>
      <c r="L580" s="153">
        <v>1</v>
      </c>
      <c r="M580" s="37" t="s">
        <v>4372</v>
      </c>
      <c r="N580" s="37" t="s">
        <v>86</v>
      </c>
      <c r="O580" s="37" t="s">
        <v>86</v>
      </c>
      <c r="P580" s="37" t="s">
        <v>4373</v>
      </c>
      <c r="Q580" s="37" t="s">
        <v>86</v>
      </c>
      <c r="R580" s="37" t="s">
        <v>105</v>
      </c>
      <c r="S580" s="37"/>
      <c r="T580" s="37"/>
      <c r="U580" s="37"/>
      <c r="V580" s="37"/>
      <c r="W580" s="37" t="s">
        <v>886</v>
      </c>
      <c r="X580" s="177" t="s">
        <v>86</v>
      </c>
    </row>
    <row r="581" spans="1:24" ht="230.4" x14ac:dyDescent="0.3">
      <c r="A581" s="226" t="s">
        <v>3333</v>
      </c>
      <c r="B581" s="36" t="s">
        <v>4343</v>
      </c>
      <c r="C581" s="37" t="s">
        <v>3409</v>
      </c>
      <c r="D581" s="36" t="s">
        <v>4376</v>
      </c>
      <c r="E581" s="33" t="str">
        <f t="shared" si="12"/>
        <v>Droit bancaire et financier parcours procédures bancaires et marché des professionnels (M1) (Aix-Marseille Université - IAAM) (Master 1)</v>
      </c>
      <c r="F581" s="231" t="s">
        <v>4377</v>
      </c>
      <c r="G581" s="37" t="s">
        <v>81</v>
      </c>
      <c r="H581" s="37" t="s">
        <v>110</v>
      </c>
      <c r="I581" s="37" t="s">
        <v>111</v>
      </c>
      <c r="J581" s="37">
        <v>60</v>
      </c>
      <c r="K581" s="153" t="s">
        <v>105</v>
      </c>
      <c r="L581" s="153">
        <v>0</v>
      </c>
      <c r="M581" s="37" t="s">
        <v>112</v>
      </c>
      <c r="N581" s="37" t="s">
        <v>112</v>
      </c>
      <c r="O581" s="37" t="s">
        <v>112</v>
      </c>
      <c r="P581" s="37" t="s">
        <v>112</v>
      </c>
      <c r="Q581" s="37" t="s">
        <v>112</v>
      </c>
      <c r="R581" s="37" t="s">
        <v>105</v>
      </c>
      <c r="S581" s="37"/>
      <c r="T581" s="37"/>
      <c r="U581" s="37"/>
      <c r="V581" s="37"/>
      <c r="W581" s="37" t="s">
        <v>886</v>
      </c>
      <c r="X581" s="177" t="s">
        <v>112</v>
      </c>
    </row>
    <row r="582" spans="1:24" ht="230.4" x14ac:dyDescent="0.3">
      <c r="A582" s="226" t="s">
        <v>3333</v>
      </c>
      <c r="B582" s="36" t="s">
        <v>4343</v>
      </c>
      <c r="C582" s="37" t="s">
        <v>133</v>
      </c>
      <c r="D582" s="36" t="s">
        <v>4378</v>
      </c>
      <c r="E582" s="33" t="str">
        <f t="shared" si="12"/>
        <v>Droit bancaire et financier parcours procédures bancaires et marché des professionnels (M2) (Aix-Marseille Université - IAAM) (Master 2)</v>
      </c>
      <c r="F582" s="231" t="s">
        <v>4377</v>
      </c>
      <c r="G582" s="37" t="s">
        <v>110</v>
      </c>
      <c r="H582" s="37" t="s">
        <v>82</v>
      </c>
      <c r="I582" s="37" t="s">
        <v>111</v>
      </c>
      <c r="J582" s="37">
        <v>60</v>
      </c>
      <c r="K582" s="153" t="s">
        <v>105</v>
      </c>
      <c r="L582" s="153">
        <v>0</v>
      </c>
      <c r="M582" s="37" t="s">
        <v>112</v>
      </c>
      <c r="N582" s="37" t="s">
        <v>112</v>
      </c>
      <c r="O582" s="37" t="s">
        <v>112</v>
      </c>
      <c r="P582" s="37" t="s">
        <v>112</v>
      </c>
      <c r="Q582" s="37" t="s">
        <v>112</v>
      </c>
      <c r="R582" s="37" t="s">
        <v>105</v>
      </c>
      <c r="S582" s="37"/>
      <c r="T582" s="37"/>
      <c r="U582" s="37"/>
      <c r="V582" s="37"/>
      <c r="W582" s="37" t="s">
        <v>886</v>
      </c>
      <c r="X582" s="177" t="s">
        <v>112</v>
      </c>
    </row>
    <row r="583" spans="1:24" ht="244.8" x14ac:dyDescent="0.3">
      <c r="A583" s="226" t="s">
        <v>3333</v>
      </c>
      <c r="B583" s="36" t="s">
        <v>4343</v>
      </c>
      <c r="C583" s="37" t="s">
        <v>78</v>
      </c>
      <c r="D583" s="36" t="s">
        <v>4379</v>
      </c>
      <c r="E583" s="33" t="str">
        <f t="shared" si="12"/>
        <v>Droit bancaire et financier parcours procédures bancaires et marché des professionnels (Master) (Aix-Marseille Université - IAAM) (Master)</v>
      </c>
      <c r="F583" s="227" t="s">
        <v>4375</v>
      </c>
      <c r="G583" s="37" t="s">
        <v>81</v>
      </c>
      <c r="H583" s="37" t="s">
        <v>82</v>
      </c>
      <c r="I583" s="37" t="s">
        <v>83</v>
      </c>
      <c r="J583" s="37">
        <v>120</v>
      </c>
      <c r="K583" s="153" t="s">
        <v>105</v>
      </c>
      <c r="L583" s="153">
        <v>0</v>
      </c>
      <c r="M583" s="37" t="s">
        <v>112</v>
      </c>
      <c r="N583" s="37" t="s">
        <v>112</v>
      </c>
      <c r="O583" s="37" t="s">
        <v>112</v>
      </c>
      <c r="P583" s="37" t="s">
        <v>112</v>
      </c>
      <c r="Q583" s="37" t="s">
        <v>112</v>
      </c>
      <c r="R583" s="37" t="s">
        <v>105</v>
      </c>
      <c r="S583" s="37"/>
      <c r="T583" s="37"/>
      <c r="U583" s="37"/>
      <c r="V583" s="37"/>
      <c r="W583" s="37" t="s">
        <v>886</v>
      </c>
      <c r="X583" s="177" t="s">
        <v>112</v>
      </c>
    </row>
    <row r="584" spans="1:24" ht="172.8" x14ac:dyDescent="0.3">
      <c r="A584" s="226" t="s">
        <v>3333</v>
      </c>
      <c r="B584" s="36" t="s">
        <v>4343</v>
      </c>
      <c r="C584" s="36" t="s">
        <v>4380</v>
      </c>
      <c r="D584" s="36" t="s">
        <v>4381</v>
      </c>
      <c r="E584" s="33" t="str">
        <f t="shared" si="12"/>
        <v>Advanced Engineering and Corporate Finance (AECF) (Aix-Marseille Université - IAAM) (Diplôme d'établissement)</v>
      </c>
      <c r="F584" s="231" t="s">
        <v>4382</v>
      </c>
      <c r="G584" s="37" t="s">
        <v>110</v>
      </c>
      <c r="H584" s="37" t="s">
        <v>110</v>
      </c>
      <c r="I584" s="36" t="s">
        <v>4383</v>
      </c>
      <c r="J584" s="37">
        <v>0</v>
      </c>
      <c r="K584" s="153" t="s">
        <v>84</v>
      </c>
      <c r="L584" s="153">
        <v>1</v>
      </c>
      <c r="M584" s="37" t="s">
        <v>693</v>
      </c>
      <c r="N584" s="37" t="s">
        <v>86</v>
      </c>
      <c r="O584" s="37" t="s">
        <v>86</v>
      </c>
      <c r="P584" s="37" t="s">
        <v>86</v>
      </c>
      <c r="Q584" s="37" t="s">
        <v>86</v>
      </c>
      <c r="R584" s="37" t="s">
        <v>105</v>
      </c>
      <c r="S584" s="37"/>
      <c r="T584" s="37"/>
      <c r="U584" s="37"/>
      <c r="V584" s="37"/>
      <c r="W584" s="37" t="s">
        <v>886</v>
      </c>
      <c r="X584" s="177" t="s">
        <v>112</v>
      </c>
    </row>
    <row r="585" spans="1:24" ht="172.8" x14ac:dyDescent="0.3">
      <c r="A585" s="226" t="s">
        <v>3333</v>
      </c>
      <c r="B585" s="36" t="s">
        <v>4343</v>
      </c>
      <c r="C585" s="36" t="s">
        <v>4380</v>
      </c>
      <c r="D585" s="36" t="s">
        <v>4384</v>
      </c>
      <c r="E585" s="33" t="str">
        <f t="shared" si="12"/>
        <v>Droit de la banque et gestion de patrimoine 1ère année (Aix-Marseille Université - IAAM) (Diplôme d'établissement)</v>
      </c>
      <c r="F585" s="231" t="s">
        <v>4385</v>
      </c>
      <c r="G585" s="37" t="s">
        <v>81</v>
      </c>
      <c r="H585" s="37" t="s">
        <v>81</v>
      </c>
      <c r="I585" s="36" t="s">
        <v>4386</v>
      </c>
      <c r="J585" s="37">
        <v>0</v>
      </c>
      <c r="K585" s="153" t="s">
        <v>105</v>
      </c>
      <c r="L585" s="153">
        <v>0</v>
      </c>
      <c r="M585" s="37" t="s">
        <v>112</v>
      </c>
      <c r="N585" s="37" t="s">
        <v>112</v>
      </c>
      <c r="O585" s="37" t="s">
        <v>112</v>
      </c>
      <c r="P585" s="37" t="s">
        <v>112</v>
      </c>
      <c r="Q585" s="37" t="s">
        <v>112</v>
      </c>
      <c r="R585" s="37" t="s">
        <v>105</v>
      </c>
      <c r="S585" s="37"/>
      <c r="T585" s="37"/>
      <c r="U585" s="37"/>
      <c r="V585" s="37"/>
      <c r="W585" s="37" t="s">
        <v>116</v>
      </c>
      <c r="X585" s="177" t="s">
        <v>112</v>
      </c>
    </row>
    <row r="586" spans="1:24" ht="158.4" x14ac:dyDescent="0.3">
      <c r="A586" s="226" t="s">
        <v>3333</v>
      </c>
      <c r="B586" s="36" t="s">
        <v>4343</v>
      </c>
      <c r="C586" s="36" t="s">
        <v>4380</v>
      </c>
      <c r="D586" s="36" t="s">
        <v>4387</v>
      </c>
      <c r="E586" s="33" t="str">
        <f t="shared" si="12"/>
        <v>Droit de la banque et gestion de patrimoine (Aix-Marseille Université - IAAM) (Diplôme d'établissement)</v>
      </c>
      <c r="F586" s="231" t="s">
        <v>4385</v>
      </c>
      <c r="G586" s="37" t="s">
        <v>81</v>
      </c>
      <c r="H586" s="37" t="s">
        <v>81</v>
      </c>
      <c r="I586" s="37" t="s">
        <v>4388</v>
      </c>
      <c r="J586" s="37">
        <v>0</v>
      </c>
      <c r="K586" s="153" t="s">
        <v>105</v>
      </c>
      <c r="L586" s="153">
        <v>0</v>
      </c>
      <c r="M586" s="37" t="s">
        <v>112</v>
      </c>
      <c r="N586" s="37" t="s">
        <v>112</v>
      </c>
      <c r="O586" s="37" t="s">
        <v>112</v>
      </c>
      <c r="P586" s="37" t="s">
        <v>112</v>
      </c>
      <c r="Q586" s="37" t="s">
        <v>112</v>
      </c>
      <c r="R586" s="37" t="s">
        <v>105</v>
      </c>
      <c r="S586" s="37"/>
      <c r="T586" s="37"/>
      <c r="U586" s="37"/>
      <c r="V586" s="37"/>
      <c r="W586" s="37" t="s">
        <v>116</v>
      </c>
      <c r="X586" s="177" t="s">
        <v>112</v>
      </c>
    </row>
    <row r="587" spans="1:24" ht="144" x14ac:dyDescent="0.3">
      <c r="A587" s="226" t="s">
        <v>3333</v>
      </c>
      <c r="B587" s="36" t="s">
        <v>4389</v>
      </c>
      <c r="C587" s="37" t="s">
        <v>3409</v>
      </c>
      <c r="D587" s="36" t="s">
        <v>4390</v>
      </c>
      <c r="E587" s="33" t="str">
        <f t="shared" si="12"/>
        <v>Droit bancaire et financier (M1) (Université Jean Moulin Lyon 3) (Master 1)</v>
      </c>
      <c r="F587" s="231" t="s">
        <v>4391</v>
      </c>
      <c r="G587" s="37" t="s">
        <v>81</v>
      </c>
      <c r="H587" s="37" t="s">
        <v>110</v>
      </c>
      <c r="I587" s="37" t="s">
        <v>111</v>
      </c>
      <c r="J587" s="37">
        <v>60</v>
      </c>
      <c r="K587" s="153" t="s">
        <v>105</v>
      </c>
      <c r="L587" s="153">
        <v>0</v>
      </c>
      <c r="M587" s="37" t="s">
        <v>112</v>
      </c>
      <c r="N587" s="37" t="s">
        <v>112</v>
      </c>
      <c r="O587" s="37" t="s">
        <v>112</v>
      </c>
      <c r="P587" s="37" t="s">
        <v>112</v>
      </c>
      <c r="Q587" s="37" t="s">
        <v>112</v>
      </c>
      <c r="R587" s="37" t="s">
        <v>105</v>
      </c>
      <c r="S587" s="37"/>
      <c r="T587" s="37"/>
      <c r="U587" s="37"/>
      <c r="V587" s="37"/>
      <c r="W587" s="37" t="s">
        <v>116</v>
      </c>
      <c r="X587" s="177" t="s">
        <v>112</v>
      </c>
    </row>
    <row r="588" spans="1:24" ht="144" x14ac:dyDescent="0.3">
      <c r="A588" s="226" t="s">
        <v>3333</v>
      </c>
      <c r="B588" s="36" t="s">
        <v>4389</v>
      </c>
      <c r="C588" s="37" t="s">
        <v>133</v>
      </c>
      <c r="D588" s="36" t="s">
        <v>3392</v>
      </c>
      <c r="E588" s="33" t="str">
        <f t="shared" si="12"/>
        <v>Droit bancaire et financier (M2) (Université Jean Moulin Lyon 3) (Master 2)</v>
      </c>
      <c r="F588" s="227" t="s">
        <v>4391</v>
      </c>
      <c r="G588" s="37" t="s">
        <v>110</v>
      </c>
      <c r="H588" s="37" t="s">
        <v>82</v>
      </c>
      <c r="I588" s="37" t="s">
        <v>111</v>
      </c>
      <c r="J588" s="37">
        <v>60</v>
      </c>
      <c r="K588" s="153" t="s">
        <v>105</v>
      </c>
      <c r="L588" s="153">
        <v>0</v>
      </c>
      <c r="M588" s="37" t="s">
        <v>112</v>
      </c>
      <c r="N588" s="37" t="s">
        <v>112</v>
      </c>
      <c r="O588" s="37" t="s">
        <v>112</v>
      </c>
      <c r="P588" s="37" t="s">
        <v>112</v>
      </c>
      <c r="Q588" s="37" t="s">
        <v>112</v>
      </c>
      <c r="R588" s="37" t="s">
        <v>105</v>
      </c>
      <c r="S588" s="37"/>
      <c r="T588" s="37"/>
      <c r="U588" s="37"/>
      <c r="V588" s="37"/>
      <c r="W588" s="37" t="s">
        <v>116</v>
      </c>
      <c r="X588" s="177" t="s">
        <v>112</v>
      </c>
    </row>
    <row r="589" spans="1:24" ht="144" x14ac:dyDescent="0.3">
      <c r="A589" s="226" t="s">
        <v>3333</v>
      </c>
      <c r="B589" s="36" t="s">
        <v>4389</v>
      </c>
      <c r="C589" s="37" t="s">
        <v>78</v>
      </c>
      <c r="D589" s="36" t="s">
        <v>4392</v>
      </c>
      <c r="E589" s="33" t="str">
        <f t="shared" si="12"/>
        <v>Droit bancaire et financier (Master) (Université Jean Moulin Lyon 3) (Master)</v>
      </c>
      <c r="F589" s="227" t="s">
        <v>4391</v>
      </c>
      <c r="G589" s="37" t="s">
        <v>81</v>
      </c>
      <c r="H589" s="37" t="s">
        <v>82</v>
      </c>
      <c r="I589" s="37" t="s">
        <v>83</v>
      </c>
      <c r="J589" s="37">
        <v>120</v>
      </c>
      <c r="K589" s="153" t="s">
        <v>105</v>
      </c>
      <c r="L589" s="153">
        <v>0</v>
      </c>
      <c r="M589" s="37" t="s">
        <v>112</v>
      </c>
      <c r="N589" s="37" t="s">
        <v>112</v>
      </c>
      <c r="O589" s="37" t="s">
        <v>112</v>
      </c>
      <c r="P589" s="37" t="s">
        <v>112</v>
      </c>
      <c r="Q589" s="37" t="s">
        <v>112</v>
      </c>
      <c r="R589" s="37" t="s">
        <v>105</v>
      </c>
      <c r="S589" s="37"/>
      <c r="T589" s="37"/>
      <c r="U589" s="37"/>
      <c r="V589" s="37"/>
      <c r="W589" s="37" t="s">
        <v>886</v>
      </c>
      <c r="X589" s="177" t="s">
        <v>112</v>
      </c>
    </row>
    <row r="590" spans="1:24" ht="129.6" x14ac:dyDescent="0.3">
      <c r="A590" s="226" t="s">
        <v>3333</v>
      </c>
      <c r="B590" s="36" t="s">
        <v>4389</v>
      </c>
      <c r="C590" s="37" t="s">
        <v>3409</v>
      </c>
      <c r="D590" s="36" t="s">
        <v>4393</v>
      </c>
      <c r="E590" s="33" t="str">
        <f t="shared" si="12"/>
        <v>Droit et ingénierie financière (M1) (Université Jean Moulin Lyon 3) (Master 1)</v>
      </c>
      <c r="F590" s="231" t="s">
        <v>4394</v>
      </c>
      <c r="G590" s="37" t="s">
        <v>81</v>
      </c>
      <c r="H590" s="37" t="s">
        <v>110</v>
      </c>
      <c r="I590" s="37" t="s">
        <v>111</v>
      </c>
      <c r="J590" s="37">
        <v>60</v>
      </c>
      <c r="K590" s="153" t="s">
        <v>105</v>
      </c>
      <c r="L590" s="153">
        <v>0</v>
      </c>
      <c r="M590" s="37" t="s">
        <v>112</v>
      </c>
      <c r="N590" s="37" t="s">
        <v>112</v>
      </c>
      <c r="O590" s="37" t="s">
        <v>112</v>
      </c>
      <c r="P590" s="37" t="s">
        <v>112</v>
      </c>
      <c r="Q590" s="37" t="s">
        <v>112</v>
      </c>
      <c r="R590" s="37" t="s">
        <v>105</v>
      </c>
      <c r="S590" s="37"/>
      <c r="T590" s="37"/>
      <c r="U590" s="37"/>
      <c r="V590" s="37"/>
      <c r="W590" s="37" t="s">
        <v>886</v>
      </c>
      <c r="X590" s="177" t="s">
        <v>112</v>
      </c>
    </row>
    <row r="591" spans="1:24" ht="129.6" x14ac:dyDescent="0.3">
      <c r="A591" s="226" t="s">
        <v>3333</v>
      </c>
      <c r="B591" s="36" t="s">
        <v>4389</v>
      </c>
      <c r="C591" s="37" t="s">
        <v>133</v>
      </c>
      <c r="D591" s="36" t="s">
        <v>4395</v>
      </c>
      <c r="E591" s="33" t="str">
        <f t="shared" si="12"/>
        <v>Droit et ingénierie financière (M2) (Université Jean Moulin Lyon 3) (Master 2)</v>
      </c>
      <c r="F591" s="227" t="s">
        <v>4394</v>
      </c>
      <c r="G591" s="37" t="s">
        <v>110</v>
      </c>
      <c r="H591" s="37" t="s">
        <v>82</v>
      </c>
      <c r="I591" s="37" t="s">
        <v>111</v>
      </c>
      <c r="J591" s="37">
        <v>60</v>
      </c>
      <c r="K591" s="153" t="s">
        <v>105</v>
      </c>
      <c r="L591" s="153">
        <v>0</v>
      </c>
      <c r="M591" s="37" t="s">
        <v>112</v>
      </c>
      <c r="N591" s="37" t="s">
        <v>112</v>
      </c>
      <c r="O591" s="37" t="s">
        <v>112</v>
      </c>
      <c r="P591" s="37" t="s">
        <v>112</v>
      </c>
      <c r="Q591" s="37" t="s">
        <v>112</v>
      </c>
      <c r="R591" s="37" t="s">
        <v>105</v>
      </c>
      <c r="S591" s="37"/>
      <c r="T591" s="37"/>
      <c r="U591" s="37"/>
      <c r="V591" s="37"/>
      <c r="W591" s="37" t="s">
        <v>886</v>
      </c>
      <c r="X591" s="177" t="s">
        <v>112</v>
      </c>
    </row>
    <row r="592" spans="1:24" ht="129.6" x14ac:dyDescent="0.3">
      <c r="A592" s="226" t="s">
        <v>3333</v>
      </c>
      <c r="B592" s="36" t="s">
        <v>4389</v>
      </c>
      <c r="C592" s="37" t="s">
        <v>78</v>
      </c>
      <c r="D592" s="36" t="s">
        <v>4396</v>
      </c>
      <c r="E592" s="33" t="str">
        <f t="shared" si="12"/>
        <v>Droit et ingénierie financière (Master) (Université Jean Moulin Lyon 3) (Master)</v>
      </c>
      <c r="F592" s="227" t="s">
        <v>4394</v>
      </c>
      <c r="G592" s="37" t="s">
        <v>81</v>
      </c>
      <c r="H592" s="37" t="s">
        <v>82</v>
      </c>
      <c r="I592" s="37" t="s">
        <v>83</v>
      </c>
      <c r="J592" s="37">
        <v>120</v>
      </c>
      <c r="K592" s="153" t="s">
        <v>105</v>
      </c>
      <c r="L592" s="153">
        <v>0</v>
      </c>
      <c r="M592" s="37" t="s">
        <v>112</v>
      </c>
      <c r="N592" s="37" t="s">
        <v>112</v>
      </c>
      <c r="O592" s="37" t="s">
        <v>112</v>
      </c>
      <c r="P592" s="37" t="s">
        <v>112</v>
      </c>
      <c r="Q592" s="37" t="s">
        <v>112</v>
      </c>
      <c r="R592" s="37" t="s">
        <v>105</v>
      </c>
      <c r="S592" s="37"/>
      <c r="T592" s="37"/>
      <c r="U592" s="37"/>
      <c r="V592" s="37"/>
      <c r="W592" s="37" t="s">
        <v>886</v>
      </c>
      <c r="X592" s="177" t="s">
        <v>112</v>
      </c>
    </row>
    <row r="593" spans="1:24" ht="115.2" x14ac:dyDescent="0.3">
      <c r="A593" s="226" t="s">
        <v>3333</v>
      </c>
      <c r="B593" s="36" t="s">
        <v>4389</v>
      </c>
      <c r="C593" s="37" t="s">
        <v>3409</v>
      </c>
      <c r="D593" s="36" t="s">
        <v>3923</v>
      </c>
      <c r="E593" s="33" t="str">
        <f t="shared" si="12"/>
        <v>Droit des assurances (M1) (Université Jean Moulin Lyon 3) (Master 1)</v>
      </c>
      <c r="F593" s="227" t="s">
        <v>4397</v>
      </c>
      <c r="G593" s="37" t="s">
        <v>81</v>
      </c>
      <c r="H593" s="37" t="s">
        <v>110</v>
      </c>
      <c r="I593" s="37" t="s">
        <v>111</v>
      </c>
      <c r="J593" s="37">
        <v>60</v>
      </c>
      <c r="K593" s="153" t="s">
        <v>105</v>
      </c>
      <c r="L593" s="153">
        <v>0</v>
      </c>
      <c r="M593" s="37" t="s">
        <v>112</v>
      </c>
      <c r="N593" s="37" t="s">
        <v>112</v>
      </c>
      <c r="O593" s="37" t="s">
        <v>112</v>
      </c>
      <c r="P593" s="37" t="s">
        <v>112</v>
      </c>
      <c r="Q593" s="37" t="s">
        <v>112</v>
      </c>
      <c r="R593" s="37" t="s">
        <v>105</v>
      </c>
      <c r="S593" s="37"/>
      <c r="T593" s="37"/>
      <c r="U593" s="37"/>
      <c r="V593" s="37"/>
      <c r="W593" s="37" t="s">
        <v>886</v>
      </c>
      <c r="X593" s="177" t="s">
        <v>112</v>
      </c>
    </row>
    <row r="594" spans="1:24" ht="158.4" x14ac:dyDescent="0.3">
      <c r="A594" s="226" t="s">
        <v>3333</v>
      </c>
      <c r="B594" s="36" t="s">
        <v>4389</v>
      </c>
      <c r="C594" s="37" t="s">
        <v>133</v>
      </c>
      <c r="D594" s="36" t="s">
        <v>3925</v>
      </c>
      <c r="E594" s="33" t="str">
        <f t="shared" si="12"/>
        <v>Droit des assurances (possible en alternance) (M2) (Université Jean Moulin Lyon 3) (Master 2)</v>
      </c>
      <c r="F594" s="227" t="s">
        <v>4397</v>
      </c>
      <c r="G594" s="37" t="s">
        <v>110</v>
      </c>
      <c r="H594" s="37" t="s">
        <v>82</v>
      </c>
      <c r="I594" s="37" t="s">
        <v>111</v>
      </c>
      <c r="J594" s="37">
        <v>60</v>
      </c>
      <c r="K594" s="153" t="s">
        <v>105</v>
      </c>
      <c r="L594" s="153">
        <v>0</v>
      </c>
      <c r="M594" s="37" t="s">
        <v>112</v>
      </c>
      <c r="N594" s="37" t="s">
        <v>112</v>
      </c>
      <c r="O594" s="37" t="s">
        <v>112</v>
      </c>
      <c r="P594" s="37" t="s">
        <v>112</v>
      </c>
      <c r="Q594" s="37" t="s">
        <v>112</v>
      </c>
      <c r="R594" s="37" t="s">
        <v>105</v>
      </c>
      <c r="S594" s="37"/>
      <c r="T594" s="37"/>
      <c r="U594" s="37"/>
      <c r="V594" s="37"/>
      <c r="W594" s="37" t="s">
        <v>886</v>
      </c>
      <c r="X594" s="177" t="s">
        <v>112</v>
      </c>
    </row>
    <row r="595" spans="1:24" ht="115.2" x14ac:dyDescent="0.3">
      <c r="A595" s="226" t="s">
        <v>3333</v>
      </c>
      <c r="B595" s="36" t="s">
        <v>4389</v>
      </c>
      <c r="C595" s="37" t="s">
        <v>78</v>
      </c>
      <c r="D595" s="36" t="s">
        <v>4398</v>
      </c>
      <c r="E595" s="33" t="str">
        <f t="shared" si="12"/>
        <v>Droit des assurances (Master) (Université Jean Moulin Lyon 3) (Master)</v>
      </c>
      <c r="F595" s="227" t="s">
        <v>4397</v>
      </c>
      <c r="G595" s="37" t="s">
        <v>81</v>
      </c>
      <c r="H595" s="37" t="s">
        <v>82</v>
      </c>
      <c r="I595" s="37" t="s">
        <v>83</v>
      </c>
      <c r="J595" s="37">
        <v>120</v>
      </c>
      <c r="K595" s="153" t="s">
        <v>105</v>
      </c>
      <c r="L595" s="153">
        <v>0</v>
      </c>
      <c r="M595" s="37" t="s">
        <v>112</v>
      </c>
      <c r="N595" s="37" t="s">
        <v>112</v>
      </c>
      <c r="O595" s="37" t="s">
        <v>112</v>
      </c>
      <c r="P595" s="37" t="s">
        <v>112</v>
      </c>
      <c r="Q595" s="37" t="s">
        <v>112</v>
      </c>
      <c r="R595" s="37" t="s">
        <v>105</v>
      </c>
      <c r="S595" s="37"/>
      <c r="T595" s="37"/>
      <c r="U595" s="37"/>
      <c r="V595" s="37"/>
      <c r="W595" s="37" t="s">
        <v>886</v>
      </c>
      <c r="X595" s="177" t="s">
        <v>112</v>
      </c>
    </row>
    <row r="596" spans="1:24" ht="158.4" x14ac:dyDescent="0.3">
      <c r="A596" s="226" t="s">
        <v>3333</v>
      </c>
      <c r="B596" s="36" t="s">
        <v>4389</v>
      </c>
      <c r="C596" s="37" t="s">
        <v>3409</v>
      </c>
      <c r="D596" s="36" t="s">
        <v>4399</v>
      </c>
      <c r="E596" s="33" t="str">
        <f t="shared" si="12"/>
        <v>Ingénierie Financière et Transaction - IFT (M1) (Université Jean Moulin Lyon 3) (Master 1)</v>
      </c>
      <c r="F596" s="231" t="s">
        <v>4400</v>
      </c>
      <c r="G596" s="37" t="s">
        <v>81</v>
      </c>
      <c r="H596" s="37" t="s">
        <v>110</v>
      </c>
      <c r="I596" s="37" t="s">
        <v>111</v>
      </c>
      <c r="J596" s="37">
        <v>60</v>
      </c>
      <c r="K596" s="153" t="s">
        <v>84</v>
      </c>
      <c r="L596" s="235">
        <v>1</v>
      </c>
      <c r="M596" s="37" t="s">
        <v>4401</v>
      </c>
      <c r="N596" s="36" t="s">
        <v>4402</v>
      </c>
      <c r="O596" s="37" t="s">
        <v>87</v>
      </c>
      <c r="P596" s="37" t="s">
        <v>3255</v>
      </c>
      <c r="Q596" s="37" t="s">
        <v>142</v>
      </c>
      <c r="R596" s="37" t="s">
        <v>105</v>
      </c>
      <c r="S596" s="37"/>
      <c r="T596" s="37"/>
      <c r="U596" s="37"/>
      <c r="V596" s="37"/>
      <c r="W596" s="37" t="s">
        <v>886</v>
      </c>
      <c r="X596" s="177" t="s">
        <v>86</v>
      </c>
    </row>
    <row r="597" spans="1:24" ht="158.4" x14ac:dyDescent="0.3">
      <c r="A597" s="228" t="s">
        <v>3333</v>
      </c>
      <c r="B597" s="36" t="s">
        <v>4389</v>
      </c>
      <c r="C597" s="43" t="s">
        <v>133</v>
      </c>
      <c r="D597" s="41" t="s">
        <v>4403</v>
      </c>
      <c r="E597" s="33" t="str">
        <f t="shared" si="12"/>
        <v>Ingénierie Financière et Transaction - IFT (M2) (Université Jean Moulin Lyon 3) (Master 2)</v>
      </c>
      <c r="F597" s="56" t="s">
        <v>4400</v>
      </c>
      <c r="G597" s="43" t="s">
        <v>110</v>
      </c>
      <c r="H597" s="43" t="s">
        <v>82</v>
      </c>
      <c r="I597" s="43" t="s">
        <v>111</v>
      </c>
      <c r="J597" s="43">
        <v>60</v>
      </c>
      <c r="K597" s="43" t="s">
        <v>84</v>
      </c>
      <c r="L597" s="43">
        <v>1</v>
      </c>
      <c r="M597" s="36" t="s">
        <v>4404</v>
      </c>
      <c r="N597" s="37" t="s">
        <v>281</v>
      </c>
      <c r="O597" s="37" t="s">
        <v>87</v>
      </c>
      <c r="P597" s="37" t="s">
        <v>674</v>
      </c>
      <c r="Q597" s="37" t="s">
        <v>142</v>
      </c>
      <c r="R597" s="43" t="s">
        <v>105</v>
      </c>
      <c r="S597" s="37"/>
      <c r="T597" s="37"/>
      <c r="U597" s="37"/>
      <c r="V597" s="37"/>
      <c r="W597" s="43" t="s">
        <v>886</v>
      </c>
      <c r="X597" s="195"/>
    </row>
    <row r="598" spans="1:24" ht="409.6" x14ac:dyDescent="0.3">
      <c r="A598" s="228" t="s">
        <v>3333</v>
      </c>
      <c r="B598" s="36" t="s">
        <v>4389</v>
      </c>
      <c r="C598" s="43" t="s">
        <v>133</v>
      </c>
      <c r="D598" s="41" t="s">
        <v>4403</v>
      </c>
      <c r="E598" s="33" t="str">
        <f t="shared" si="12"/>
        <v>Ingénierie Financière et Transaction - IFT (M2) (Université Jean Moulin Lyon 3) (Master 2)</v>
      </c>
      <c r="F598" s="56" t="s">
        <v>4400</v>
      </c>
      <c r="G598" s="43" t="s">
        <v>110</v>
      </c>
      <c r="H598" s="43" t="s">
        <v>82</v>
      </c>
      <c r="I598" s="43" t="s">
        <v>111</v>
      </c>
      <c r="J598" s="43">
        <v>60</v>
      </c>
      <c r="K598" s="46" t="s">
        <v>84</v>
      </c>
      <c r="L598" s="35">
        <v>1</v>
      </c>
      <c r="M598" s="37" t="s">
        <v>4405</v>
      </c>
      <c r="N598" s="37" t="s">
        <v>3716</v>
      </c>
      <c r="O598" s="37" t="s">
        <v>87</v>
      </c>
      <c r="P598" s="37" t="s">
        <v>674</v>
      </c>
      <c r="Q598" s="37" t="s">
        <v>142</v>
      </c>
      <c r="R598" s="46" t="s">
        <v>105</v>
      </c>
      <c r="S598" s="37"/>
      <c r="T598" s="37"/>
      <c r="U598" s="37"/>
      <c r="V598" s="37"/>
      <c r="W598" s="43" t="s">
        <v>886</v>
      </c>
      <c r="X598" s="178" t="s">
        <v>4406</v>
      </c>
    </row>
    <row r="599" spans="1:24" ht="158.4" x14ac:dyDescent="0.3">
      <c r="A599" s="228" t="s">
        <v>3333</v>
      </c>
      <c r="B599" s="36" t="s">
        <v>4389</v>
      </c>
      <c r="C599" s="43" t="s">
        <v>78</v>
      </c>
      <c r="D599" s="41" t="s">
        <v>4407</v>
      </c>
      <c r="E599" s="33" t="str">
        <f t="shared" si="12"/>
        <v>Ingénierie Financière et Transaction - IFT (Master) (Université Jean Moulin Lyon 3) (Master)</v>
      </c>
      <c r="F599" s="56" t="s">
        <v>4400</v>
      </c>
      <c r="G599" s="43" t="s">
        <v>81</v>
      </c>
      <c r="H599" s="43" t="s">
        <v>82</v>
      </c>
      <c r="I599" s="43" t="s">
        <v>83</v>
      </c>
      <c r="J599" s="43">
        <v>120</v>
      </c>
      <c r="K599" s="43" t="s">
        <v>84</v>
      </c>
      <c r="L599" s="35">
        <v>1</v>
      </c>
      <c r="M599" s="37" t="s">
        <v>4401</v>
      </c>
      <c r="N599" s="36" t="s">
        <v>4402</v>
      </c>
      <c r="O599" s="37" t="s">
        <v>87</v>
      </c>
      <c r="P599" s="37" t="s">
        <v>3255</v>
      </c>
      <c r="Q599" s="37" t="s">
        <v>93</v>
      </c>
      <c r="R599" s="43" t="s">
        <v>105</v>
      </c>
      <c r="S599" s="37"/>
      <c r="T599" s="37"/>
      <c r="U599" s="37"/>
      <c r="V599" s="37"/>
      <c r="W599" s="43" t="s">
        <v>886</v>
      </c>
      <c r="X599" s="192"/>
    </row>
    <row r="600" spans="1:24" ht="158.4" x14ac:dyDescent="0.3">
      <c r="A600" s="228" t="s">
        <v>3333</v>
      </c>
      <c r="B600" s="36" t="s">
        <v>4389</v>
      </c>
      <c r="C600" s="43" t="s">
        <v>78</v>
      </c>
      <c r="D600" s="41" t="s">
        <v>4407</v>
      </c>
      <c r="E600" s="33" t="str">
        <f t="shared" si="12"/>
        <v>Ingénierie Financière et Transaction - IFT (Master) (Université Jean Moulin Lyon 3) (Master)</v>
      </c>
      <c r="F600" s="56" t="s">
        <v>4400</v>
      </c>
      <c r="G600" s="43" t="s">
        <v>81</v>
      </c>
      <c r="H600" s="43" t="s">
        <v>82</v>
      </c>
      <c r="I600" s="43" t="s">
        <v>83</v>
      </c>
      <c r="J600" s="43">
        <v>120</v>
      </c>
      <c r="K600" s="45" t="s">
        <v>84</v>
      </c>
      <c r="L600" s="35">
        <v>1</v>
      </c>
      <c r="M600" s="36" t="s">
        <v>4404</v>
      </c>
      <c r="N600" s="37" t="s">
        <v>281</v>
      </c>
      <c r="O600" s="37" t="s">
        <v>87</v>
      </c>
      <c r="P600" s="37" t="s">
        <v>674</v>
      </c>
      <c r="Q600" s="37" t="s">
        <v>142</v>
      </c>
      <c r="R600" s="43" t="s">
        <v>105</v>
      </c>
      <c r="S600" s="37"/>
      <c r="T600" s="37"/>
      <c r="U600" s="37"/>
      <c r="V600" s="37"/>
      <c r="W600" s="43" t="s">
        <v>886</v>
      </c>
      <c r="X600" s="192"/>
    </row>
    <row r="601" spans="1:24" ht="158.4" x14ac:dyDescent="0.3">
      <c r="A601" s="228" t="s">
        <v>3333</v>
      </c>
      <c r="B601" s="36" t="s">
        <v>4389</v>
      </c>
      <c r="C601" s="43" t="s">
        <v>78</v>
      </c>
      <c r="D601" s="41" t="s">
        <v>4407</v>
      </c>
      <c r="E601" s="33" t="str">
        <f t="shared" si="12"/>
        <v>Ingénierie Financière et Transaction - IFT (Master) (Université Jean Moulin Lyon 3) (Master)</v>
      </c>
      <c r="F601" s="56" t="s">
        <v>4400</v>
      </c>
      <c r="G601" s="43" t="s">
        <v>81</v>
      </c>
      <c r="H601" s="43" t="s">
        <v>82</v>
      </c>
      <c r="I601" s="43" t="s">
        <v>83</v>
      </c>
      <c r="J601" s="43">
        <v>120</v>
      </c>
      <c r="K601" s="46" t="s">
        <v>84</v>
      </c>
      <c r="L601" s="35">
        <v>1</v>
      </c>
      <c r="M601" s="37" t="s">
        <v>4405</v>
      </c>
      <c r="N601" s="37" t="s">
        <v>3716</v>
      </c>
      <c r="O601" s="37" t="s">
        <v>87</v>
      </c>
      <c r="P601" s="37" t="s">
        <v>674</v>
      </c>
      <c r="Q601" s="37" t="s">
        <v>142</v>
      </c>
      <c r="R601" s="43" t="s">
        <v>105</v>
      </c>
      <c r="S601" s="37"/>
      <c r="T601" s="37"/>
      <c r="U601" s="37"/>
      <c r="V601" s="37"/>
      <c r="W601" s="43" t="s">
        <v>886</v>
      </c>
      <c r="X601" s="177" t="s">
        <v>86</v>
      </c>
    </row>
    <row r="602" spans="1:24" ht="115.2" x14ac:dyDescent="0.3">
      <c r="A602" s="226" t="s">
        <v>3333</v>
      </c>
      <c r="B602" s="36" t="s">
        <v>4389</v>
      </c>
      <c r="C602" s="37" t="s">
        <v>3409</v>
      </c>
      <c r="D602" s="36" t="s">
        <v>4408</v>
      </c>
      <c r="E602" s="33" t="str">
        <f t="shared" si="12"/>
        <v>Audit financier (M1) (Université Jean Moulin Lyon 3) (Master 1)</v>
      </c>
      <c r="F602" s="231" t="s">
        <v>4409</v>
      </c>
      <c r="G602" s="37" t="s">
        <v>81</v>
      </c>
      <c r="H602" s="37" t="s">
        <v>110</v>
      </c>
      <c r="I602" s="37" t="s">
        <v>111</v>
      </c>
      <c r="J602" s="37">
        <v>60</v>
      </c>
      <c r="K602" s="153" t="s">
        <v>84</v>
      </c>
      <c r="L602" s="235">
        <v>1</v>
      </c>
      <c r="M602" s="37" t="s">
        <v>4401</v>
      </c>
      <c r="N602" s="36" t="s">
        <v>4402</v>
      </c>
      <c r="O602" s="37" t="s">
        <v>87</v>
      </c>
      <c r="P602" s="37" t="s">
        <v>3255</v>
      </c>
      <c r="Q602" s="37" t="s">
        <v>142</v>
      </c>
      <c r="R602" s="37" t="s">
        <v>105</v>
      </c>
      <c r="S602" s="37"/>
      <c r="T602" s="37"/>
      <c r="U602" s="37"/>
      <c r="V602" s="37"/>
      <c r="W602" s="37" t="s">
        <v>886</v>
      </c>
      <c r="X602" s="177" t="s">
        <v>86</v>
      </c>
    </row>
    <row r="603" spans="1:24" ht="115.2" x14ac:dyDescent="0.3">
      <c r="A603" s="226" t="s">
        <v>3333</v>
      </c>
      <c r="B603" s="36" t="s">
        <v>4389</v>
      </c>
      <c r="C603" s="37" t="s">
        <v>133</v>
      </c>
      <c r="D603" s="36" t="s">
        <v>4410</v>
      </c>
      <c r="E603" s="33" t="str">
        <f t="shared" si="12"/>
        <v>Audit financier (M2) (Université Jean Moulin Lyon 3) (Master 2)</v>
      </c>
      <c r="F603" s="227" t="s">
        <v>4409</v>
      </c>
      <c r="G603" s="37" t="s">
        <v>110</v>
      </c>
      <c r="H603" s="37" t="s">
        <v>82</v>
      </c>
      <c r="I603" s="37" t="s">
        <v>111</v>
      </c>
      <c r="J603" s="37">
        <v>60</v>
      </c>
      <c r="K603" s="153" t="s">
        <v>105</v>
      </c>
      <c r="L603" s="153">
        <v>0</v>
      </c>
      <c r="M603" s="37" t="s">
        <v>112</v>
      </c>
      <c r="N603" s="37" t="s">
        <v>112</v>
      </c>
      <c r="O603" s="37" t="s">
        <v>112</v>
      </c>
      <c r="P603" s="37" t="s">
        <v>112</v>
      </c>
      <c r="Q603" s="37" t="s">
        <v>112</v>
      </c>
      <c r="R603" s="37" t="s">
        <v>105</v>
      </c>
      <c r="S603" s="37"/>
      <c r="T603" s="37"/>
      <c r="U603" s="37"/>
      <c r="V603" s="37"/>
      <c r="W603" s="37" t="s">
        <v>886</v>
      </c>
      <c r="X603" s="177" t="s">
        <v>112</v>
      </c>
    </row>
    <row r="604" spans="1:24" ht="115.2" x14ac:dyDescent="0.3">
      <c r="A604" s="226" t="s">
        <v>3333</v>
      </c>
      <c r="B604" s="36" t="s">
        <v>4389</v>
      </c>
      <c r="C604" s="37" t="s">
        <v>78</v>
      </c>
      <c r="D604" s="36" t="s">
        <v>4411</v>
      </c>
      <c r="E604" s="33" t="str">
        <f t="shared" si="12"/>
        <v>Audit financier (Master) (Université Jean Moulin Lyon 3) (Master)</v>
      </c>
      <c r="F604" s="227" t="s">
        <v>4409</v>
      </c>
      <c r="G604" s="37" t="s">
        <v>81</v>
      </c>
      <c r="H604" s="37" t="s">
        <v>82</v>
      </c>
      <c r="I604" s="37" t="s">
        <v>83</v>
      </c>
      <c r="J604" s="37">
        <v>120</v>
      </c>
      <c r="K604" s="153" t="s">
        <v>84</v>
      </c>
      <c r="L604" s="235">
        <v>1</v>
      </c>
      <c r="M604" s="37" t="s">
        <v>4401</v>
      </c>
      <c r="N604" s="36" t="s">
        <v>4402</v>
      </c>
      <c r="O604" s="37" t="s">
        <v>87</v>
      </c>
      <c r="P604" s="37" t="s">
        <v>3255</v>
      </c>
      <c r="Q604" s="37" t="s">
        <v>93</v>
      </c>
      <c r="R604" s="37" t="s">
        <v>105</v>
      </c>
      <c r="S604" s="37"/>
      <c r="T604" s="37"/>
      <c r="U604" s="37"/>
      <c r="V604" s="37"/>
      <c r="W604" s="37" t="s">
        <v>886</v>
      </c>
      <c r="X604" s="177" t="s">
        <v>86</v>
      </c>
    </row>
    <row r="605" spans="1:24" ht="187.2" x14ac:dyDescent="0.3">
      <c r="A605" s="226" t="s">
        <v>3333</v>
      </c>
      <c r="B605" s="36" t="s">
        <v>4389</v>
      </c>
      <c r="C605" s="37" t="s">
        <v>133</v>
      </c>
      <c r="D605" s="36" t="s">
        <v>4412</v>
      </c>
      <c r="E605" s="33" t="str">
        <f t="shared" si="12"/>
        <v xml:space="preserve"> Gestion de patrimoine - Chargé d'Affaires Entreprises en Banque (alternance) (Université Jean Moulin Lyon 3) (Master 2)</v>
      </c>
      <c r="F605" s="231" t="s">
        <v>4413</v>
      </c>
      <c r="G605" s="37" t="s">
        <v>110</v>
      </c>
      <c r="H605" s="37" t="s">
        <v>82</v>
      </c>
      <c r="I605" s="37" t="s">
        <v>111</v>
      </c>
      <c r="J605" s="37">
        <v>60</v>
      </c>
      <c r="K605" s="153" t="s">
        <v>105</v>
      </c>
      <c r="L605" s="153">
        <v>0</v>
      </c>
      <c r="M605" s="37" t="s">
        <v>112</v>
      </c>
      <c r="N605" s="37" t="s">
        <v>112</v>
      </c>
      <c r="O605" s="37" t="s">
        <v>112</v>
      </c>
      <c r="P605" s="37" t="s">
        <v>112</v>
      </c>
      <c r="Q605" s="37" t="s">
        <v>112</v>
      </c>
      <c r="R605" s="37" t="s">
        <v>105</v>
      </c>
      <c r="S605" s="37"/>
      <c r="T605" s="37"/>
      <c r="U605" s="37"/>
      <c r="V605" s="37"/>
      <c r="W605" s="37" t="s">
        <v>886</v>
      </c>
      <c r="X605" s="177" t="s">
        <v>112</v>
      </c>
    </row>
    <row r="606" spans="1:24" ht="244.8" x14ac:dyDescent="0.3">
      <c r="A606" s="226" t="s">
        <v>3333</v>
      </c>
      <c r="B606" s="36" t="s">
        <v>4389</v>
      </c>
      <c r="C606" s="37" t="s">
        <v>133</v>
      </c>
      <c r="D606" s="36" t="s">
        <v>4414</v>
      </c>
      <c r="E606" s="33" t="str">
        <f t="shared" si="12"/>
        <v xml:space="preserve"> Gestion de patrimoine -  Conformité Bancaire et Contrôle Interne des Risques (alternance) (Université Jean Moulin Lyon 3) (Master 2)</v>
      </c>
      <c r="F606" s="231" t="s">
        <v>4415</v>
      </c>
      <c r="G606" s="37" t="s">
        <v>110</v>
      </c>
      <c r="H606" s="37" t="s">
        <v>82</v>
      </c>
      <c r="I606" s="37" t="s">
        <v>111</v>
      </c>
      <c r="J606" s="37">
        <v>60</v>
      </c>
      <c r="K606" s="153" t="s">
        <v>84</v>
      </c>
      <c r="L606" s="153">
        <v>1</v>
      </c>
      <c r="M606" s="37" t="s">
        <v>693</v>
      </c>
      <c r="N606" s="37" t="s">
        <v>86</v>
      </c>
      <c r="O606" s="37" t="s">
        <v>86</v>
      </c>
      <c r="P606" s="37" t="s">
        <v>4416</v>
      </c>
      <c r="Q606" s="37" t="s">
        <v>138</v>
      </c>
      <c r="R606" s="37" t="s">
        <v>105</v>
      </c>
      <c r="S606" s="37"/>
      <c r="T606" s="37"/>
      <c r="U606" s="37"/>
      <c r="V606" s="37"/>
      <c r="W606" s="37" t="s">
        <v>886</v>
      </c>
      <c r="X606" s="177" t="s">
        <v>112</v>
      </c>
    </row>
    <row r="607" spans="1:24" ht="115.2" x14ac:dyDescent="0.3">
      <c r="A607" s="228" t="s">
        <v>3333</v>
      </c>
      <c r="B607" s="41" t="s">
        <v>4389</v>
      </c>
      <c r="C607" s="43" t="s">
        <v>3409</v>
      </c>
      <c r="D607" s="41" t="s">
        <v>4417</v>
      </c>
      <c r="E607" s="33" t="str">
        <f t="shared" si="12"/>
        <v>Gestion de patrimoine (M1) (Université Jean Moulin Lyon 3) (Master 1)</v>
      </c>
      <c r="F607" s="232" t="s">
        <v>4418</v>
      </c>
      <c r="G607" s="43" t="s">
        <v>81</v>
      </c>
      <c r="H607" s="43" t="s">
        <v>110</v>
      </c>
      <c r="I607" s="43" t="s">
        <v>111</v>
      </c>
      <c r="J607" s="43">
        <v>60</v>
      </c>
      <c r="K607" s="43" t="s">
        <v>84</v>
      </c>
      <c r="L607" s="35">
        <v>1</v>
      </c>
      <c r="M607" s="37" t="s">
        <v>4401</v>
      </c>
      <c r="N607" s="36" t="s">
        <v>4402</v>
      </c>
      <c r="O607" s="37" t="s">
        <v>87</v>
      </c>
      <c r="P607" s="37" t="s">
        <v>3255</v>
      </c>
      <c r="Q607" s="37" t="s">
        <v>142</v>
      </c>
      <c r="R607" s="43" t="s">
        <v>105</v>
      </c>
      <c r="S607" s="37"/>
      <c r="T607" s="37"/>
      <c r="U607" s="37"/>
      <c r="V607" s="37"/>
      <c r="W607" s="43" t="s">
        <v>886</v>
      </c>
      <c r="X607" s="195"/>
    </row>
    <row r="608" spans="1:24" ht="230.4" x14ac:dyDescent="0.3">
      <c r="A608" s="228" t="s">
        <v>3333</v>
      </c>
      <c r="B608" s="41" t="s">
        <v>4389</v>
      </c>
      <c r="C608" s="43" t="s">
        <v>3409</v>
      </c>
      <c r="D608" s="41" t="s">
        <v>4417</v>
      </c>
      <c r="E608" s="33" t="str">
        <f t="shared" si="12"/>
        <v>Gestion de patrimoine (M1) (Université Jean Moulin Lyon 3) (Master 1)</v>
      </c>
      <c r="F608" s="232" t="s">
        <v>4418</v>
      </c>
      <c r="G608" s="43" t="s">
        <v>81</v>
      </c>
      <c r="H608" s="43" t="s">
        <v>110</v>
      </c>
      <c r="I608" s="43" t="s">
        <v>111</v>
      </c>
      <c r="J608" s="43">
        <v>60</v>
      </c>
      <c r="K608" s="43" t="s">
        <v>84</v>
      </c>
      <c r="L608" s="35">
        <v>1</v>
      </c>
      <c r="M608" s="37" t="s">
        <v>4419</v>
      </c>
      <c r="N608" s="36" t="s">
        <v>4420</v>
      </c>
      <c r="O608" s="37" t="s">
        <v>153</v>
      </c>
      <c r="P608" s="37" t="s">
        <v>814</v>
      </c>
      <c r="Q608" s="37" t="s">
        <v>3325</v>
      </c>
      <c r="R608" s="43" t="s">
        <v>105</v>
      </c>
      <c r="S608" s="37"/>
      <c r="T608" s="37"/>
      <c r="U608" s="37"/>
      <c r="V608" s="37"/>
      <c r="W608" s="43" t="s">
        <v>886</v>
      </c>
      <c r="X608" s="137" t="s">
        <v>4421</v>
      </c>
    </row>
    <row r="609" spans="1:24" ht="409.6" x14ac:dyDescent="0.3">
      <c r="A609" s="228" t="s">
        <v>3333</v>
      </c>
      <c r="B609" s="41" t="s">
        <v>4389</v>
      </c>
      <c r="C609" s="43" t="s">
        <v>3409</v>
      </c>
      <c r="D609" s="41" t="s">
        <v>4417</v>
      </c>
      <c r="E609" s="33" t="str">
        <f t="shared" si="12"/>
        <v>Gestion de patrimoine (M1) (Université Jean Moulin Lyon 3) (Master 1)</v>
      </c>
      <c r="F609" s="232" t="s">
        <v>4418</v>
      </c>
      <c r="G609" s="43" t="s">
        <v>81</v>
      </c>
      <c r="H609" s="43" t="s">
        <v>110</v>
      </c>
      <c r="I609" s="43" t="s">
        <v>111</v>
      </c>
      <c r="J609" s="43">
        <v>60</v>
      </c>
      <c r="K609" s="43" t="s">
        <v>84</v>
      </c>
      <c r="L609" s="35">
        <v>1</v>
      </c>
      <c r="M609" s="36" t="s">
        <v>4422</v>
      </c>
      <c r="N609" s="36" t="s">
        <v>910</v>
      </c>
      <c r="O609" s="37" t="s">
        <v>87</v>
      </c>
      <c r="P609" s="37" t="s">
        <v>333</v>
      </c>
      <c r="Q609" s="37" t="s">
        <v>138</v>
      </c>
      <c r="R609" s="43" t="s">
        <v>105</v>
      </c>
      <c r="S609" s="37"/>
      <c r="T609" s="37"/>
      <c r="U609" s="37"/>
      <c r="V609" s="37"/>
      <c r="W609" s="43" t="s">
        <v>886</v>
      </c>
      <c r="X609" s="137" t="s">
        <v>4423</v>
      </c>
    </row>
    <row r="610" spans="1:24" ht="115.2" x14ac:dyDescent="0.3">
      <c r="A610" s="226" t="s">
        <v>3333</v>
      </c>
      <c r="B610" s="36" t="s">
        <v>4389</v>
      </c>
      <c r="C610" s="37" t="s">
        <v>133</v>
      </c>
      <c r="D610" s="36" t="s">
        <v>4424</v>
      </c>
      <c r="E610" s="33" t="str">
        <f t="shared" si="12"/>
        <v>Gestion de patrimoine (M2) (Université Jean Moulin Lyon 3) (Master 2)</v>
      </c>
      <c r="F610" s="227" t="s">
        <v>4418</v>
      </c>
      <c r="G610" s="37" t="s">
        <v>110</v>
      </c>
      <c r="H610" s="37" t="s">
        <v>82</v>
      </c>
      <c r="I610" s="37" t="s">
        <v>111</v>
      </c>
      <c r="J610" s="37">
        <v>60</v>
      </c>
      <c r="K610" s="153" t="s">
        <v>105</v>
      </c>
      <c r="L610" s="153">
        <v>0</v>
      </c>
      <c r="M610" s="37" t="s">
        <v>112</v>
      </c>
      <c r="N610" s="37" t="s">
        <v>112</v>
      </c>
      <c r="O610" s="37" t="s">
        <v>112</v>
      </c>
      <c r="P610" s="37" t="s">
        <v>112</v>
      </c>
      <c r="Q610" s="37" t="s">
        <v>112</v>
      </c>
      <c r="R610" s="37" t="s">
        <v>105</v>
      </c>
      <c r="S610" s="37"/>
      <c r="T610" s="37"/>
      <c r="U610" s="37"/>
      <c r="V610" s="37"/>
      <c r="W610" s="37" t="s">
        <v>886</v>
      </c>
      <c r="X610" s="177" t="s">
        <v>112</v>
      </c>
    </row>
    <row r="611" spans="1:24" ht="115.2" x14ac:dyDescent="0.3">
      <c r="A611" s="228" t="s">
        <v>3333</v>
      </c>
      <c r="B611" s="41" t="s">
        <v>4389</v>
      </c>
      <c r="C611" s="43" t="s">
        <v>78</v>
      </c>
      <c r="D611" s="41" t="s">
        <v>4311</v>
      </c>
      <c r="E611" s="33" t="str">
        <f t="shared" si="12"/>
        <v>Gestion de patrimoine (Master) (Université Jean Moulin Lyon 3) (Master)</v>
      </c>
      <c r="F611" s="56" t="s">
        <v>4418</v>
      </c>
      <c r="G611" s="43" t="s">
        <v>81</v>
      </c>
      <c r="H611" s="43" t="s">
        <v>82</v>
      </c>
      <c r="I611" s="43" t="s">
        <v>83</v>
      </c>
      <c r="J611" s="43">
        <v>120</v>
      </c>
      <c r="K611" s="43" t="s">
        <v>84</v>
      </c>
      <c r="L611" s="35">
        <v>1</v>
      </c>
      <c r="M611" s="37" t="s">
        <v>4401</v>
      </c>
      <c r="N611" s="36" t="s">
        <v>4402</v>
      </c>
      <c r="O611" s="37" t="s">
        <v>87</v>
      </c>
      <c r="P611" s="37" t="s">
        <v>3255</v>
      </c>
      <c r="Q611" s="37" t="s">
        <v>93</v>
      </c>
      <c r="R611" s="43" t="s">
        <v>105</v>
      </c>
      <c r="S611" s="37"/>
      <c r="T611" s="37"/>
      <c r="U611" s="37"/>
      <c r="V611" s="37"/>
      <c r="W611" s="43" t="s">
        <v>886</v>
      </c>
      <c r="X611" s="195"/>
    </row>
    <row r="612" spans="1:24" ht="230.4" x14ac:dyDescent="0.3">
      <c r="A612" s="228" t="s">
        <v>3333</v>
      </c>
      <c r="B612" s="41" t="s">
        <v>4389</v>
      </c>
      <c r="C612" s="43" t="s">
        <v>78</v>
      </c>
      <c r="D612" s="41" t="s">
        <v>4311</v>
      </c>
      <c r="E612" s="33" t="str">
        <f t="shared" si="12"/>
        <v>Gestion de patrimoine (Master) (Université Jean Moulin Lyon 3) (Master)</v>
      </c>
      <c r="F612" s="56" t="s">
        <v>4418</v>
      </c>
      <c r="G612" s="43" t="s">
        <v>81</v>
      </c>
      <c r="H612" s="43" t="s">
        <v>82</v>
      </c>
      <c r="I612" s="43" t="s">
        <v>83</v>
      </c>
      <c r="J612" s="43">
        <v>120</v>
      </c>
      <c r="K612" s="43" t="s">
        <v>84</v>
      </c>
      <c r="L612" s="35">
        <v>1</v>
      </c>
      <c r="M612" s="37" t="s">
        <v>4419</v>
      </c>
      <c r="N612" s="36" t="s">
        <v>4420</v>
      </c>
      <c r="O612" s="37" t="s">
        <v>153</v>
      </c>
      <c r="P612" s="37" t="s">
        <v>814</v>
      </c>
      <c r="Q612" s="37" t="s">
        <v>4425</v>
      </c>
      <c r="R612" s="43" t="s">
        <v>105</v>
      </c>
      <c r="S612" s="37"/>
      <c r="T612" s="37"/>
      <c r="U612" s="37"/>
      <c r="V612" s="37"/>
      <c r="W612" s="43" t="s">
        <v>886</v>
      </c>
      <c r="X612" s="137" t="s">
        <v>4421</v>
      </c>
    </row>
    <row r="613" spans="1:24" ht="409.6" x14ac:dyDescent="0.3">
      <c r="A613" s="228" t="s">
        <v>3333</v>
      </c>
      <c r="B613" s="41" t="s">
        <v>4389</v>
      </c>
      <c r="C613" s="43" t="s">
        <v>78</v>
      </c>
      <c r="D613" s="41" t="s">
        <v>4311</v>
      </c>
      <c r="E613" s="33" t="str">
        <f t="shared" si="12"/>
        <v>Gestion de patrimoine (Master) (Université Jean Moulin Lyon 3) (Master)</v>
      </c>
      <c r="F613" s="56" t="s">
        <v>4418</v>
      </c>
      <c r="G613" s="43" t="s">
        <v>81</v>
      </c>
      <c r="H613" s="43" t="s">
        <v>82</v>
      </c>
      <c r="I613" s="43" t="s">
        <v>83</v>
      </c>
      <c r="J613" s="43">
        <v>120</v>
      </c>
      <c r="K613" s="43" t="s">
        <v>84</v>
      </c>
      <c r="L613" s="35">
        <v>1</v>
      </c>
      <c r="M613" s="36" t="s">
        <v>4422</v>
      </c>
      <c r="N613" s="36" t="s">
        <v>910</v>
      </c>
      <c r="O613" s="37" t="s">
        <v>87</v>
      </c>
      <c r="P613" s="37" t="s">
        <v>333</v>
      </c>
      <c r="Q613" s="37" t="s">
        <v>95</v>
      </c>
      <c r="R613" s="43" t="s">
        <v>105</v>
      </c>
      <c r="S613" s="37"/>
      <c r="T613" s="37"/>
      <c r="U613" s="37"/>
      <c r="V613" s="37"/>
      <c r="W613" s="43" t="s">
        <v>886</v>
      </c>
      <c r="X613" s="137" t="s">
        <v>4423</v>
      </c>
    </row>
    <row r="614" spans="1:24" ht="129.6" x14ac:dyDescent="0.3">
      <c r="A614" s="226" t="s">
        <v>3333</v>
      </c>
      <c r="B614" s="36" t="s">
        <v>4389</v>
      </c>
      <c r="C614" s="37" t="s">
        <v>3409</v>
      </c>
      <c r="D614" s="36" t="s">
        <v>3477</v>
      </c>
      <c r="E614" s="33" t="str">
        <f t="shared" si="12"/>
        <v>Gestion de patrimoine (alternance) (M1) (Université Jean Moulin Lyon 3) (Master 1)</v>
      </c>
      <c r="F614" s="227" t="s">
        <v>4426</v>
      </c>
      <c r="G614" s="37" t="s">
        <v>81</v>
      </c>
      <c r="H614" s="37" t="s">
        <v>110</v>
      </c>
      <c r="I614" s="37" t="s">
        <v>111</v>
      </c>
      <c r="J614" s="37">
        <v>60</v>
      </c>
      <c r="K614" s="153" t="s">
        <v>105</v>
      </c>
      <c r="L614" s="153">
        <v>0</v>
      </c>
      <c r="M614" s="37" t="s">
        <v>112</v>
      </c>
      <c r="N614" s="37" t="s">
        <v>112</v>
      </c>
      <c r="O614" s="37" t="s">
        <v>112</v>
      </c>
      <c r="P614" s="37" t="s">
        <v>112</v>
      </c>
      <c r="Q614" s="37" t="s">
        <v>112</v>
      </c>
      <c r="R614" s="37" t="s">
        <v>105</v>
      </c>
      <c r="S614" s="37"/>
      <c r="T614" s="37"/>
      <c r="U614" s="37"/>
      <c r="V614" s="37"/>
      <c r="W614" s="37" t="s">
        <v>886</v>
      </c>
      <c r="X614" s="177" t="s">
        <v>86</v>
      </c>
    </row>
    <row r="615" spans="1:24" ht="129.6" x14ac:dyDescent="0.3">
      <c r="A615" s="226" t="s">
        <v>3333</v>
      </c>
      <c r="B615" s="36" t="s">
        <v>4389</v>
      </c>
      <c r="C615" s="37" t="s">
        <v>133</v>
      </c>
      <c r="D615" s="36" t="s">
        <v>3485</v>
      </c>
      <c r="E615" s="33" t="str">
        <f t="shared" si="12"/>
        <v>Gestion de patrimoine (alternance) (M2) (Université Jean Moulin Lyon 3) (Master 2)</v>
      </c>
      <c r="F615" s="227" t="s">
        <v>4426</v>
      </c>
      <c r="G615" s="37" t="s">
        <v>110</v>
      </c>
      <c r="H615" s="37" t="s">
        <v>82</v>
      </c>
      <c r="I615" s="37" t="s">
        <v>111</v>
      </c>
      <c r="J615" s="37">
        <v>60</v>
      </c>
      <c r="K615" s="153" t="s">
        <v>105</v>
      </c>
      <c r="L615" s="153">
        <v>0</v>
      </c>
      <c r="M615" s="37" t="s">
        <v>112</v>
      </c>
      <c r="N615" s="37" t="s">
        <v>112</v>
      </c>
      <c r="O615" s="37" t="s">
        <v>112</v>
      </c>
      <c r="P615" s="37" t="s">
        <v>112</v>
      </c>
      <c r="Q615" s="37" t="s">
        <v>112</v>
      </c>
      <c r="R615" s="37" t="s">
        <v>105</v>
      </c>
      <c r="S615" s="37"/>
      <c r="T615" s="37"/>
      <c r="U615" s="37"/>
      <c r="V615" s="37"/>
      <c r="W615" s="37" t="s">
        <v>886</v>
      </c>
      <c r="X615" s="177" t="s">
        <v>112</v>
      </c>
    </row>
    <row r="616" spans="1:24" ht="129.6" x14ac:dyDescent="0.3">
      <c r="A616" s="226" t="s">
        <v>3333</v>
      </c>
      <c r="B616" s="36" t="s">
        <v>4389</v>
      </c>
      <c r="C616" s="37" t="s">
        <v>78</v>
      </c>
      <c r="D616" s="36" t="s">
        <v>3487</v>
      </c>
      <c r="E616" s="33" t="str">
        <f t="shared" si="12"/>
        <v>Gestion de patrimoine (alternance) (Master) (Université Jean Moulin Lyon 3) (Master)</v>
      </c>
      <c r="F616" s="227" t="s">
        <v>4426</v>
      </c>
      <c r="G616" s="37" t="s">
        <v>81</v>
      </c>
      <c r="H616" s="37" t="s">
        <v>82</v>
      </c>
      <c r="I616" s="37" t="s">
        <v>83</v>
      </c>
      <c r="J616" s="37">
        <v>120</v>
      </c>
      <c r="K616" s="153" t="s">
        <v>105</v>
      </c>
      <c r="L616" s="153">
        <v>0</v>
      </c>
      <c r="M616" s="37" t="s">
        <v>112</v>
      </c>
      <c r="N616" s="37" t="s">
        <v>112</v>
      </c>
      <c r="O616" s="37" t="s">
        <v>112</v>
      </c>
      <c r="P616" s="37" t="s">
        <v>112</v>
      </c>
      <c r="Q616" s="37" t="s">
        <v>112</v>
      </c>
      <c r="R616" s="37" t="s">
        <v>105</v>
      </c>
      <c r="S616" s="37"/>
      <c r="T616" s="37"/>
      <c r="U616" s="37"/>
      <c r="V616" s="37"/>
      <c r="W616" s="37" t="s">
        <v>886</v>
      </c>
      <c r="X616" s="177" t="s">
        <v>86</v>
      </c>
    </row>
    <row r="617" spans="1:24" ht="230.4" x14ac:dyDescent="0.3">
      <c r="A617" s="226" t="s">
        <v>3333</v>
      </c>
      <c r="B617" s="36" t="s">
        <v>4389</v>
      </c>
      <c r="C617" s="37" t="s">
        <v>3409</v>
      </c>
      <c r="D617" s="36" t="s">
        <v>4427</v>
      </c>
      <c r="E617" s="33" t="str">
        <f t="shared" si="12"/>
        <v>Finance spécialité Comptabilité - Contrôle- Audit (Délocalisé à Casablanca, Tunis) (M1) (Université Jean Moulin Lyon 3) (Master 1)</v>
      </c>
      <c r="F617" s="227" t="s">
        <v>4428</v>
      </c>
      <c r="G617" s="37" t="s">
        <v>81</v>
      </c>
      <c r="H617" s="37" t="s">
        <v>110</v>
      </c>
      <c r="I617" s="37" t="s">
        <v>111</v>
      </c>
      <c r="J617" s="37">
        <v>60</v>
      </c>
      <c r="K617" s="153" t="s">
        <v>105</v>
      </c>
      <c r="L617" s="153">
        <v>0</v>
      </c>
      <c r="M617" s="37" t="s">
        <v>112</v>
      </c>
      <c r="N617" s="37" t="s">
        <v>112</v>
      </c>
      <c r="O617" s="37" t="s">
        <v>112</v>
      </c>
      <c r="P617" s="37" t="s">
        <v>112</v>
      </c>
      <c r="Q617" s="37" t="s">
        <v>112</v>
      </c>
      <c r="R617" s="37" t="s">
        <v>105</v>
      </c>
      <c r="S617" s="37"/>
      <c r="T617" s="37"/>
      <c r="U617" s="37"/>
      <c r="V617" s="37"/>
      <c r="W617" s="37" t="s">
        <v>89</v>
      </c>
      <c r="X617" s="177" t="s">
        <v>112</v>
      </c>
    </row>
    <row r="618" spans="1:24" ht="230.4" x14ac:dyDescent="0.3">
      <c r="A618" s="226" t="s">
        <v>3333</v>
      </c>
      <c r="B618" s="36" t="s">
        <v>4389</v>
      </c>
      <c r="C618" s="37" t="s">
        <v>133</v>
      </c>
      <c r="D618" s="36" t="s">
        <v>4429</v>
      </c>
      <c r="E618" s="33" t="str">
        <f t="shared" si="12"/>
        <v>Finance spécialité Comptabilité - Contrôle- Audit (Délocalisé à Casablanca, Tunis) (M2) (Université Jean Moulin Lyon 3) (Master 2)</v>
      </c>
      <c r="F618" s="227" t="s">
        <v>4428</v>
      </c>
      <c r="G618" s="37" t="s">
        <v>110</v>
      </c>
      <c r="H618" s="37" t="s">
        <v>82</v>
      </c>
      <c r="I618" s="37" t="s">
        <v>111</v>
      </c>
      <c r="J618" s="37">
        <v>60</v>
      </c>
      <c r="K618" s="153" t="s">
        <v>105</v>
      </c>
      <c r="L618" s="153">
        <v>0</v>
      </c>
      <c r="M618" s="37" t="s">
        <v>112</v>
      </c>
      <c r="N618" s="37" t="s">
        <v>112</v>
      </c>
      <c r="O618" s="37" t="s">
        <v>112</v>
      </c>
      <c r="P618" s="37" t="s">
        <v>112</v>
      </c>
      <c r="Q618" s="37" t="s">
        <v>112</v>
      </c>
      <c r="R618" s="37" t="s">
        <v>105</v>
      </c>
      <c r="S618" s="37"/>
      <c r="T618" s="37"/>
      <c r="U618" s="37"/>
      <c r="V618" s="37"/>
      <c r="W618" s="37" t="s">
        <v>89</v>
      </c>
      <c r="X618" s="177" t="s">
        <v>112</v>
      </c>
    </row>
    <row r="619" spans="1:24" ht="230.4" x14ac:dyDescent="0.3">
      <c r="A619" s="226" t="s">
        <v>3333</v>
      </c>
      <c r="B619" s="36" t="s">
        <v>4389</v>
      </c>
      <c r="C619" s="37" t="s">
        <v>78</v>
      </c>
      <c r="D619" s="36" t="s">
        <v>4430</v>
      </c>
      <c r="E619" s="33" t="str">
        <f t="shared" si="12"/>
        <v>Finance spécialité Comptabilité - Contrôle- Audit (Délocalisé à Casablanca, Tunis) (Master) (Université Jean Moulin Lyon 3) (Master)</v>
      </c>
      <c r="F619" s="227" t="s">
        <v>4428</v>
      </c>
      <c r="G619" s="37" t="s">
        <v>81</v>
      </c>
      <c r="H619" s="37" t="s">
        <v>82</v>
      </c>
      <c r="I619" s="37" t="s">
        <v>83</v>
      </c>
      <c r="J619" s="37">
        <v>120</v>
      </c>
      <c r="K619" s="153" t="s">
        <v>105</v>
      </c>
      <c r="L619" s="153">
        <v>0</v>
      </c>
      <c r="M619" s="37" t="s">
        <v>112</v>
      </c>
      <c r="N619" s="37" t="s">
        <v>112</v>
      </c>
      <c r="O619" s="37" t="s">
        <v>112</v>
      </c>
      <c r="P619" s="37" t="s">
        <v>112</v>
      </c>
      <c r="Q619" s="37" t="s">
        <v>112</v>
      </c>
      <c r="R619" s="37" t="s">
        <v>105</v>
      </c>
      <c r="S619" s="37"/>
      <c r="T619" s="37"/>
      <c r="U619" s="37"/>
      <c r="V619" s="37"/>
      <c r="W619" s="37" t="s">
        <v>89</v>
      </c>
      <c r="X619" s="177" t="s">
        <v>112</v>
      </c>
    </row>
    <row r="620" spans="1:24" ht="172.8" x14ac:dyDescent="0.3">
      <c r="A620" s="226" t="s">
        <v>3333</v>
      </c>
      <c r="B620" s="36" t="s">
        <v>4389</v>
      </c>
      <c r="C620" s="36" t="s">
        <v>3359</v>
      </c>
      <c r="D620" s="36" t="s">
        <v>4431</v>
      </c>
      <c r="E620" s="33" t="str">
        <f t="shared" si="12"/>
        <v>Chargé de compte, souscripteur en assurance (Université Jean Moulin Lyon 3) (Licence professionnelle )</v>
      </c>
      <c r="F620" s="227" t="s">
        <v>4432</v>
      </c>
      <c r="G620" s="37" t="s">
        <v>160</v>
      </c>
      <c r="H620" s="37" t="s">
        <v>81</v>
      </c>
      <c r="I620" s="37" t="s">
        <v>111</v>
      </c>
      <c r="J620" s="37">
        <v>60</v>
      </c>
      <c r="K620" s="153" t="s">
        <v>105</v>
      </c>
      <c r="L620" s="153">
        <v>0</v>
      </c>
      <c r="M620" s="37" t="s">
        <v>112</v>
      </c>
      <c r="N620" s="37" t="s">
        <v>112</v>
      </c>
      <c r="O620" s="37" t="s">
        <v>112</v>
      </c>
      <c r="P620" s="37" t="s">
        <v>112</v>
      </c>
      <c r="Q620" s="37" t="s">
        <v>112</v>
      </c>
      <c r="R620" s="37" t="s">
        <v>105</v>
      </c>
      <c r="S620" s="37"/>
      <c r="T620" s="37"/>
      <c r="U620" s="37"/>
      <c r="V620" s="37"/>
      <c r="W620" s="37" t="s">
        <v>886</v>
      </c>
      <c r="X620" s="177" t="s">
        <v>112</v>
      </c>
    </row>
    <row r="621" spans="1:24" ht="144" x14ac:dyDescent="0.3">
      <c r="A621" s="226" t="s">
        <v>3333</v>
      </c>
      <c r="B621" s="36" t="s">
        <v>4389</v>
      </c>
      <c r="C621" s="36" t="s">
        <v>3359</v>
      </c>
      <c r="D621" s="36" t="s">
        <v>4433</v>
      </c>
      <c r="E621" s="33" t="str">
        <f t="shared" si="12"/>
        <v>Commerce en Banque-Assurance (Université Jean Moulin Lyon 3) (Licence professionnelle )</v>
      </c>
      <c r="F621" s="227" t="s">
        <v>4434</v>
      </c>
      <c r="G621" s="37" t="s">
        <v>160</v>
      </c>
      <c r="H621" s="37" t="s">
        <v>81</v>
      </c>
      <c r="I621" s="37" t="s">
        <v>111</v>
      </c>
      <c r="J621" s="37">
        <v>60</v>
      </c>
      <c r="K621" s="153" t="s">
        <v>105</v>
      </c>
      <c r="L621" s="153">
        <v>0</v>
      </c>
      <c r="M621" s="37" t="s">
        <v>112</v>
      </c>
      <c r="N621" s="37" t="s">
        <v>112</v>
      </c>
      <c r="O621" s="37" t="s">
        <v>112</v>
      </c>
      <c r="P621" s="37" t="s">
        <v>112</v>
      </c>
      <c r="Q621" s="37" t="s">
        <v>112</v>
      </c>
      <c r="R621" s="37" t="s">
        <v>105</v>
      </c>
      <c r="S621" s="37"/>
      <c r="T621" s="37"/>
      <c r="U621" s="37"/>
      <c r="V621" s="37"/>
      <c r="W621" s="37" t="s">
        <v>886</v>
      </c>
      <c r="X621" s="177" t="s">
        <v>112</v>
      </c>
    </row>
    <row r="622" spans="1:24" ht="172.8" x14ac:dyDescent="0.3">
      <c r="A622" s="226" t="s">
        <v>3333</v>
      </c>
      <c r="B622" s="36" t="s">
        <v>4389</v>
      </c>
      <c r="C622" s="36" t="s">
        <v>3359</v>
      </c>
      <c r="D622" s="36" t="s">
        <v>4435</v>
      </c>
      <c r="E622" s="33" t="str">
        <f t="shared" si="12"/>
        <v>Assistant de Gestion Administrative et Financière (Université Jean Moulin Lyon 3) (Licence professionnelle )</v>
      </c>
      <c r="F622" s="227" t="s">
        <v>4436</v>
      </c>
      <c r="G622" s="37" t="s">
        <v>160</v>
      </c>
      <c r="H622" s="37" t="s">
        <v>81</v>
      </c>
      <c r="I622" s="37" t="s">
        <v>111</v>
      </c>
      <c r="J622" s="37">
        <v>60</v>
      </c>
      <c r="K622" s="153" t="s">
        <v>105</v>
      </c>
      <c r="L622" s="153">
        <v>0</v>
      </c>
      <c r="M622" s="37" t="s">
        <v>112</v>
      </c>
      <c r="N622" s="37" t="s">
        <v>112</v>
      </c>
      <c r="O622" s="37" t="s">
        <v>112</v>
      </c>
      <c r="P622" s="37" t="s">
        <v>112</v>
      </c>
      <c r="Q622" s="37" t="s">
        <v>112</v>
      </c>
      <c r="R622" s="37" t="s">
        <v>105</v>
      </c>
      <c r="S622" s="37"/>
      <c r="T622" s="37"/>
      <c r="U622" s="37"/>
      <c r="V622" s="37"/>
      <c r="W622" s="37" t="s">
        <v>886</v>
      </c>
      <c r="X622" s="177" t="s">
        <v>112</v>
      </c>
    </row>
    <row r="623" spans="1:24" ht="129.6" x14ac:dyDescent="0.3">
      <c r="A623" s="226" t="s">
        <v>3333</v>
      </c>
      <c r="B623" s="36" t="s">
        <v>4437</v>
      </c>
      <c r="C623" s="37" t="s">
        <v>78</v>
      </c>
      <c r="D623" s="36" t="s">
        <v>4438</v>
      </c>
      <c r="E623" s="33" t="str">
        <f t="shared" si="12"/>
        <v>Economie, banque et finance internationale (Université de Bordeaux) (Master)</v>
      </c>
      <c r="F623" s="231" t="s">
        <v>4439</v>
      </c>
      <c r="G623" s="37" t="s">
        <v>81</v>
      </c>
      <c r="H623" s="37" t="s">
        <v>82</v>
      </c>
      <c r="I623" s="37" t="s">
        <v>83</v>
      </c>
      <c r="J623" s="37">
        <v>120</v>
      </c>
      <c r="K623" s="153" t="s">
        <v>105</v>
      </c>
      <c r="L623" s="235" t="s">
        <v>4440</v>
      </c>
      <c r="M623" s="37" t="s">
        <v>86</v>
      </c>
      <c r="N623" s="37" t="s">
        <v>86</v>
      </c>
      <c r="O623" s="37" t="s">
        <v>86</v>
      </c>
      <c r="P623" s="37" t="s">
        <v>86</v>
      </c>
      <c r="Q623" s="37" t="s">
        <v>86</v>
      </c>
      <c r="R623" s="37" t="s">
        <v>86</v>
      </c>
      <c r="S623" s="37"/>
      <c r="T623" s="37"/>
      <c r="U623" s="37"/>
      <c r="V623" s="37"/>
      <c r="W623" s="37" t="s">
        <v>886</v>
      </c>
      <c r="X623" s="177" t="s">
        <v>86</v>
      </c>
    </row>
    <row r="624" spans="1:24" ht="129.6" x14ac:dyDescent="0.3">
      <c r="A624" s="226" t="s">
        <v>3333</v>
      </c>
      <c r="B624" s="36" t="s">
        <v>4437</v>
      </c>
      <c r="C624" s="37" t="s">
        <v>3409</v>
      </c>
      <c r="D624" s="36" t="s">
        <v>4441</v>
      </c>
      <c r="E624" s="33" t="str">
        <f t="shared" si="12"/>
        <v>Banque, finance et négoce international (M1) (Université de Bordeaux) (Master 1)</v>
      </c>
      <c r="F624" s="227" t="s">
        <v>4442</v>
      </c>
      <c r="G624" s="37" t="s">
        <v>81</v>
      </c>
      <c r="H624" s="37" t="s">
        <v>110</v>
      </c>
      <c r="I624" s="37" t="s">
        <v>111</v>
      </c>
      <c r="J624" s="37">
        <v>60</v>
      </c>
      <c r="K624" s="153" t="s">
        <v>84</v>
      </c>
      <c r="L624" s="153">
        <v>1</v>
      </c>
      <c r="M624" s="36" t="s">
        <v>4443</v>
      </c>
      <c r="N624" s="36" t="s">
        <v>4443</v>
      </c>
      <c r="O624" s="37" t="s">
        <v>87</v>
      </c>
      <c r="P624" s="37" t="s">
        <v>3255</v>
      </c>
      <c r="Q624" s="37" t="s">
        <v>3470</v>
      </c>
      <c r="R624" s="37" t="s">
        <v>105</v>
      </c>
      <c r="S624" s="37"/>
      <c r="T624" s="37"/>
      <c r="U624" s="37"/>
      <c r="V624" s="37"/>
      <c r="W624" s="37" t="s">
        <v>89</v>
      </c>
      <c r="X624" s="177" t="s">
        <v>86</v>
      </c>
    </row>
    <row r="625" spans="1:24" ht="129.6" x14ac:dyDescent="0.3">
      <c r="A625" s="228" t="s">
        <v>3333</v>
      </c>
      <c r="B625" s="41" t="s">
        <v>4437</v>
      </c>
      <c r="C625" s="43" t="s">
        <v>133</v>
      </c>
      <c r="D625" s="41" t="s">
        <v>4444</v>
      </c>
      <c r="E625" s="33" t="str">
        <f t="shared" si="12"/>
        <v>Banque, finance et négoce international (M2) (Université de Bordeaux) (Master 2)</v>
      </c>
      <c r="F625" s="56" t="s">
        <v>4445</v>
      </c>
      <c r="G625" s="43" t="s">
        <v>110</v>
      </c>
      <c r="H625" s="43" t="s">
        <v>82</v>
      </c>
      <c r="I625" s="43" t="s">
        <v>111</v>
      </c>
      <c r="J625" s="43">
        <v>60</v>
      </c>
      <c r="K625" s="43" t="s">
        <v>84</v>
      </c>
      <c r="L625" s="37">
        <v>1</v>
      </c>
      <c r="M625" s="36" t="s">
        <v>4446</v>
      </c>
      <c r="N625" s="36" t="s">
        <v>4447</v>
      </c>
      <c r="O625" s="37" t="s">
        <v>87</v>
      </c>
      <c r="P625" s="37" t="s">
        <v>4448</v>
      </c>
      <c r="Q625" s="37" t="s">
        <v>86</v>
      </c>
      <c r="R625" s="43" t="s">
        <v>105</v>
      </c>
      <c r="S625" s="37"/>
      <c r="T625" s="37"/>
      <c r="U625" s="37"/>
      <c r="V625" s="37"/>
      <c r="W625" s="43" t="s">
        <v>89</v>
      </c>
      <c r="X625" s="177" t="s">
        <v>86</v>
      </c>
    </row>
    <row r="626" spans="1:24" ht="129.6" x14ac:dyDescent="0.3">
      <c r="A626" s="228" t="s">
        <v>3333</v>
      </c>
      <c r="B626" s="41" t="s">
        <v>4437</v>
      </c>
      <c r="C626" s="43" t="s">
        <v>133</v>
      </c>
      <c r="D626" s="41" t="s">
        <v>4444</v>
      </c>
      <c r="E626" s="33" t="str">
        <f t="shared" si="12"/>
        <v>Banque, finance et négoce international (M2) (Université de Bordeaux) (Master 2)</v>
      </c>
      <c r="F626" s="56" t="s">
        <v>4445</v>
      </c>
      <c r="G626" s="43" t="s">
        <v>110</v>
      </c>
      <c r="H626" s="43" t="s">
        <v>82</v>
      </c>
      <c r="I626" s="43" t="s">
        <v>111</v>
      </c>
      <c r="J626" s="43">
        <v>60</v>
      </c>
      <c r="K626" s="43" t="s">
        <v>84</v>
      </c>
      <c r="L626" s="37">
        <v>1</v>
      </c>
      <c r="M626" s="36" t="s">
        <v>4449</v>
      </c>
      <c r="N626" s="36" t="s">
        <v>4443</v>
      </c>
      <c r="O626" s="37" t="s">
        <v>87</v>
      </c>
      <c r="P626" s="37" t="s">
        <v>2414</v>
      </c>
      <c r="Q626" s="37" t="s">
        <v>86</v>
      </c>
      <c r="R626" s="43" t="s">
        <v>105</v>
      </c>
      <c r="S626" s="37"/>
      <c r="T626" s="37"/>
      <c r="U626" s="37"/>
      <c r="V626" s="37"/>
      <c r="W626" s="43" t="s">
        <v>89</v>
      </c>
      <c r="X626" s="177" t="s">
        <v>86</v>
      </c>
    </row>
    <row r="627" spans="1:24" ht="129.6" x14ac:dyDescent="0.3">
      <c r="A627" s="228" t="s">
        <v>3333</v>
      </c>
      <c r="B627" s="41" t="s">
        <v>4437</v>
      </c>
      <c r="C627" s="43" t="s">
        <v>133</v>
      </c>
      <c r="D627" s="41" t="s">
        <v>4444</v>
      </c>
      <c r="E627" s="33" t="str">
        <f t="shared" si="12"/>
        <v>Banque, finance et négoce international (M2) (Université de Bordeaux) (Master 2)</v>
      </c>
      <c r="F627" s="56" t="s">
        <v>4445</v>
      </c>
      <c r="G627" s="43" t="s">
        <v>110</v>
      </c>
      <c r="H627" s="43" t="s">
        <v>82</v>
      </c>
      <c r="I627" s="43" t="s">
        <v>111</v>
      </c>
      <c r="J627" s="43">
        <v>60</v>
      </c>
      <c r="K627" s="43" t="s">
        <v>84</v>
      </c>
      <c r="L627" s="37">
        <v>1</v>
      </c>
      <c r="M627" s="36" t="s">
        <v>4450</v>
      </c>
      <c r="N627" s="36" t="s">
        <v>86</v>
      </c>
      <c r="O627" s="37" t="s">
        <v>87</v>
      </c>
      <c r="P627" s="37" t="s">
        <v>86</v>
      </c>
      <c r="Q627" s="37" t="s">
        <v>142</v>
      </c>
      <c r="R627" s="43" t="s">
        <v>105</v>
      </c>
      <c r="S627" s="37"/>
      <c r="T627" s="37"/>
      <c r="U627" s="37"/>
      <c r="V627" s="37"/>
      <c r="W627" s="43" t="s">
        <v>89</v>
      </c>
      <c r="X627" s="193" t="s">
        <v>1321</v>
      </c>
    </row>
    <row r="628" spans="1:24" ht="129.6" x14ac:dyDescent="0.3">
      <c r="A628" s="228" t="s">
        <v>3333</v>
      </c>
      <c r="B628" s="41" t="s">
        <v>4437</v>
      </c>
      <c r="C628" s="43" t="s">
        <v>78</v>
      </c>
      <c r="D628" s="41" t="s">
        <v>4451</v>
      </c>
      <c r="E628" s="33" t="str">
        <f t="shared" si="12"/>
        <v>Banque, finance et négoce international (Master) (Université de Bordeaux) (Master)</v>
      </c>
      <c r="F628" s="56" t="s">
        <v>4445</v>
      </c>
      <c r="G628" s="43" t="s">
        <v>81</v>
      </c>
      <c r="H628" s="43" t="s">
        <v>82</v>
      </c>
      <c r="I628" s="43" t="s">
        <v>83</v>
      </c>
      <c r="J628" s="43">
        <v>120</v>
      </c>
      <c r="K628" s="43" t="s">
        <v>84</v>
      </c>
      <c r="L628" s="37">
        <v>1</v>
      </c>
      <c r="M628" s="36" t="s">
        <v>4443</v>
      </c>
      <c r="N628" s="36" t="s">
        <v>4443</v>
      </c>
      <c r="O628" s="37" t="s">
        <v>87</v>
      </c>
      <c r="P628" s="37" t="s">
        <v>3255</v>
      </c>
      <c r="Q628" s="37" t="s">
        <v>4162</v>
      </c>
      <c r="R628" s="43" t="s">
        <v>105</v>
      </c>
      <c r="S628" s="37"/>
      <c r="T628" s="37"/>
      <c r="U628" s="37"/>
      <c r="V628" s="37"/>
      <c r="W628" s="43" t="s">
        <v>89</v>
      </c>
      <c r="X628" s="177" t="s">
        <v>86</v>
      </c>
    </row>
    <row r="629" spans="1:24" ht="129.6" x14ac:dyDescent="0.3">
      <c r="A629" s="228" t="s">
        <v>3333</v>
      </c>
      <c r="B629" s="41" t="s">
        <v>4437</v>
      </c>
      <c r="C629" s="43" t="s">
        <v>78</v>
      </c>
      <c r="D629" s="41" t="s">
        <v>4451</v>
      </c>
      <c r="E629" s="33" t="str">
        <f t="shared" si="12"/>
        <v>Banque, finance et négoce international (Master) (Université de Bordeaux) (Master)</v>
      </c>
      <c r="F629" s="56" t="s">
        <v>4445</v>
      </c>
      <c r="G629" s="43" t="s">
        <v>81</v>
      </c>
      <c r="H629" s="43" t="s">
        <v>82</v>
      </c>
      <c r="I629" s="43" t="s">
        <v>83</v>
      </c>
      <c r="J629" s="43">
        <v>120</v>
      </c>
      <c r="K629" s="43" t="s">
        <v>84</v>
      </c>
      <c r="L629" s="37">
        <v>1</v>
      </c>
      <c r="M629" s="36" t="s">
        <v>4446</v>
      </c>
      <c r="N629" s="36" t="s">
        <v>4447</v>
      </c>
      <c r="O629" s="37" t="s">
        <v>87</v>
      </c>
      <c r="P629" s="37" t="s">
        <v>4448</v>
      </c>
      <c r="Q629" s="37" t="s">
        <v>86</v>
      </c>
      <c r="R629" s="43" t="s">
        <v>105</v>
      </c>
      <c r="S629" s="37"/>
      <c r="T629" s="37"/>
      <c r="U629" s="37"/>
      <c r="V629" s="37"/>
      <c r="W629" s="43" t="s">
        <v>89</v>
      </c>
      <c r="X629" s="177" t="s">
        <v>86</v>
      </c>
    </row>
    <row r="630" spans="1:24" ht="129.6" x14ac:dyDescent="0.3">
      <c r="A630" s="228" t="s">
        <v>3333</v>
      </c>
      <c r="B630" s="41" t="s">
        <v>4437</v>
      </c>
      <c r="C630" s="43" t="s">
        <v>78</v>
      </c>
      <c r="D630" s="41" t="s">
        <v>4451</v>
      </c>
      <c r="E630" s="33" t="str">
        <f t="shared" si="12"/>
        <v>Banque, finance et négoce international (Master) (Université de Bordeaux) (Master)</v>
      </c>
      <c r="F630" s="56" t="s">
        <v>4445</v>
      </c>
      <c r="G630" s="43" t="s">
        <v>81</v>
      </c>
      <c r="H630" s="43" t="s">
        <v>82</v>
      </c>
      <c r="I630" s="43" t="s">
        <v>83</v>
      </c>
      <c r="J630" s="43">
        <v>120</v>
      </c>
      <c r="K630" s="43" t="s">
        <v>84</v>
      </c>
      <c r="L630" s="37">
        <v>1</v>
      </c>
      <c r="M630" s="36" t="s">
        <v>4449</v>
      </c>
      <c r="N630" s="36" t="s">
        <v>4443</v>
      </c>
      <c r="O630" s="37" t="s">
        <v>87</v>
      </c>
      <c r="P630" s="37" t="s">
        <v>2414</v>
      </c>
      <c r="Q630" s="37" t="s">
        <v>86</v>
      </c>
      <c r="R630" s="43" t="s">
        <v>105</v>
      </c>
      <c r="S630" s="37"/>
      <c r="T630" s="37"/>
      <c r="U630" s="37"/>
      <c r="V630" s="37"/>
      <c r="W630" s="43" t="s">
        <v>89</v>
      </c>
      <c r="X630" s="177" t="s">
        <v>86</v>
      </c>
    </row>
    <row r="631" spans="1:24" ht="129.6" x14ac:dyDescent="0.3">
      <c r="A631" s="228" t="s">
        <v>3333</v>
      </c>
      <c r="B631" s="41" t="s">
        <v>4437</v>
      </c>
      <c r="C631" s="43" t="s">
        <v>78</v>
      </c>
      <c r="D631" s="41" t="s">
        <v>4451</v>
      </c>
      <c r="E631" s="33" t="str">
        <f t="shared" si="12"/>
        <v>Banque, finance et négoce international (Master) (Université de Bordeaux) (Master)</v>
      </c>
      <c r="F631" s="56" t="s">
        <v>4445</v>
      </c>
      <c r="G631" s="43" t="s">
        <v>81</v>
      </c>
      <c r="H631" s="43" t="s">
        <v>82</v>
      </c>
      <c r="I631" s="43" t="s">
        <v>83</v>
      </c>
      <c r="J631" s="43">
        <v>120</v>
      </c>
      <c r="K631" s="43" t="s">
        <v>84</v>
      </c>
      <c r="L631" s="37">
        <v>1</v>
      </c>
      <c r="M631" s="36" t="s">
        <v>4450</v>
      </c>
      <c r="N631" s="36" t="s">
        <v>86</v>
      </c>
      <c r="O631" s="37" t="s">
        <v>87</v>
      </c>
      <c r="P631" s="37" t="s">
        <v>86</v>
      </c>
      <c r="Q631" s="37" t="s">
        <v>93</v>
      </c>
      <c r="R631" s="43" t="s">
        <v>105</v>
      </c>
      <c r="S631" s="37"/>
      <c r="T631" s="37"/>
      <c r="U631" s="37"/>
      <c r="V631" s="37"/>
      <c r="W631" s="43" t="s">
        <v>89</v>
      </c>
      <c r="X631" s="193" t="s">
        <v>1321</v>
      </c>
    </row>
    <row r="632" spans="1:24" ht="86.4" x14ac:dyDescent="0.3">
      <c r="A632" s="228" t="s">
        <v>3333</v>
      </c>
      <c r="B632" s="41" t="s">
        <v>4437</v>
      </c>
      <c r="C632" s="43" t="s">
        <v>3409</v>
      </c>
      <c r="D632" s="41" t="s">
        <v>4452</v>
      </c>
      <c r="E632" s="33" t="str">
        <f t="shared" si="12"/>
        <v>Finance verte (M1) (Université de Bordeaux) (Master 1)</v>
      </c>
      <c r="F632" s="56" t="s">
        <v>4453</v>
      </c>
      <c r="G632" s="43" t="s">
        <v>81</v>
      </c>
      <c r="H632" s="43" t="s">
        <v>110</v>
      </c>
      <c r="I632" s="43" t="s">
        <v>111</v>
      </c>
      <c r="J632" s="43">
        <v>60</v>
      </c>
      <c r="K632" s="43" t="s">
        <v>84</v>
      </c>
      <c r="L632" s="37">
        <v>1</v>
      </c>
      <c r="M632" s="36" t="s">
        <v>4443</v>
      </c>
      <c r="N632" s="36" t="s">
        <v>86</v>
      </c>
      <c r="O632" s="37" t="s">
        <v>87</v>
      </c>
      <c r="P632" s="37" t="s">
        <v>3255</v>
      </c>
      <c r="Q632" s="37" t="s">
        <v>3470</v>
      </c>
      <c r="R632" s="43" t="s">
        <v>84</v>
      </c>
      <c r="S632" s="37"/>
      <c r="T632" s="37"/>
      <c r="U632" s="37"/>
      <c r="V632" s="37"/>
      <c r="W632" s="43" t="s">
        <v>89</v>
      </c>
      <c r="X632" s="177" t="s">
        <v>86</v>
      </c>
    </row>
    <row r="633" spans="1:24" ht="86.4" x14ac:dyDescent="0.3">
      <c r="A633" s="228" t="s">
        <v>3333</v>
      </c>
      <c r="B633" s="41" t="s">
        <v>4437</v>
      </c>
      <c r="C633" s="43" t="s">
        <v>3409</v>
      </c>
      <c r="D633" s="41" t="s">
        <v>4452</v>
      </c>
      <c r="E633" s="33" t="str">
        <f t="shared" si="12"/>
        <v>Finance verte (M1) (Université de Bordeaux) (Master 1)</v>
      </c>
      <c r="F633" s="56" t="s">
        <v>4453</v>
      </c>
      <c r="G633" s="43" t="s">
        <v>81</v>
      </c>
      <c r="H633" s="43" t="s">
        <v>110</v>
      </c>
      <c r="I633" s="43" t="s">
        <v>111</v>
      </c>
      <c r="J633" s="43">
        <v>60</v>
      </c>
      <c r="K633" s="43" t="s">
        <v>84</v>
      </c>
      <c r="L633" s="37">
        <v>1</v>
      </c>
      <c r="M633" s="36" t="s">
        <v>4454</v>
      </c>
      <c r="N633" s="37" t="s">
        <v>86</v>
      </c>
      <c r="O633" s="37" t="s">
        <v>87</v>
      </c>
      <c r="P633" s="37" t="s">
        <v>3255</v>
      </c>
      <c r="Q633" s="37" t="s">
        <v>3470</v>
      </c>
      <c r="R633" s="43" t="s">
        <v>84</v>
      </c>
      <c r="S633" s="37"/>
      <c r="T633" s="37"/>
      <c r="U633" s="37"/>
      <c r="V633" s="37"/>
      <c r="W633" s="43" t="s">
        <v>89</v>
      </c>
      <c r="X633" s="177" t="s">
        <v>86</v>
      </c>
    </row>
    <row r="634" spans="1:24" ht="115.2" x14ac:dyDescent="0.3">
      <c r="A634" s="228" t="s">
        <v>3333</v>
      </c>
      <c r="B634" s="41" t="s">
        <v>4437</v>
      </c>
      <c r="C634" s="43" t="s">
        <v>3409</v>
      </c>
      <c r="D634" s="41" t="s">
        <v>4452</v>
      </c>
      <c r="E634" s="33" t="str">
        <f t="shared" si="12"/>
        <v>Finance verte (M1) (Université de Bordeaux) (Master 1)</v>
      </c>
      <c r="F634" s="56" t="s">
        <v>4453</v>
      </c>
      <c r="G634" s="43" t="s">
        <v>81</v>
      </c>
      <c r="H634" s="43" t="s">
        <v>110</v>
      </c>
      <c r="I634" s="43" t="s">
        <v>111</v>
      </c>
      <c r="J634" s="43">
        <v>60</v>
      </c>
      <c r="K634" s="43" t="s">
        <v>84</v>
      </c>
      <c r="L634" s="37">
        <v>1</v>
      </c>
      <c r="M634" s="36" t="s">
        <v>4455</v>
      </c>
      <c r="N634" s="37" t="s">
        <v>86</v>
      </c>
      <c r="O634" s="37" t="s">
        <v>87</v>
      </c>
      <c r="P634" s="37" t="s">
        <v>3255</v>
      </c>
      <c r="Q634" s="37" t="s">
        <v>3470</v>
      </c>
      <c r="R634" s="43" t="s">
        <v>84</v>
      </c>
      <c r="S634" s="37"/>
      <c r="T634" s="37"/>
      <c r="U634" s="37"/>
      <c r="V634" s="37"/>
      <c r="W634" s="43" t="s">
        <v>89</v>
      </c>
      <c r="X634" s="177" t="s">
        <v>86</v>
      </c>
    </row>
    <row r="635" spans="1:24" ht="144" x14ac:dyDescent="0.3">
      <c r="A635" s="228" t="s">
        <v>3333</v>
      </c>
      <c r="B635" s="41" t="s">
        <v>4437</v>
      </c>
      <c r="C635" s="43" t="s">
        <v>133</v>
      </c>
      <c r="D635" s="41" t="s">
        <v>4456</v>
      </c>
      <c r="E635" s="33" t="str">
        <f t="shared" si="12"/>
        <v>Finance verte (M2) (Université de Bordeaux) (Master 2)</v>
      </c>
      <c r="F635" s="232" t="s">
        <v>4457</v>
      </c>
      <c r="G635" s="43" t="s">
        <v>110</v>
      </c>
      <c r="H635" s="43" t="s">
        <v>82</v>
      </c>
      <c r="I635" s="43" t="s">
        <v>111</v>
      </c>
      <c r="J635" s="43">
        <v>60</v>
      </c>
      <c r="K635" s="43" t="s">
        <v>84</v>
      </c>
      <c r="L635" s="37">
        <v>1</v>
      </c>
      <c r="M635" s="36" t="s">
        <v>4458</v>
      </c>
      <c r="N635" s="36" t="s">
        <v>4459</v>
      </c>
      <c r="O635" s="37" t="s">
        <v>87</v>
      </c>
      <c r="P635" s="37" t="s">
        <v>3369</v>
      </c>
      <c r="Q635" s="37" t="s">
        <v>86</v>
      </c>
      <c r="R635" s="43" t="s">
        <v>84</v>
      </c>
      <c r="S635" s="37"/>
      <c r="T635" s="37"/>
      <c r="U635" s="37"/>
      <c r="V635" s="37"/>
      <c r="W635" s="43" t="s">
        <v>89</v>
      </c>
      <c r="X635" s="193" t="s">
        <v>4459</v>
      </c>
    </row>
    <row r="636" spans="1:24" ht="86.4" x14ac:dyDescent="0.3">
      <c r="A636" s="228" t="s">
        <v>3333</v>
      </c>
      <c r="B636" s="41" t="s">
        <v>4437</v>
      </c>
      <c r="C636" s="43" t="s">
        <v>133</v>
      </c>
      <c r="D636" s="41" t="s">
        <v>4456</v>
      </c>
      <c r="E636" s="33" t="str">
        <f t="shared" si="12"/>
        <v>Finance verte (M2) (Université de Bordeaux) (Master 2)</v>
      </c>
      <c r="F636" s="232" t="s">
        <v>4457</v>
      </c>
      <c r="G636" s="43" t="s">
        <v>110</v>
      </c>
      <c r="H636" s="43" t="s">
        <v>82</v>
      </c>
      <c r="I636" s="43" t="s">
        <v>111</v>
      </c>
      <c r="J636" s="43">
        <v>60</v>
      </c>
      <c r="K636" s="43" t="s">
        <v>84</v>
      </c>
      <c r="L636" s="37">
        <v>1</v>
      </c>
      <c r="M636" s="36" t="s">
        <v>4460</v>
      </c>
      <c r="N636" s="36" t="s">
        <v>1321</v>
      </c>
      <c r="O636" s="37" t="s">
        <v>87</v>
      </c>
      <c r="P636" s="37" t="s">
        <v>1697</v>
      </c>
      <c r="Q636" s="37" t="s">
        <v>86</v>
      </c>
      <c r="R636" s="43" t="s">
        <v>84</v>
      </c>
      <c r="S636" s="37"/>
      <c r="T636" s="37"/>
      <c r="U636" s="37"/>
      <c r="V636" s="37"/>
      <c r="W636" s="43" t="s">
        <v>89</v>
      </c>
      <c r="X636" s="193" t="s">
        <v>1321</v>
      </c>
    </row>
    <row r="637" spans="1:24" ht="129.6" x14ac:dyDescent="0.3">
      <c r="A637" s="228" t="s">
        <v>3333</v>
      </c>
      <c r="B637" s="41" t="s">
        <v>4437</v>
      </c>
      <c r="C637" s="43" t="s">
        <v>133</v>
      </c>
      <c r="D637" s="41" t="s">
        <v>4456</v>
      </c>
      <c r="E637" s="33" t="str">
        <f t="shared" si="12"/>
        <v>Finance verte (M2) (Université de Bordeaux) (Master 2)</v>
      </c>
      <c r="F637" s="232" t="s">
        <v>4457</v>
      </c>
      <c r="G637" s="43" t="s">
        <v>110</v>
      </c>
      <c r="H637" s="43" t="s">
        <v>82</v>
      </c>
      <c r="I637" s="43" t="s">
        <v>111</v>
      </c>
      <c r="J637" s="43">
        <v>60</v>
      </c>
      <c r="K637" s="43" t="s">
        <v>84</v>
      </c>
      <c r="L637" s="37">
        <v>1</v>
      </c>
      <c r="M637" s="36" t="s">
        <v>4461</v>
      </c>
      <c r="N637" s="36" t="s">
        <v>4462</v>
      </c>
      <c r="O637" s="37" t="s">
        <v>87</v>
      </c>
      <c r="P637" s="37" t="s">
        <v>4463</v>
      </c>
      <c r="Q637" s="37" t="s">
        <v>86</v>
      </c>
      <c r="R637" s="43" t="s">
        <v>84</v>
      </c>
      <c r="S637" s="37"/>
      <c r="T637" s="37"/>
      <c r="U637" s="37"/>
      <c r="V637" s="37"/>
      <c r="W637" s="43" t="s">
        <v>89</v>
      </c>
      <c r="X637" s="177" t="s">
        <v>4462</v>
      </c>
    </row>
    <row r="638" spans="1:24" ht="100.8" x14ac:dyDescent="0.3">
      <c r="A638" s="228" t="s">
        <v>3333</v>
      </c>
      <c r="B638" s="41" t="s">
        <v>4437</v>
      </c>
      <c r="C638" s="43" t="s">
        <v>78</v>
      </c>
      <c r="D638" s="41" t="s">
        <v>4464</v>
      </c>
      <c r="E638" s="33" t="str">
        <f t="shared" si="12"/>
        <v>Finance verte (Master) (Université de Bordeaux) (Master)</v>
      </c>
      <c r="F638" s="232" t="s">
        <v>4457</v>
      </c>
      <c r="G638" s="43" t="s">
        <v>81</v>
      </c>
      <c r="H638" s="43" t="s">
        <v>82</v>
      </c>
      <c r="I638" s="43" t="s">
        <v>83</v>
      </c>
      <c r="J638" s="43">
        <v>120</v>
      </c>
      <c r="K638" s="43" t="s">
        <v>84</v>
      </c>
      <c r="L638" s="35">
        <v>1</v>
      </c>
      <c r="M638" s="36" t="s">
        <v>4443</v>
      </c>
      <c r="N638" s="36" t="s">
        <v>86</v>
      </c>
      <c r="O638" s="37" t="s">
        <v>87</v>
      </c>
      <c r="P638" s="37" t="s">
        <v>3255</v>
      </c>
      <c r="Q638" s="37" t="s">
        <v>4162</v>
      </c>
      <c r="R638" s="43" t="s">
        <v>84</v>
      </c>
      <c r="S638" s="37"/>
      <c r="T638" s="37"/>
      <c r="U638" s="37"/>
      <c r="V638" s="37"/>
      <c r="W638" s="43" t="s">
        <v>89</v>
      </c>
      <c r="X638" s="177" t="s">
        <v>86</v>
      </c>
    </row>
    <row r="639" spans="1:24" ht="100.8" x14ac:dyDescent="0.3">
      <c r="A639" s="228" t="s">
        <v>3333</v>
      </c>
      <c r="B639" s="41" t="s">
        <v>4437</v>
      </c>
      <c r="C639" s="43" t="s">
        <v>78</v>
      </c>
      <c r="D639" s="41" t="s">
        <v>4464</v>
      </c>
      <c r="E639" s="33" t="str">
        <f t="shared" si="12"/>
        <v>Finance verte (Master) (Université de Bordeaux) (Master)</v>
      </c>
      <c r="F639" s="232" t="s">
        <v>4457</v>
      </c>
      <c r="G639" s="43" t="s">
        <v>81</v>
      </c>
      <c r="H639" s="43" t="s">
        <v>82</v>
      </c>
      <c r="I639" s="43" t="s">
        <v>83</v>
      </c>
      <c r="J639" s="43">
        <v>120</v>
      </c>
      <c r="K639" s="43" t="s">
        <v>84</v>
      </c>
      <c r="L639" s="35">
        <v>1</v>
      </c>
      <c r="M639" s="36" t="s">
        <v>4454</v>
      </c>
      <c r="N639" s="37" t="s">
        <v>86</v>
      </c>
      <c r="O639" s="37" t="s">
        <v>87</v>
      </c>
      <c r="P639" s="37" t="s">
        <v>3255</v>
      </c>
      <c r="Q639" s="37" t="s">
        <v>4162</v>
      </c>
      <c r="R639" s="43" t="s">
        <v>84</v>
      </c>
      <c r="S639" s="37"/>
      <c r="T639" s="37"/>
      <c r="U639" s="37"/>
      <c r="V639" s="37"/>
      <c r="W639" s="43" t="s">
        <v>89</v>
      </c>
      <c r="X639" s="177" t="s">
        <v>86</v>
      </c>
    </row>
    <row r="640" spans="1:24" ht="115.2" x14ac:dyDescent="0.3">
      <c r="A640" s="228" t="s">
        <v>3333</v>
      </c>
      <c r="B640" s="41" t="s">
        <v>4437</v>
      </c>
      <c r="C640" s="43" t="s">
        <v>78</v>
      </c>
      <c r="D640" s="41" t="s">
        <v>4464</v>
      </c>
      <c r="E640" s="33" t="str">
        <f t="shared" si="12"/>
        <v>Finance verte (Master) (Université de Bordeaux) (Master)</v>
      </c>
      <c r="F640" s="232" t="s">
        <v>4457</v>
      </c>
      <c r="G640" s="43" t="s">
        <v>81</v>
      </c>
      <c r="H640" s="43" t="s">
        <v>82</v>
      </c>
      <c r="I640" s="43" t="s">
        <v>83</v>
      </c>
      <c r="J640" s="43">
        <v>120</v>
      </c>
      <c r="K640" s="43" t="s">
        <v>84</v>
      </c>
      <c r="L640" s="35">
        <v>1</v>
      </c>
      <c r="M640" s="36" t="s">
        <v>4455</v>
      </c>
      <c r="N640" s="37" t="s">
        <v>86</v>
      </c>
      <c r="O640" s="37" t="s">
        <v>87</v>
      </c>
      <c r="P640" s="37" t="s">
        <v>3255</v>
      </c>
      <c r="Q640" s="37" t="s">
        <v>4162</v>
      </c>
      <c r="R640" s="43" t="s">
        <v>84</v>
      </c>
      <c r="S640" s="37"/>
      <c r="T640" s="37"/>
      <c r="U640" s="37"/>
      <c r="V640" s="37"/>
      <c r="W640" s="43" t="s">
        <v>89</v>
      </c>
      <c r="X640" s="177" t="s">
        <v>86</v>
      </c>
    </row>
    <row r="641" spans="1:24" ht="144" x14ac:dyDescent="0.3">
      <c r="A641" s="228" t="s">
        <v>3333</v>
      </c>
      <c r="B641" s="41" t="s">
        <v>4437</v>
      </c>
      <c r="C641" s="43" t="s">
        <v>78</v>
      </c>
      <c r="D641" s="41" t="s">
        <v>4464</v>
      </c>
      <c r="E641" s="33" t="str">
        <f t="shared" si="12"/>
        <v>Finance verte (Master) (Université de Bordeaux) (Master)</v>
      </c>
      <c r="F641" s="232" t="s">
        <v>4457</v>
      </c>
      <c r="G641" s="43" t="s">
        <v>81</v>
      </c>
      <c r="H641" s="43" t="s">
        <v>82</v>
      </c>
      <c r="I641" s="43" t="s">
        <v>83</v>
      </c>
      <c r="J641" s="43">
        <v>120</v>
      </c>
      <c r="K641" s="43" t="s">
        <v>84</v>
      </c>
      <c r="L641" s="35">
        <v>1</v>
      </c>
      <c r="M641" s="36" t="s">
        <v>4458</v>
      </c>
      <c r="N641" s="36" t="s">
        <v>4459</v>
      </c>
      <c r="O641" s="37" t="s">
        <v>87</v>
      </c>
      <c r="P641" s="37" t="s">
        <v>3369</v>
      </c>
      <c r="Q641" s="37" t="s">
        <v>86</v>
      </c>
      <c r="R641" s="43" t="s">
        <v>84</v>
      </c>
      <c r="S641" s="37"/>
      <c r="T641" s="37"/>
      <c r="U641" s="37"/>
      <c r="V641" s="37"/>
      <c r="W641" s="43" t="s">
        <v>89</v>
      </c>
      <c r="X641" s="193" t="s">
        <v>4459</v>
      </c>
    </row>
    <row r="642" spans="1:24" ht="100.8" x14ac:dyDescent="0.3">
      <c r="A642" s="228" t="s">
        <v>3333</v>
      </c>
      <c r="B642" s="41" t="s">
        <v>4437</v>
      </c>
      <c r="C642" s="43" t="s">
        <v>78</v>
      </c>
      <c r="D642" s="41" t="s">
        <v>4464</v>
      </c>
      <c r="E642" s="33" t="str">
        <f t="shared" ref="E642:E705" si="13">CONCATENATE(D642&amp;" ("&amp;B642&amp;")"&amp;" ("&amp;C642&amp;")")</f>
        <v>Finance verte (Master) (Université de Bordeaux) (Master)</v>
      </c>
      <c r="F642" s="232" t="s">
        <v>4457</v>
      </c>
      <c r="G642" s="43" t="s">
        <v>81</v>
      </c>
      <c r="H642" s="43" t="s">
        <v>82</v>
      </c>
      <c r="I642" s="43" t="s">
        <v>83</v>
      </c>
      <c r="J642" s="43">
        <v>120</v>
      </c>
      <c r="K642" s="43" t="s">
        <v>84</v>
      </c>
      <c r="L642" s="35">
        <v>1</v>
      </c>
      <c r="M642" s="36" t="s">
        <v>4460</v>
      </c>
      <c r="N642" s="36" t="s">
        <v>1321</v>
      </c>
      <c r="O642" s="37" t="s">
        <v>87</v>
      </c>
      <c r="P642" s="37" t="s">
        <v>1697</v>
      </c>
      <c r="Q642" s="37" t="s">
        <v>86</v>
      </c>
      <c r="R642" s="43" t="s">
        <v>84</v>
      </c>
      <c r="S642" s="37"/>
      <c r="T642" s="37"/>
      <c r="U642" s="37"/>
      <c r="V642" s="37"/>
      <c r="W642" s="43" t="s">
        <v>89</v>
      </c>
      <c r="X642" s="193" t="s">
        <v>1321</v>
      </c>
    </row>
    <row r="643" spans="1:24" ht="129.6" x14ac:dyDescent="0.3">
      <c r="A643" s="228" t="s">
        <v>3333</v>
      </c>
      <c r="B643" s="41" t="s">
        <v>4437</v>
      </c>
      <c r="C643" s="43" t="s">
        <v>78</v>
      </c>
      <c r="D643" s="41" t="s">
        <v>4464</v>
      </c>
      <c r="E643" s="33" t="str">
        <f t="shared" si="13"/>
        <v>Finance verte (Master) (Université de Bordeaux) (Master)</v>
      </c>
      <c r="F643" s="232" t="s">
        <v>4457</v>
      </c>
      <c r="G643" s="43" t="s">
        <v>81</v>
      </c>
      <c r="H643" s="43" t="s">
        <v>82</v>
      </c>
      <c r="I643" s="43" t="s">
        <v>83</v>
      </c>
      <c r="J643" s="43">
        <v>120</v>
      </c>
      <c r="K643" s="43" t="s">
        <v>84</v>
      </c>
      <c r="L643" s="35">
        <v>1</v>
      </c>
      <c r="M643" s="36" t="s">
        <v>4461</v>
      </c>
      <c r="N643" s="36" t="s">
        <v>4462</v>
      </c>
      <c r="O643" s="37" t="s">
        <v>87</v>
      </c>
      <c r="P643" s="37" t="s">
        <v>4463</v>
      </c>
      <c r="Q643" s="37" t="s">
        <v>86</v>
      </c>
      <c r="R643" s="43" t="s">
        <v>84</v>
      </c>
      <c r="S643" s="37"/>
      <c r="T643" s="37"/>
      <c r="U643" s="37"/>
      <c r="V643" s="37"/>
      <c r="W643" s="43" t="s">
        <v>89</v>
      </c>
      <c r="X643" s="177" t="s">
        <v>4462</v>
      </c>
    </row>
    <row r="644" spans="1:24" ht="86.4" x14ac:dyDescent="0.3">
      <c r="A644" s="226" t="s">
        <v>3333</v>
      </c>
      <c r="B644" s="36" t="s">
        <v>4437</v>
      </c>
      <c r="C644" s="37" t="s">
        <v>3409</v>
      </c>
      <c r="D644" s="36" t="s">
        <v>4465</v>
      </c>
      <c r="E644" s="33" t="str">
        <f t="shared" si="13"/>
        <v>Métiers de la banque (Université de Bordeaux) (Master 1)</v>
      </c>
      <c r="F644" s="231" t="s">
        <v>4466</v>
      </c>
      <c r="G644" s="37" t="s">
        <v>81</v>
      </c>
      <c r="H644" s="37" t="s">
        <v>110</v>
      </c>
      <c r="I644" s="37" t="s">
        <v>111</v>
      </c>
      <c r="J644" s="37">
        <v>60</v>
      </c>
      <c r="K644" s="153" t="s">
        <v>84</v>
      </c>
      <c r="L644" s="153">
        <v>1</v>
      </c>
      <c r="M644" s="36" t="s">
        <v>4443</v>
      </c>
      <c r="N644" s="36" t="s">
        <v>86</v>
      </c>
      <c r="O644" s="37" t="s">
        <v>87</v>
      </c>
      <c r="P644" s="37" t="s">
        <v>3357</v>
      </c>
      <c r="Q644" s="37" t="s">
        <v>142</v>
      </c>
      <c r="R644" s="37" t="s">
        <v>105</v>
      </c>
      <c r="S644" s="37"/>
      <c r="T644" s="37"/>
      <c r="U644" s="37"/>
      <c r="V644" s="37"/>
      <c r="W644" s="37" t="s">
        <v>89</v>
      </c>
      <c r="X644" s="177" t="s">
        <v>86</v>
      </c>
    </row>
    <row r="645" spans="1:24" ht="115.2" x14ac:dyDescent="0.3">
      <c r="A645" s="226" t="s">
        <v>3333</v>
      </c>
      <c r="B645" s="36" t="s">
        <v>4437</v>
      </c>
      <c r="C645" s="37" t="s">
        <v>133</v>
      </c>
      <c r="D645" s="36" t="s">
        <v>4467</v>
      </c>
      <c r="E645" s="33" t="str">
        <f t="shared" si="13"/>
        <v>Chargé de clientèle patrimoniale agence (Université de Bordeaux) (Master 2)</v>
      </c>
      <c r="F645" s="227" t="s">
        <v>4468</v>
      </c>
      <c r="G645" s="37" t="s">
        <v>110</v>
      </c>
      <c r="H645" s="37" t="s">
        <v>82</v>
      </c>
      <c r="I645" s="37" t="s">
        <v>111</v>
      </c>
      <c r="J645" s="37">
        <v>60</v>
      </c>
      <c r="K645" s="153" t="s">
        <v>105</v>
      </c>
      <c r="L645" s="153">
        <v>0</v>
      </c>
      <c r="M645" s="37" t="s">
        <v>112</v>
      </c>
      <c r="N645" s="37" t="s">
        <v>112</v>
      </c>
      <c r="O645" s="37" t="s">
        <v>112</v>
      </c>
      <c r="P645" s="37" t="s">
        <v>112</v>
      </c>
      <c r="Q645" s="37" t="s">
        <v>112</v>
      </c>
      <c r="R645" s="37" t="s">
        <v>105</v>
      </c>
      <c r="S645" s="37"/>
      <c r="T645" s="37"/>
      <c r="U645" s="37"/>
      <c r="V645" s="37"/>
      <c r="W645" s="37" t="s">
        <v>89</v>
      </c>
      <c r="X645" s="177" t="s">
        <v>112</v>
      </c>
    </row>
    <row r="646" spans="1:24" ht="158.4" x14ac:dyDescent="0.3">
      <c r="A646" s="226" t="s">
        <v>3333</v>
      </c>
      <c r="B646" s="36" t="s">
        <v>4437</v>
      </c>
      <c r="C646" s="37" t="s">
        <v>78</v>
      </c>
      <c r="D646" s="36" t="s">
        <v>4469</v>
      </c>
      <c r="E646" s="33" t="str">
        <f t="shared" si="13"/>
        <v>Métiers de la banque parcours chargé de clientèle patrimoniale agence (Université de Bordeaux) (Master)</v>
      </c>
      <c r="F646" s="227" t="s">
        <v>4468</v>
      </c>
      <c r="G646" s="37" t="s">
        <v>81</v>
      </c>
      <c r="H646" s="37" t="s">
        <v>82</v>
      </c>
      <c r="I646" s="37" t="s">
        <v>83</v>
      </c>
      <c r="J646" s="37">
        <v>120</v>
      </c>
      <c r="K646" s="153" t="s">
        <v>84</v>
      </c>
      <c r="L646" s="153">
        <v>1</v>
      </c>
      <c r="M646" s="36" t="s">
        <v>4443</v>
      </c>
      <c r="N646" s="36" t="s">
        <v>86</v>
      </c>
      <c r="O646" s="37" t="s">
        <v>87</v>
      </c>
      <c r="P646" s="37" t="s">
        <v>3357</v>
      </c>
      <c r="Q646" s="37" t="s">
        <v>93</v>
      </c>
      <c r="R646" s="37" t="s">
        <v>105</v>
      </c>
      <c r="S646" s="37"/>
      <c r="T646" s="37"/>
      <c r="U646" s="37"/>
      <c r="V646" s="37"/>
      <c r="W646" s="37" t="s">
        <v>89</v>
      </c>
      <c r="X646" s="177" t="s">
        <v>86</v>
      </c>
    </row>
    <row r="647" spans="1:24" ht="115.2" x14ac:dyDescent="0.3">
      <c r="A647" s="226" t="s">
        <v>3333</v>
      </c>
      <c r="B647" s="36" t="s">
        <v>4437</v>
      </c>
      <c r="C647" s="37" t="s">
        <v>133</v>
      </c>
      <c r="D647" s="36" t="s">
        <v>4470</v>
      </c>
      <c r="E647" s="33" t="str">
        <f t="shared" si="13"/>
        <v>Chargé de clientèle professionnelle (Université de Bordeaux) (Master 2)</v>
      </c>
      <c r="F647" s="227" t="s">
        <v>4471</v>
      </c>
      <c r="G647" s="37" t="s">
        <v>110</v>
      </c>
      <c r="H647" s="37" t="s">
        <v>82</v>
      </c>
      <c r="I647" s="37" t="s">
        <v>111</v>
      </c>
      <c r="J647" s="37">
        <v>60</v>
      </c>
      <c r="K647" s="153" t="s">
        <v>105</v>
      </c>
      <c r="L647" s="153">
        <v>0</v>
      </c>
      <c r="M647" s="37" t="s">
        <v>112</v>
      </c>
      <c r="N647" s="37" t="s">
        <v>112</v>
      </c>
      <c r="O647" s="37" t="s">
        <v>112</v>
      </c>
      <c r="P647" s="37" t="s">
        <v>112</v>
      </c>
      <c r="Q647" s="37" t="s">
        <v>112</v>
      </c>
      <c r="R647" s="37" t="s">
        <v>105</v>
      </c>
      <c r="S647" s="37"/>
      <c r="T647" s="37"/>
      <c r="U647" s="37"/>
      <c r="V647" s="37"/>
      <c r="W647" s="37" t="s">
        <v>89</v>
      </c>
      <c r="X647" s="177" t="s">
        <v>112</v>
      </c>
    </row>
    <row r="648" spans="1:24" ht="158.4" x14ac:dyDescent="0.3">
      <c r="A648" s="226" t="s">
        <v>3333</v>
      </c>
      <c r="B648" s="36" t="s">
        <v>4437</v>
      </c>
      <c r="C648" s="37" t="s">
        <v>78</v>
      </c>
      <c r="D648" s="36" t="s">
        <v>4472</v>
      </c>
      <c r="E648" s="33" t="str">
        <f t="shared" si="13"/>
        <v>Métiers de la banque parcours chargé de clientèle professionnelle (Université de Bordeaux) (Master)</v>
      </c>
      <c r="F648" s="227" t="s">
        <v>4473</v>
      </c>
      <c r="G648" s="37" t="s">
        <v>81</v>
      </c>
      <c r="H648" s="37" t="s">
        <v>82</v>
      </c>
      <c r="I648" s="37" t="s">
        <v>83</v>
      </c>
      <c r="J648" s="37">
        <v>120</v>
      </c>
      <c r="K648" s="153" t="s">
        <v>84</v>
      </c>
      <c r="L648" s="153">
        <v>1</v>
      </c>
      <c r="M648" s="36" t="s">
        <v>4443</v>
      </c>
      <c r="N648" s="36" t="s">
        <v>86</v>
      </c>
      <c r="O648" s="37" t="s">
        <v>87</v>
      </c>
      <c r="P648" s="37" t="s">
        <v>3357</v>
      </c>
      <c r="Q648" s="37" t="s">
        <v>93</v>
      </c>
      <c r="R648" s="37" t="s">
        <v>105</v>
      </c>
      <c r="S648" s="37"/>
      <c r="T648" s="37"/>
      <c r="U648" s="37"/>
      <c r="V648" s="37"/>
      <c r="W648" s="37" t="s">
        <v>89</v>
      </c>
      <c r="X648" s="177" t="s">
        <v>86</v>
      </c>
    </row>
    <row r="649" spans="1:24" ht="129.6" x14ac:dyDescent="0.3">
      <c r="A649" s="226" t="s">
        <v>3333</v>
      </c>
      <c r="B649" s="36" t="s">
        <v>4437</v>
      </c>
      <c r="C649" s="36" t="s">
        <v>4474</v>
      </c>
      <c r="D649" s="36" t="s">
        <v>4475</v>
      </c>
      <c r="E649" s="33" t="str">
        <f t="shared" si="13"/>
        <v>Economie et finance internationales (L3) (Université de Bordeaux) (Magistère 1)</v>
      </c>
      <c r="F649" s="231" t="s">
        <v>4476</v>
      </c>
      <c r="G649" s="37" t="s">
        <v>160</v>
      </c>
      <c r="H649" s="37" t="s">
        <v>81</v>
      </c>
      <c r="I649" s="37" t="s">
        <v>4477</v>
      </c>
      <c r="J649" s="37">
        <v>60</v>
      </c>
      <c r="K649" s="153" t="s">
        <v>84</v>
      </c>
      <c r="L649" s="153">
        <v>1</v>
      </c>
      <c r="M649" s="36" t="s">
        <v>4478</v>
      </c>
      <c r="N649" s="37" t="s">
        <v>86</v>
      </c>
      <c r="O649" s="37" t="s">
        <v>87</v>
      </c>
      <c r="P649" s="37" t="s">
        <v>4479</v>
      </c>
      <c r="Q649" s="37" t="s">
        <v>86</v>
      </c>
      <c r="R649" s="37" t="s">
        <v>105</v>
      </c>
      <c r="S649" s="37"/>
      <c r="T649" s="37"/>
      <c r="U649" s="37"/>
      <c r="V649" s="37"/>
      <c r="W649" s="37" t="s">
        <v>89</v>
      </c>
      <c r="X649" s="177" t="s">
        <v>86</v>
      </c>
    </row>
    <row r="650" spans="1:24" ht="129.6" x14ac:dyDescent="0.3">
      <c r="A650" s="226" t="s">
        <v>3333</v>
      </c>
      <c r="B650" s="36" t="s">
        <v>4437</v>
      </c>
      <c r="C650" s="36" t="s">
        <v>4480</v>
      </c>
      <c r="D650" s="36" t="s">
        <v>4481</v>
      </c>
      <c r="E650" s="33" t="str">
        <f t="shared" si="13"/>
        <v>Economie et finance internationales (M1) (Université de Bordeaux) (Magistère 2)</v>
      </c>
      <c r="F650" s="231" t="s">
        <v>4482</v>
      </c>
      <c r="G650" s="37" t="s">
        <v>81</v>
      </c>
      <c r="H650" s="37" t="s">
        <v>110</v>
      </c>
      <c r="I650" s="37" t="s">
        <v>4477</v>
      </c>
      <c r="J650" s="37">
        <v>60</v>
      </c>
      <c r="K650" s="153" t="s">
        <v>105</v>
      </c>
      <c r="L650" s="153">
        <v>0</v>
      </c>
      <c r="M650" s="36" t="s">
        <v>112</v>
      </c>
      <c r="N650" s="36" t="s">
        <v>112</v>
      </c>
      <c r="O650" s="37" t="s">
        <v>112</v>
      </c>
      <c r="P650" s="36" t="s">
        <v>112</v>
      </c>
      <c r="Q650" s="36" t="s">
        <v>112</v>
      </c>
      <c r="R650" s="37" t="s">
        <v>105</v>
      </c>
      <c r="S650" s="37"/>
      <c r="T650" s="37"/>
      <c r="U650" s="37"/>
      <c r="V650" s="37"/>
      <c r="W650" s="37" t="s">
        <v>89</v>
      </c>
      <c r="X650" s="177" t="s">
        <v>112</v>
      </c>
    </row>
    <row r="651" spans="1:24" ht="129.6" x14ac:dyDescent="0.3">
      <c r="A651" s="226" t="s">
        <v>3333</v>
      </c>
      <c r="B651" s="36" t="s">
        <v>4437</v>
      </c>
      <c r="C651" s="36" t="s">
        <v>4483</v>
      </c>
      <c r="D651" s="36" t="s">
        <v>4484</v>
      </c>
      <c r="E651" s="33" t="str">
        <f t="shared" si="13"/>
        <v>Economie et finance internationales (M2) (Université de Bordeaux) (Magistère 3)</v>
      </c>
      <c r="F651" s="227" t="s">
        <v>4485</v>
      </c>
      <c r="G651" s="37" t="s">
        <v>110</v>
      </c>
      <c r="H651" s="37" t="s">
        <v>82</v>
      </c>
      <c r="I651" s="37" t="s">
        <v>4477</v>
      </c>
      <c r="J651" s="37">
        <v>60</v>
      </c>
      <c r="K651" s="153" t="s">
        <v>105</v>
      </c>
      <c r="L651" s="153">
        <v>0</v>
      </c>
      <c r="M651" s="36" t="s">
        <v>112</v>
      </c>
      <c r="N651" s="36" t="s">
        <v>112</v>
      </c>
      <c r="O651" s="37" t="s">
        <v>112</v>
      </c>
      <c r="P651" s="36" t="s">
        <v>112</v>
      </c>
      <c r="Q651" s="36" t="s">
        <v>112</v>
      </c>
      <c r="R651" s="37" t="s">
        <v>105</v>
      </c>
      <c r="S651" s="37"/>
      <c r="T651" s="37"/>
      <c r="U651" s="37"/>
      <c r="V651" s="37"/>
      <c r="W651" s="37" t="s">
        <v>89</v>
      </c>
      <c r="X651" s="177" t="s">
        <v>112</v>
      </c>
    </row>
    <row r="652" spans="1:24" ht="144" x14ac:dyDescent="0.3">
      <c r="A652" s="226" t="s">
        <v>3333</v>
      </c>
      <c r="B652" s="36" t="s">
        <v>4437</v>
      </c>
      <c r="C652" s="36" t="s">
        <v>3388</v>
      </c>
      <c r="D652" s="36" t="s">
        <v>4486</v>
      </c>
      <c r="E652" s="33" t="str">
        <f t="shared" si="13"/>
        <v>Economie et finance internationales (Magistère) (Université de Bordeaux) (Magistère)</v>
      </c>
      <c r="F652" s="227" t="s">
        <v>4487</v>
      </c>
      <c r="G652" s="37" t="s">
        <v>160</v>
      </c>
      <c r="H652" s="37" t="s">
        <v>82</v>
      </c>
      <c r="I652" s="37" t="s">
        <v>161</v>
      </c>
      <c r="J652" s="37">
        <v>180</v>
      </c>
      <c r="K652" s="153" t="s">
        <v>84</v>
      </c>
      <c r="L652" s="153">
        <v>1</v>
      </c>
      <c r="M652" s="36" t="s">
        <v>4478</v>
      </c>
      <c r="N652" s="37" t="s">
        <v>86</v>
      </c>
      <c r="O652" s="37" t="s">
        <v>87</v>
      </c>
      <c r="P652" s="37" t="s">
        <v>4479</v>
      </c>
      <c r="Q652" s="37" t="s">
        <v>86</v>
      </c>
      <c r="R652" s="37" t="s">
        <v>105</v>
      </c>
      <c r="S652" s="37"/>
      <c r="T652" s="37"/>
      <c r="U652" s="37"/>
      <c r="V652" s="37"/>
      <c r="W652" s="37" t="s">
        <v>89</v>
      </c>
      <c r="X652" s="177" t="s">
        <v>86</v>
      </c>
    </row>
    <row r="653" spans="1:24" ht="129.6" x14ac:dyDescent="0.3">
      <c r="A653" s="228" t="s">
        <v>3333</v>
      </c>
      <c r="B653" s="41" t="s">
        <v>4437</v>
      </c>
      <c r="C653" s="43" t="s">
        <v>3409</v>
      </c>
      <c r="D653" s="41" t="s">
        <v>4488</v>
      </c>
      <c r="E653" s="33" t="str">
        <f t="shared" si="13"/>
        <v>Finance parcours corporate finance (M1) (Université de Bordeaux) (Master 1)</v>
      </c>
      <c r="F653" s="232" t="s">
        <v>4489</v>
      </c>
      <c r="G653" s="43" t="s">
        <v>81</v>
      </c>
      <c r="H653" s="43" t="s">
        <v>110</v>
      </c>
      <c r="I653" s="43" t="s">
        <v>111</v>
      </c>
      <c r="J653" s="43">
        <v>60</v>
      </c>
      <c r="K653" s="43" t="s">
        <v>84</v>
      </c>
      <c r="L653" s="35">
        <v>1</v>
      </c>
      <c r="M653" s="36" t="s">
        <v>4490</v>
      </c>
      <c r="N653" s="37" t="s">
        <v>86</v>
      </c>
      <c r="O653" s="37" t="s">
        <v>87</v>
      </c>
      <c r="P653" s="37" t="s">
        <v>217</v>
      </c>
      <c r="Q653" s="37" t="s">
        <v>142</v>
      </c>
      <c r="R653" s="43" t="s">
        <v>105</v>
      </c>
      <c r="S653" s="37"/>
      <c r="T653" s="37"/>
      <c r="U653" s="37"/>
      <c r="V653" s="37"/>
      <c r="W653" s="43" t="s">
        <v>89</v>
      </c>
      <c r="X653" s="177" t="s">
        <v>86</v>
      </c>
    </row>
    <row r="654" spans="1:24" ht="244.8" x14ac:dyDescent="0.3">
      <c r="A654" s="228" t="s">
        <v>3333</v>
      </c>
      <c r="B654" s="41" t="s">
        <v>4437</v>
      </c>
      <c r="C654" s="43" t="s">
        <v>3409</v>
      </c>
      <c r="D654" s="41" t="s">
        <v>4488</v>
      </c>
      <c r="E654" s="33" t="str">
        <f t="shared" si="13"/>
        <v>Finance parcours corporate finance (M1) (Université de Bordeaux) (Master 1)</v>
      </c>
      <c r="F654" s="232" t="s">
        <v>4489</v>
      </c>
      <c r="G654" s="43" t="s">
        <v>81</v>
      </c>
      <c r="H654" s="43" t="s">
        <v>110</v>
      </c>
      <c r="I654" s="43" t="s">
        <v>111</v>
      </c>
      <c r="J654" s="43">
        <v>60</v>
      </c>
      <c r="K654" s="43" t="s">
        <v>84</v>
      </c>
      <c r="L654" s="35">
        <v>1</v>
      </c>
      <c r="M654" s="36" t="s">
        <v>4491</v>
      </c>
      <c r="N654" s="36" t="s">
        <v>4492</v>
      </c>
      <c r="O654" s="37" t="s">
        <v>87</v>
      </c>
      <c r="P654" s="37" t="s">
        <v>4479</v>
      </c>
      <c r="Q654" s="37" t="s">
        <v>142</v>
      </c>
      <c r="R654" s="43" t="s">
        <v>105</v>
      </c>
      <c r="S654" s="37"/>
      <c r="T654" s="37"/>
      <c r="U654" s="37"/>
      <c r="V654" s="37"/>
      <c r="W654" s="43" t="s">
        <v>89</v>
      </c>
      <c r="X654" s="178" t="s">
        <v>4493</v>
      </c>
    </row>
    <row r="655" spans="1:24" ht="259.2" x14ac:dyDescent="0.3">
      <c r="A655" s="228" t="s">
        <v>3333</v>
      </c>
      <c r="B655" s="41" t="s">
        <v>4437</v>
      </c>
      <c r="C655" s="43" t="s">
        <v>133</v>
      </c>
      <c r="D655" s="41" t="s">
        <v>4494</v>
      </c>
      <c r="E655" s="33" t="str">
        <f t="shared" si="13"/>
        <v>Finance parcours corporate finance (M2) (Université de Bordeaux) (Master 2)</v>
      </c>
      <c r="F655" s="56" t="s">
        <v>4489</v>
      </c>
      <c r="G655" s="43" t="s">
        <v>110</v>
      </c>
      <c r="H655" s="43" t="s">
        <v>82</v>
      </c>
      <c r="I655" s="43" t="s">
        <v>111</v>
      </c>
      <c r="J655" s="43">
        <v>60</v>
      </c>
      <c r="K655" s="43" t="s">
        <v>84</v>
      </c>
      <c r="L655" s="35">
        <v>1</v>
      </c>
      <c r="M655" s="36" t="s">
        <v>4495</v>
      </c>
      <c r="N655" s="36" t="s">
        <v>4496</v>
      </c>
      <c r="O655" s="37" t="s">
        <v>87</v>
      </c>
      <c r="P655" s="37" t="s">
        <v>674</v>
      </c>
      <c r="Q655" s="37" t="s">
        <v>142</v>
      </c>
      <c r="R655" s="43" t="s">
        <v>105</v>
      </c>
      <c r="S655" s="37"/>
      <c r="T655" s="37"/>
      <c r="U655" s="37"/>
      <c r="V655" s="37"/>
      <c r="W655" s="43" t="s">
        <v>89</v>
      </c>
      <c r="X655" s="178" t="s">
        <v>4497</v>
      </c>
    </row>
    <row r="656" spans="1:24" ht="129.6" x14ac:dyDescent="0.3">
      <c r="A656" s="228" t="s">
        <v>3333</v>
      </c>
      <c r="B656" s="41" t="s">
        <v>4437</v>
      </c>
      <c r="C656" s="43" t="s">
        <v>133</v>
      </c>
      <c r="D656" s="41" t="s">
        <v>4494</v>
      </c>
      <c r="E656" s="33" t="str">
        <f t="shared" si="13"/>
        <v>Finance parcours corporate finance (M2) (Université de Bordeaux) (Master 2)</v>
      </c>
      <c r="F656" s="56" t="s">
        <v>4489</v>
      </c>
      <c r="G656" s="43" t="s">
        <v>110</v>
      </c>
      <c r="H656" s="43" t="s">
        <v>82</v>
      </c>
      <c r="I656" s="43" t="s">
        <v>111</v>
      </c>
      <c r="J656" s="43">
        <v>60</v>
      </c>
      <c r="K656" s="43" t="s">
        <v>84</v>
      </c>
      <c r="L656" s="35">
        <v>1</v>
      </c>
      <c r="M656" s="36" t="s">
        <v>4498</v>
      </c>
      <c r="N656" s="37" t="s">
        <v>86</v>
      </c>
      <c r="O656" s="37" t="s">
        <v>87</v>
      </c>
      <c r="P656" s="37" t="s">
        <v>189</v>
      </c>
      <c r="Q656" s="37" t="s">
        <v>142</v>
      </c>
      <c r="R656" s="43" t="s">
        <v>105</v>
      </c>
      <c r="S656" s="37"/>
      <c r="T656" s="37"/>
      <c r="U656" s="37"/>
      <c r="V656" s="37"/>
      <c r="W656" s="43" t="s">
        <v>89</v>
      </c>
      <c r="X656" s="177" t="s">
        <v>86</v>
      </c>
    </row>
    <row r="657" spans="1:24" ht="172.8" x14ac:dyDescent="0.3">
      <c r="A657" s="228" t="s">
        <v>3333</v>
      </c>
      <c r="B657" s="41" t="s">
        <v>4437</v>
      </c>
      <c r="C657" s="43" t="s">
        <v>78</v>
      </c>
      <c r="D657" s="41" t="s">
        <v>4499</v>
      </c>
      <c r="E657" s="33" t="str">
        <f t="shared" si="13"/>
        <v>Finance parcours corporate finance  (apprentissage possible) (Master) (Université de Bordeaux) (Master)</v>
      </c>
      <c r="F657" s="232" t="s">
        <v>4500</v>
      </c>
      <c r="G657" s="43" t="s">
        <v>81</v>
      </c>
      <c r="H657" s="43" t="s">
        <v>82</v>
      </c>
      <c r="I657" s="43" t="s">
        <v>83</v>
      </c>
      <c r="J657" s="43">
        <v>120</v>
      </c>
      <c r="K657" s="43" t="s">
        <v>84</v>
      </c>
      <c r="L657" s="35">
        <v>1</v>
      </c>
      <c r="M657" s="36" t="s">
        <v>4490</v>
      </c>
      <c r="N657" s="37" t="s">
        <v>86</v>
      </c>
      <c r="O657" s="37" t="s">
        <v>87</v>
      </c>
      <c r="P657" s="37" t="s">
        <v>217</v>
      </c>
      <c r="Q657" s="37" t="s">
        <v>142</v>
      </c>
      <c r="R657" s="43" t="s">
        <v>105</v>
      </c>
      <c r="S657" s="37"/>
      <c r="T657" s="37"/>
      <c r="U657" s="37"/>
      <c r="V657" s="37"/>
      <c r="W657" s="43" t="s">
        <v>89</v>
      </c>
      <c r="X657" s="177" t="s">
        <v>86</v>
      </c>
    </row>
    <row r="658" spans="1:24" ht="244.8" x14ac:dyDescent="0.3">
      <c r="A658" s="228" t="s">
        <v>3333</v>
      </c>
      <c r="B658" s="41" t="s">
        <v>4437</v>
      </c>
      <c r="C658" s="43" t="s">
        <v>78</v>
      </c>
      <c r="D658" s="41" t="s">
        <v>4499</v>
      </c>
      <c r="E658" s="33" t="str">
        <f t="shared" si="13"/>
        <v>Finance parcours corporate finance  (apprentissage possible) (Master) (Université de Bordeaux) (Master)</v>
      </c>
      <c r="F658" s="232" t="s">
        <v>4500</v>
      </c>
      <c r="G658" s="43" t="s">
        <v>81</v>
      </c>
      <c r="H658" s="43" t="s">
        <v>82</v>
      </c>
      <c r="I658" s="43" t="s">
        <v>83</v>
      </c>
      <c r="J658" s="43">
        <v>120</v>
      </c>
      <c r="K658" s="43" t="s">
        <v>84</v>
      </c>
      <c r="L658" s="35">
        <v>1</v>
      </c>
      <c r="M658" s="36" t="s">
        <v>4491</v>
      </c>
      <c r="N658" s="36" t="s">
        <v>4492</v>
      </c>
      <c r="O658" s="37" t="s">
        <v>87</v>
      </c>
      <c r="P658" s="37" t="s">
        <v>4479</v>
      </c>
      <c r="Q658" s="37" t="s">
        <v>93</v>
      </c>
      <c r="R658" s="43" t="s">
        <v>105</v>
      </c>
      <c r="S658" s="37"/>
      <c r="T658" s="37"/>
      <c r="U658" s="37"/>
      <c r="V658" s="37"/>
      <c r="W658" s="43" t="s">
        <v>89</v>
      </c>
      <c r="X658" s="178" t="s">
        <v>4493</v>
      </c>
    </row>
    <row r="659" spans="1:24" ht="259.2" x14ac:dyDescent="0.3">
      <c r="A659" s="228" t="s">
        <v>3333</v>
      </c>
      <c r="B659" s="41" t="s">
        <v>4437</v>
      </c>
      <c r="C659" s="43" t="s">
        <v>78</v>
      </c>
      <c r="D659" s="41" t="s">
        <v>4499</v>
      </c>
      <c r="E659" s="33" t="str">
        <f t="shared" si="13"/>
        <v>Finance parcours corporate finance  (apprentissage possible) (Master) (Université de Bordeaux) (Master)</v>
      </c>
      <c r="F659" s="232" t="s">
        <v>4500</v>
      </c>
      <c r="G659" s="43" t="s">
        <v>81</v>
      </c>
      <c r="H659" s="43" t="s">
        <v>82</v>
      </c>
      <c r="I659" s="43" t="s">
        <v>83</v>
      </c>
      <c r="J659" s="43">
        <v>120</v>
      </c>
      <c r="K659" s="43" t="s">
        <v>84</v>
      </c>
      <c r="L659" s="35">
        <v>1</v>
      </c>
      <c r="M659" s="36" t="s">
        <v>4495</v>
      </c>
      <c r="N659" s="36" t="s">
        <v>4496</v>
      </c>
      <c r="O659" s="37" t="s">
        <v>87</v>
      </c>
      <c r="P659" s="37" t="s">
        <v>674</v>
      </c>
      <c r="Q659" s="37" t="s">
        <v>93</v>
      </c>
      <c r="R659" s="43" t="s">
        <v>105</v>
      </c>
      <c r="S659" s="37"/>
      <c r="T659" s="37"/>
      <c r="U659" s="37"/>
      <c r="V659" s="37"/>
      <c r="W659" s="43" t="s">
        <v>89</v>
      </c>
      <c r="X659" s="178" t="s">
        <v>4497</v>
      </c>
    </row>
    <row r="660" spans="1:24" ht="172.8" x14ac:dyDescent="0.3">
      <c r="A660" s="228" t="s">
        <v>3333</v>
      </c>
      <c r="B660" s="41" t="s">
        <v>4437</v>
      </c>
      <c r="C660" s="43" t="s">
        <v>78</v>
      </c>
      <c r="D660" s="41" t="s">
        <v>4499</v>
      </c>
      <c r="E660" s="33" t="str">
        <f t="shared" si="13"/>
        <v>Finance parcours corporate finance  (apprentissage possible) (Master) (Université de Bordeaux) (Master)</v>
      </c>
      <c r="F660" s="232" t="s">
        <v>4500</v>
      </c>
      <c r="G660" s="43" t="s">
        <v>81</v>
      </c>
      <c r="H660" s="43" t="s">
        <v>82</v>
      </c>
      <c r="I660" s="43" t="s">
        <v>83</v>
      </c>
      <c r="J660" s="43">
        <v>120</v>
      </c>
      <c r="K660" s="43" t="s">
        <v>84</v>
      </c>
      <c r="L660" s="35">
        <v>1</v>
      </c>
      <c r="M660" s="36" t="s">
        <v>4498</v>
      </c>
      <c r="N660" s="37" t="s">
        <v>86</v>
      </c>
      <c r="O660" s="37" t="s">
        <v>87</v>
      </c>
      <c r="P660" s="37" t="s">
        <v>189</v>
      </c>
      <c r="Q660" s="37" t="s">
        <v>93</v>
      </c>
      <c r="R660" s="43" t="s">
        <v>105</v>
      </c>
      <c r="S660" s="37"/>
      <c r="T660" s="37"/>
      <c r="U660" s="37"/>
      <c r="V660" s="37"/>
      <c r="W660" s="43" t="s">
        <v>89</v>
      </c>
      <c r="X660" s="177" t="s">
        <v>86</v>
      </c>
    </row>
    <row r="661" spans="1:24" ht="100.8" x14ac:dyDescent="0.3">
      <c r="A661" s="226" t="s">
        <v>3333</v>
      </c>
      <c r="B661" s="36" t="s">
        <v>4437</v>
      </c>
      <c r="C661" s="37" t="s">
        <v>78</v>
      </c>
      <c r="D661" s="36" t="s">
        <v>4501</v>
      </c>
      <c r="E661" s="33" t="str">
        <f t="shared" si="13"/>
        <v>Gestion de patrimoine Executive (Université de Bordeaux) (Master)</v>
      </c>
      <c r="F661" s="227" t="s">
        <v>4502</v>
      </c>
      <c r="G661" s="37" t="s">
        <v>81</v>
      </c>
      <c r="H661" s="37" t="s">
        <v>82</v>
      </c>
      <c r="I661" s="37" t="s">
        <v>83</v>
      </c>
      <c r="J661" s="37">
        <v>120</v>
      </c>
      <c r="K661" s="153" t="s">
        <v>105</v>
      </c>
      <c r="L661" s="37">
        <v>0</v>
      </c>
      <c r="M661" s="37" t="s">
        <v>112</v>
      </c>
      <c r="N661" s="37" t="s">
        <v>112</v>
      </c>
      <c r="O661" s="37" t="s">
        <v>112</v>
      </c>
      <c r="P661" s="37" t="s">
        <v>112</v>
      </c>
      <c r="Q661" s="37" t="s">
        <v>112</v>
      </c>
      <c r="R661" s="37" t="s">
        <v>105</v>
      </c>
      <c r="S661" s="37"/>
      <c r="T661" s="37"/>
      <c r="U661" s="37"/>
      <c r="V661" s="37"/>
      <c r="W661" s="37" t="s">
        <v>89</v>
      </c>
      <c r="X661" s="177" t="s">
        <v>112</v>
      </c>
    </row>
    <row r="662" spans="1:24" ht="230.4" x14ac:dyDescent="0.3">
      <c r="A662" s="226" t="s">
        <v>3333</v>
      </c>
      <c r="B662" s="36" t="s">
        <v>4437</v>
      </c>
      <c r="C662" s="36" t="s">
        <v>3359</v>
      </c>
      <c r="D662" s="36" t="s">
        <v>4503</v>
      </c>
      <c r="E662" s="33" t="str">
        <f t="shared" si="13"/>
        <v>Assurance, banque, finance : chargé de clientèle parcours conseiller de clientèle particuliers (Université de Bordeaux) (Licence professionnelle )</v>
      </c>
      <c r="F662" s="231" t="s">
        <v>4504</v>
      </c>
      <c r="G662" s="37" t="s">
        <v>160</v>
      </c>
      <c r="H662" s="37" t="s">
        <v>81</v>
      </c>
      <c r="I662" s="37" t="s">
        <v>111</v>
      </c>
      <c r="J662" s="37">
        <v>60</v>
      </c>
      <c r="K662" s="153" t="s">
        <v>105</v>
      </c>
      <c r="L662" s="37">
        <v>0</v>
      </c>
      <c r="M662" s="37" t="s">
        <v>112</v>
      </c>
      <c r="N662" s="37" t="s">
        <v>112</v>
      </c>
      <c r="O662" s="37" t="s">
        <v>112</v>
      </c>
      <c r="P662" s="37" t="s">
        <v>112</v>
      </c>
      <c r="Q662" s="37" t="s">
        <v>112</v>
      </c>
      <c r="R662" s="37" t="s">
        <v>105</v>
      </c>
      <c r="S662" s="37"/>
      <c r="T662" s="37"/>
      <c r="U662" s="37"/>
      <c r="V662" s="37"/>
      <c r="W662" s="37" t="s">
        <v>886</v>
      </c>
      <c r="X662" s="177" t="s">
        <v>112</v>
      </c>
    </row>
    <row r="663" spans="1:24" ht="201.6" x14ac:dyDescent="0.3">
      <c r="A663" s="226" t="s">
        <v>3333</v>
      </c>
      <c r="B663" s="36" t="s">
        <v>4437</v>
      </c>
      <c r="C663" s="36" t="s">
        <v>3359</v>
      </c>
      <c r="D663" s="36" t="s">
        <v>4505</v>
      </c>
      <c r="E663" s="33" t="str">
        <f t="shared" si="13"/>
        <v>Assurance, banque, finance : chargé de clientèle parcours gestion du patrimoine (Université de Bordeaux) (Licence professionnelle )</v>
      </c>
      <c r="F663" s="227" t="s">
        <v>4504</v>
      </c>
      <c r="G663" s="37" t="s">
        <v>160</v>
      </c>
      <c r="H663" s="37" t="s">
        <v>81</v>
      </c>
      <c r="I663" s="37" t="s">
        <v>111</v>
      </c>
      <c r="J663" s="37">
        <v>60</v>
      </c>
      <c r="K663" s="153" t="s">
        <v>105</v>
      </c>
      <c r="L663" s="37">
        <v>0</v>
      </c>
      <c r="M663" s="37" t="s">
        <v>112</v>
      </c>
      <c r="N663" s="37" t="s">
        <v>112</v>
      </c>
      <c r="O663" s="37" t="s">
        <v>112</v>
      </c>
      <c r="P663" s="37" t="s">
        <v>112</v>
      </c>
      <c r="Q663" s="37" t="s">
        <v>112</v>
      </c>
      <c r="R663" s="37" t="s">
        <v>105</v>
      </c>
      <c r="S663" s="37"/>
      <c r="T663" s="37"/>
      <c r="U663" s="37"/>
      <c r="V663" s="37"/>
      <c r="W663" s="37" t="s">
        <v>886</v>
      </c>
      <c r="X663" s="177" t="s">
        <v>112</v>
      </c>
    </row>
    <row r="664" spans="1:24" ht="115.2" x14ac:dyDescent="0.3">
      <c r="A664" s="226" t="s">
        <v>3333</v>
      </c>
      <c r="B664" s="36" t="s">
        <v>4506</v>
      </c>
      <c r="C664" s="37" t="s">
        <v>4507</v>
      </c>
      <c r="D664" s="36" t="s">
        <v>4508</v>
      </c>
      <c r="E664" s="33" t="str">
        <f t="shared" si="13"/>
        <v>Management, spécialité international finance (IAE Aix-Marseille) (MSc 2)</v>
      </c>
      <c r="F664" s="231" t="s">
        <v>4509</v>
      </c>
      <c r="G664" s="37" t="s">
        <v>110</v>
      </c>
      <c r="H664" s="37" t="s">
        <v>82</v>
      </c>
      <c r="I664" s="37" t="s">
        <v>111</v>
      </c>
      <c r="J664" s="37">
        <v>60</v>
      </c>
      <c r="K664" s="153" t="s">
        <v>105</v>
      </c>
      <c r="L664" s="37">
        <v>0</v>
      </c>
      <c r="M664" s="37" t="s">
        <v>112</v>
      </c>
      <c r="N664" s="37" t="s">
        <v>112</v>
      </c>
      <c r="O664" s="37" t="s">
        <v>112</v>
      </c>
      <c r="P664" s="37" t="s">
        <v>112</v>
      </c>
      <c r="Q664" s="37" t="s">
        <v>112</v>
      </c>
      <c r="R664" s="37" t="s">
        <v>105</v>
      </c>
      <c r="S664" s="37"/>
      <c r="T664" s="37"/>
      <c r="U664" s="37"/>
      <c r="V664" s="37"/>
      <c r="W664" s="37" t="s">
        <v>89</v>
      </c>
      <c r="X664" s="177" t="s">
        <v>112</v>
      </c>
    </row>
    <row r="665" spans="1:24" ht="144" x14ac:dyDescent="0.3">
      <c r="A665" s="226" t="s">
        <v>3333</v>
      </c>
      <c r="B665" s="36" t="s">
        <v>4510</v>
      </c>
      <c r="C665" s="37" t="s">
        <v>3409</v>
      </c>
      <c r="D665" s="36" t="s">
        <v>4511</v>
      </c>
      <c r="E665" s="33" t="str">
        <f t="shared" si="13"/>
        <v>Audit Financier (alternance possible) (M1) (IAE Lyon school of management) (Master 1)</v>
      </c>
      <c r="F665" s="167" t="s">
        <v>4409</v>
      </c>
      <c r="G665" s="37" t="s">
        <v>81</v>
      </c>
      <c r="H665" s="37" t="s">
        <v>110</v>
      </c>
      <c r="I665" s="37" t="s">
        <v>111</v>
      </c>
      <c r="J665" s="37">
        <v>60</v>
      </c>
      <c r="K665" s="153" t="s">
        <v>84</v>
      </c>
      <c r="L665" s="235">
        <v>1</v>
      </c>
      <c r="M665" s="37" t="s">
        <v>4401</v>
      </c>
      <c r="N665" s="36" t="s">
        <v>4402</v>
      </c>
      <c r="O665" s="37" t="s">
        <v>87</v>
      </c>
      <c r="P665" s="37" t="s">
        <v>3255</v>
      </c>
      <c r="Q665" s="37" t="s">
        <v>142</v>
      </c>
      <c r="R665" s="37" t="s">
        <v>105</v>
      </c>
      <c r="S665" s="37"/>
      <c r="T665" s="37"/>
      <c r="U665" s="37"/>
      <c r="V665" s="37"/>
      <c r="W665" s="37" t="s">
        <v>886</v>
      </c>
      <c r="X665" s="177" t="s">
        <v>86</v>
      </c>
    </row>
    <row r="666" spans="1:24" ht="144" x14ac:dyDescent="0.3">
      <c r="A666" s="226" t="s">
        <v>3333</v>
      </c>
      <c r="B666" s="36" t="s">
        <v>4510</v>
      </c>
      <c r="C666" s="37" t="s">
        <v>133</v>
      </c>
      <c r="D666" s="36" t="s">
        <v>4512</v>
      </c>
      <c r="E666" s="33" t="str">
        <f t="shared" si="13"/>
        <v>Audit Financier (alternance possible) (M2) (IAE Lyon school of management) (Master 2)</v>
      </c>
      <c r="F666" s="37" t="s">
        <v>4409</v>
      </c>
      <c r="G666" s="37" t="s">
        <v>110</v>
      </c>
      <c r="H666" s="37" t="s">
        <v>82</v>
      </c>
      <c r="I666" s="37" t="s">
        <v>111</v>
      </c>
      <c r="J666" s="37">
        <v>60</v>
      </c>
      <c r="K666" s="153" t="s">
        <v>105</v>
      </c>
      <c r="L666" s="37">
        <v>0</v>
      </c>
      <c r="M666" s="37" t="s">
        <v>112</v>
      </c>
      <c r="N666" s="37" t="s">
        <v>112</v>
      </c>
      <c r="O666" s="37" t="s">
        <v>112</v>
      </c>
      <c r="P666" s="37" t="s">
        <v>112</v>
      </c>
      <c r="Q666" s="37" t="s">
        <v>112</v>
      </c>
      <c r="R666" s="37" t="s">
        <v>105</v>
      </c>
      <c r="S666" s="37"/>
      <c r="T666" s="37"/>
      <c r="U666" s="37"/>
      <c r="V666" s="37"/>
      <c r="W666" s="37" t="s">
        <v>886</v>
      </c>
      <c r="X666" s="177" t="s">
        <v>112</v>
      </c>
    </row>
    <row r="667" spans="1:24" ht="144" x14ac:dyDescent="0.3">
      <c r="A667" s="226" t="s">
        <v>3333</v>
      </c>
      <c r="B667" s="36" t="s">
        <v>4510</v>
      </c>
      <c r="C667" s="37" t="s">
        <v>78</v>
      </c>
      <c r="D667" s="36" t="s">
        <v>4513</v>
      </c>
      <c r="E667" s="33" t="str">
        <f t="shared" si="13"/>
        <v>Audit Financier (alternance possible) (Master) (IAE Lyon school of management) (Master)</v>
      </c>
      <c r="F667" s="37" t="s">
        <v>4409</v>
      </c>
      <c r="G667" s="37" t="s">
        <v>81</v>
      </c>
      <c r="H667" s="37" t="s">
        <v>82</v>
      </c>
      <c r="I667" s="37" t="s">
        <v>83</v>
      </c>
      <c r="J667" s="37">
        <v>120</v>
      </c>
      <c r="K667" s="153" t="s">
        <v>84</v>
      </c>
      <c r="L667" s="235">
        <v>1</v>
      </c>
      <c r="M667" s="37" t="s">
        <v>4401</v>
      </c>
      <c r="N667" s="36" t="s">
        <v>4402</v>
      </c>
      <c r="O667" s="37" t="s">
        <v>87</v>
      </c>
      <c r="P667" s="37" t="s">
        <v>3255</v>
      </c>
      <c r="Q667" s="37" t="s">
        <v>93</v>
      </c>
      <c r="R667" s="37" t="s">
        <v>105</v>
      </c>
      <c r="S667" s="37"/>
      <c r="T667" s="37"/>
      <c r="U667" s="37"/>
      <c r="V667" s="37"/>
      <c r="W667" s="37" t="s">
        <v>886</v>
      </c>
      <c r="X667" s="177" t="s">
        <v>86</v>
      </c>
    </row>
    <row r="668" spans="1:24" ht="158.4" x14ac:dyDescent="0.3">
      <c r="A668" s="226" t="s">
        <v>3333</v>
      </c>
      <c r="B668" s="36" t="s">
        <v>4510</v>
      </c>
      <c r="C668" s="37" t="s">
        <v>3409</v>
      </c>
      <c r="D668" s="36" t="s">
        <v>4399</v>
      </c>
      <c r="E668" s="33" t="str">
        <f t="shared" si="13"/>
        <v>Ingénierie Financière et Transaction - IFT (M1) (IAE Lyon school of management) (Master 1)</v>
      </c>
      <c r="F668" s="167" t="s">
        <v>4514</v>
      </c>
      <c r="G668" s="37" t="s">
        <v>81</v>
      </c>
      <c r="H668" s="37" t="s">
        <v>110</v>
      </c>
      <c r="I668" s="37" t="s">
        <v>111</v>
      </c>
      <c r="J668" s="37">
        <v>60</v>
      </c>
      <c r="K668" s="153" t="s">
        <v>84</v>
      </c>
      <c r="L668" s="235">
        <v>1</v>
      </c>
      <c r="M668" s="37" t="s">
        <v>4401</v>
      </c>
      <c r="N668" s="36" t="s">
        <v>4402</v>
      </c>
      <c r="O668" s="37" t="s">
        <v>87</v>
      </c>
      <c r="P668" s="37" t="s">
        <v>3255</v>
      </c>
      <c r="Q668" s="37" t="s">
        <v>142</v>
      </c>
      <c r="R668" s="37" t="s">
        <v>105</v>
      </c>
      <c r="S668" s="37"/>
      <c r="T668" s="37"/>
      <c r="U668" s="37"/>
      <c r="V668" s="37"/>
      <c r="W668" s="37" t="s">
        <v>886</v>
      </c>
      <c r="X668" s="177" t="s">
        <v>86</v>
      </c>
    </row>
    <row r="669" spans="1:24" ht="409.6" x14ac:dyDescent="0.3">
      <c r="A669" s="228" t="s">
        <v>3333</v>
      </c>
      <c r="B669" s="41" t="s">
        <v>4510</v>
      </c>
      <c r="C669" s="43" t="s">
        <v>133</v>
      </c>
      <c r="D669" s="41" t="s">
        <v>4403</v>
      </c>
      <c r="E669" s="33" t="str">
        <f t="shared" si="13"/>
        <v>Ingénierie Financière et Transaction - IFT (M2) (IAE Lyon school of management) (Master 2)</v>
      </c>
      <c r="F669" s="43" t="s">
        <v>4514</v>
      </c>
      <c r="G669" s="43" t="s">
        <v>110</v>
      </c>
      <c r="H669" s="43" t="s">
        <v>82</v>
      </c>
      <c r="I669" s="43" t="s">
        <v>111</v>
      </c>
      <c r="J669" s="43">
        <v>60</v>
      </c>
      <c r="K669" s="43" t="s">
        <v>84</v>
      </c>
      <c r="L669" s="35">
        <v>1</v>
      </c>
      <c r="M669" s="36" t="s">
        <v>4404</v>
      </c>
      <c r="N669" s="36" t="s">
        <v>4515</v>
      </c>
      <c r="O669" s="37" t="s">
        <v>87</v>
      </c>
      <c r="P669" s="37" t="s">
        <v>674</v>
      </c>
      <c r="Q669" s="37" t="s">
        <v>142</v>
      </c>
      <c r="R669" s="43" t="s">
        <v>105</v>
      </c>
      <c r="S669" s="37"/>
      <c r="T669" s="37"/>
      <c r="U669" s="37"/>
      <c r="V669" s="37"/>
      <c r="W669" s="43" t="s">
        <v>886</v>
      </c>
      <c r="X669" s="137" t="s">
        <v>4516</v>
      </c>
    </row>
    <row r="670" spans="1:24" ht="409.6" x14ac:dyDescent="0.3">
      <c r="A670" s="228" t="s">
        <v>3333</v>
      </c>
      <c r="B670" s="41" t="s">
        <v>4510</v>
      </c>
      <c r="C670" s="43" t="s">
        <v>133</v>
      </c>
      <c r="D670" s="41" t="s">
        <v>4403</v>
      </c>
      <c r="E670" s="33" t="str">
        <f t="shared" si="13"/>
        <v>Ingénierie Financière et Transaction - IFT (M2) (IAE Lyon school of management) (Master 2)</v>
      </c>
      <c r="F670" s="43" t="s">
        <v>4514</v>
      </c>
      <c r="G670" s="43" t="s">
        <v>110</v>
      </c>
      <c r="H670" s="43" t="s">
        <v>82</v>
      </c>
      <c r="I670" s="43" t="s">
        <v>111</v>
      </c>
      <c r="J670" s="43">
        <v>60</v>
      </c>
      <c r="K670" s="43" t="s">
        <v>84</v>
      </c>
      <c r="L670" s="35">
        <v>1</v>
      </c>
      <c r="M670" s="36" t="s">
        <v>4517</v>
      </c>
      <c r="N670" s="36" t="s">
        <v>4518</v>
      </c>
      <c r="O670" s="37" t="s">
        <v>87</v>
      </c>
      <c r="P670" s="37" t="s">
        <v>674</v>
      </c>
      <c r="Q670" s="37" t="s">
        <v>142</v>
      </c>
      <c r="R670" s="43" t="s">
        <v>105</v>
      </c>
      <c r="S670" s="37"/>
      <c r="T670" s="37"/>
      <c r="U670" s="37"/>
      <c r="V670" s="37"/>
      <c r="W670" s="43" t="s">
        <v>886</v>
      </c>
      <c r="X670" s="137" t="s">
        <v>4406</v>
      </c>
    </row>
    <row r="671" spans="1:24" ht="158.4" x14ac:dyDescent="0.3">
      <c r="A671" s="226" t="s">
        <v>3333</v>
      </c>
      <c r="B671" s="36" t="s">
        <v>4510</v>
      </c>
      <c r="C671" s="37" t="s">
        <v>78</v>
      </c>
      <c r="D671" s="36" t="s">
        <v>4407</v>
      </c>
      <c r="E671" s="33" t="str">
        <f t="shared" si="13"/>
        <v>Ingénierie Financière et Transaction - IFT (Master) (IAE Lyon school of management) (Master)</v>
      </c>
      <c r="F671" s="37" t="s">
        <v>4514</v>
      </c>
      <c r="G671" s="37" t="s">
        <v>81</v>
      </c>
      <c r="H671" s="37" t="s">
        <v>82</v>
      </c>
      <c r="I671" s="37" t="s">
        <v>83</v>
      </c>
      <c r="J671" s="37">
        <v>120</v>
      </c>
      <c r="K671" s="153" t="s">
        <v>84</v>
      </c>
      <c r="L671" s="235">
        <v>1</v>
      </c>
      <c r="M671" s="37" t="s">
        <v>4401</v>
      </c>
      <c r="N671" s="36" t="s">
        <v>4402</v>
      </c>
      <c r="O671" s="37" t="s">
        <v>87</v>
      </c>
      <c r="P671" s="37" t="s">
        <v>3255</v>
      </c>
      <c r="Q671" s="37" t="s">
        <v>93</v>
      </c>
      <c r="R671" s="37" t="s">
        <v>105</v>
      </c>
      <c r="S671" s="37"/>
      <c r="T671" s="37"/>
      <c r="U671" s="37"/>
      <c r="V671" s="37"/>
      <c r="W671" s="37" t="s">
        <v>886</v>
      </c>
      <c r="X671" s="177" t="s">
        <v>86</v>
      </c>
    </row>
    <row r="672" spans="1:24" ht="172.8" x14ac:dyDescent="0.3">
      <c r="A672" s="226" t="s">
        <v>3333</v>
      </c>
      <c r="B672" s="36" t="s">
        <v>4510</v>
      </c>
      <c r="C672" s="36" t="s">
        <v>3359</v>
      </c>
      <c r="D672" s="36" t="s">
        <v>4519</v>
      </c>
      <c r="E672" s="33" t="str">
        <f t="shared" si="13"/>
        <v>Commerce en Banque Assurance (Bourg en bresse) (IAE Lyon school of management) (Licence professionnelle )</v>
      </c>
      <c r="F672" s="167" t="s">
        <v>4520</v>
      </c>
      <c r="G672" s="37" t="s">
        <v>160</v>
      </c>
      <c r="H672" s="37" t="s">
        <v>81</v>
      </c>
      <c r="I672" s="37" t="s">
        <v>111</v>
      </c>
      <c r="J672" s="37">
        <v>60</v>
      </c>
      <c r="K672" s="153" t="s">
        <v>105</v>
      </c>
      <c r="L672" s="37">
        <v>0</v>
      </c>
      <c r="M672" s="37" t="s">
        <v>112</v>
      </c>
      <c r="N672" s="37" t="s">
        <v>112</v>
      </c>
      <c r="O672" s="37" t="s">
        <v>112</v>
      </c>
      <c r="P672" s="37" t="s">
        <v>112</v>
      </c>
      <c r="Q672" s="37" t="s">
        <v>112</v>
      </c>
      <c r="R672" s="37" t="s">
        <v>105</v>
      </c>
      <c r="S672" s="37"/>
      <c r="T672" s="37"/>
      <c r="U672" s="37"/>
      <c r="V672" s="37"/>
      <c r="W672" s="37" t="s">
        <v>886</v>
      </c>
      <c r="X672" s="177" t="s">
        <v>112</v>
      </c>
    </row>
    <row r="673" spans="1:24" ht="144" x14ac:dyDescent="0.3">
      <c r="A673" s="226" t="s">
        <v>3333</v>
      </c>
      <c r="B673" s="36" t="s">
        <v>4510</v>
      </c>
      <c r="C673" s="36" t="s">
        <v>3359</v>
      </c>
      <c r="D673" s="36" t="s">
        <v>4521</v>
      </c>
      <c r="E673" s="33" t="str">
        <f t="shared" si="13"/>
        <v>Commerce en Banque-Assurance  (IAE Lyon school of management) (Licence professionnelle )</v>
      </c>
      <c r="F673" s="37" t="s">
        <v>4434</v>
      </c>
      <c r="G673" s="37" t="s">
        <v>160</v>
      </c>
      <c r="H673" s="37" t="s">
        <v>81</v>
      </c>
      <c r="I673" s="37" t="s">
        <v>111</v>
      </c>
      <c r="J673" s="37">
        <v>60</v>
      </c>
      <c r="K673" s="153" t="s">
        <v>105</v>
      </c>
      <c r="L673" s="37">
        <v>0</v>
      </c>
      <c r="M673" s="37" t="s">
        <v>112</v>
      </c>
      <c r="N673" s="37" t="s">
        <v>112</v>
      </c>
      <c r="O673" s="37" t="s">
        <v>112</v>
      </c>
      <c r="P673" s="37" t="s">
        <v>112</v>
      </c>
      <c r="Q673" s="37" t="s">
        <v>112</v>
      </c>
      <c r="R673" s="37" t="s">
        <v>105</v>
      </c>
      <c r="S673" s="37"/>
      <c r="T673" s="37"/>
      <c r="U673" s="37"/>
      <c r="V673" s="37"/>
      <c r="W673" s="37" t="s">
        <v>886</v>
      </c>
      <c r="X673" s="177" t="s">
        <v>112</v>
      </c>
    </row>
    <row r="674" spans="1:24" ht="230.4" x14ac:dyDescent="0.3">
      <c r="A674" s="228" t="s">
        <v>3333</v>
      </c>
      <c r="B674" s="41" t="s">
        <v>4510</v>
      </c>
      <c r="C674" s="43" t="s">
        <v>3409</v>
      </c>
      <c r="D674" s="41" t="s">
        <v>4522</v>
      </c>
      <c r="E674" s="33" t="str">
        <f t="shared" si="13"/>
        <v>Gestion de Patrimoine (M1) (IAE Lyon school of management) (Master 1)</v>
      </c>
      <c r="F674" s="166" t="s">
        <v>4418</v>
      </c>
      <c r="G674" s="43" t="s">
        <v>81</v>
      </c>
      <c r="H674" s="43" t="s">
        <v>110</v>
      </c>
      <c r="I674" s="43" t="s">
        <v>111</v>
      </c>
      <c r="J674" s="43">
        <v>60</v>
      </c>
      <c r="K674" s="43" t="s">
        <v>84</v>
      </c>
      <c r="L674" s="43">
        <v>1</v>
      </c>
      <c r="M674" s="37" t="s">
        <v>4419</v>
      </c>
      <c r="N674" s="36" t="s">
        <v>4420</v>
      </c>
      <c r="O674" s="37" t="s">
        <v>92</v>
      </c>
      <c r="P674" s="37" t="s">
        <v>814</v>
      </c>
      <c r="Q674" s="37" t="s">
        <v>3325</v>
      </c>
      <c r="R674" s="43" t="s">
        <v>105</v>
      </c>
      <c r="S674" s="37"/>
      <c r="T674" s="37"/>
      <c r="U674" s="37"/>
      <c r="V674" s="37"/>
      <c r="W674" s="43" t="s">
        <v>886</v>
      </c>
      <c r="X674" s="137" t="s">
        <v>4523</v>
      </c>
    </row>
    <row r="675" spans="1:24" ht="409.6" x14ac:dyDescent="0.3">
      <c r="A675" s="228" t="s">
        <v>3333</v>
      </c>
      <c r="B675" s="41" t="s">
        <v>4510</v>
      </c>
      <c r="C675" s="43" t="s">
        <v>3409</v>
      </c>
      <c r="D675" s="41" t="s">
        <v>4522</v>
      </c>
      <c r="E675" s="33" t="str">
        <f t="shared" si="13"/>
        <v>Gestion de Patrimoine (M1) (IAE Lyon school of management) (Master 1)</v>
      </c>
      <c r="F675" s="166" t="s">
        <v>4418</v>
      </c>
      <c r="G675" s="43" t="s">
        <v>81</v>
      </c>
      <c r="H675" s="43" t="s">
        <v>110</v>
      </c>
      <c r="I675" s="43" t="s">
        <v>111</v>
      </c>
      <c r="J675" s="43">
        <v>60</v>
      </c>
      <c r="K675" s="43" t="s">
        <v>84</v>
      </c>
      <c r="L675" s="46">
        <v>1</v>
      </c>
      <c r="M675" s="36" t="s">
        <v>4422</v>
      </c>
      <c r="N675" s="36" t="s">
        <v>910</v>
      </c>
      <c r="O675" s="37" t="s">
        <v>87</v>
      </c>
      <c r="P675" s="37" t="s">
        <v>333</v>
      </c>
      <c r="Q675" s="37" t="s">
        <v>138</v>
      </c>
      <c r="R675" s="43" t="s">
        <v>105</v>
      </c>
      <c r="S675" s="37"/>
      <c r="T675" s="37"/>
      <c r="U675" s="37"/>
      <c r="V675" s="37"/>
      <c r="W675" s="43" t="s">
        <v>886</v>
      </c>
      <c r="X675" s="137" t="s">
        <v>4524</v>
      </c>
    </row>
    <row r="676" spans="1:24" ht="115.2" x14ac:dyDescent="0.3">
      <c r="A676" s="226" t="s">
        <v>3333</v>
      </c>
      <c r="B676" s="36" t="s">
        <v>4510</v>
      </c>
      <c r="C676" s="37" t="s">
        <v>133</v>
      </c>
      <c r="D676" s="36" t="s">
        <v>4525</v>
      </c>
      <c r="E676" s="33" t="str">
        <f t="shared" si="13"/>
        <v>Gestion de Patrimoine (M2) (IAE Lyon school of management) (Master 2)</v>
      </c>
      <c r="F676" s="37" t="s">
        <v>4418</v>
      </c>
      <c r="G676" s="37" t="s">
        <v>110</v>
      </c>
      <c r="H676" s="37" t="s">
        <v>82</v>
      </c>
      <c r="I676" s="37" t="s">
        <v>111</v>
      </c>
      <c r="J676" s="37">
        <v>60</v>
      </c>
      <c r="K676" s="153" t="s">
        <v>105</v>
      </c>
      <c r="L676" s="37">
        <v>0</v>
      </c>
      <c r="M676" s="37" t="s">
        <v>112</v>
      </c>
      <c r="N676" s="37" t="s">
        <v>112</v>
      </c>
      <c r="O676" s="37" t="s">
        <v>112</v>
      </c>
      <c r="P676" s="37" t="s">
        <v>112</v>
      </c>
      <c r="Q676" s="37" t="s">
        <v>112</v>
      </c>
      <c r="R676" s="37" t="s">
        <v>105</v>
      </c>
      <c r="S676" s="37"/>
      <c r="T676" s="37"/>
      <c r="U676" s="37"/>
      <c r="V676" s="37"/>
      <c r="W676" s="37" t="s">
        <v>886</v>
      </c>
      <c r="X676" s="177" t="s">
        <v>112</v>
      </c>
    </row>
    <row r="677" spans="1:24" ht="409.6" x14ac:dyDescent="0.3">
      <c r="A677" s="228" t="s">
        <v>3333</v>
      </c>
      <c r="B677" s="41" t="s">
        <v>4510</v>
      </c>
      <c r="C677" s="43" t="s">
        <v>78</v>
      </c>
      <c r="D677" s="41" t="s">
        <v>4526</v>
      </c>
      <c r="E677" s="33" t="str">
        <f t="shared" si="13"/>
        <v>Gestion de Patrimoine (Master) (IAE Lyon school of management) (Master)</v>
      </c>
      <c r="F677" s="43" t="s">
        <v>4418</v>
      </c>
      <c r="G677" s="43" t="s">
        <v>81</v>
      </c>
      <c r="H677" s="43" t="s">
        <v>82</v>
      </c>
      <c r="I677" s="43" t="s">
        <v>83</v>
      </c>
      <c r="J677" s="43">
        <v>120</v>
      </c>
      <c r="K677" s="43" t="s">
        <v>84</v>
      </c>
      <c r="L677" s="35">
        <v>1</v>
      </c>
      <c r="M677" s="37" t="s">
        <v>4419</v>
      </c>
      <c r="N677" s="36" t="s">
        <v>4527</v>
      </c>
      <c r="O677" s="37" t="s">
        <v>92</v>
      </c>
      <c r="P677" s="37" t="s">
        <v>814</v>
      </c>
      <c r="Q677" s="37" t="s">
        <v>4425</v>
      </c>
      <c r="R677" s="43" t="s">
        <v>105</v>
      </c>
      <c r="S677" s="37"/>
      <c r="T677" s="37"/>
      <c r="U677" s="37"/>
      <c r="V677" s="37"/>
      <c r="W677" s="43" t="s">
        <v>886</v>
      </c>
      <c r="X677" s="137" t="s">
        <v>4528</v>
      </c>
    </row>
    <row r="678" spans="1:24" ht="409.6" x14ac:dyDescent="0.3">
      <c r="A678" s="228" t="s">
        <v>3333</v>
      </c>
      <c r="B678" s="41" t="s">
        <v>4510</v>
      </c>
      <c r="C678" s="43" t="s">
        <v>78</v>
      </c>
      <c r="D678" s="41" t="s">
        <v>4526</v>
      </c>
      <c r="E678" s="33" t="str">
        <f t="shared" si="13"/>
        <v>Gestion de Patrimoine (Master) (IAE Lyon school of management) (Master)</v>
      </c>
      <c r="F678" s="43" t="s">
        <v>4418</v>
      </c>
      <c r="G678" s="43" t="s">
        <v>81</v>
      </c>
      <c r="H678" s="43" t="s">
        <v>82</v>
      </c>
      <c r="I678" s="43" t="s">
        <v>83</v>
      </c>
      <c r="J678" s="43">
        <v>120</v>
      </c>
      <c r="K678" s="43" t="s">
        <v>84</v>
      </c>
      <c r="L678" s="35">
        <v>1</v>
      </c>
      <c r="M678" s="36" t="s">
        <v>4422</v>
      </c>
      <c r="N678" s="36" t="s">
        <v>910</v>
      </c>
      <c r="O678" s="37" t="s">
        <v>87</v>
      </c>
      <c r="P678" s="37" t="s">
        <v>333</v>
      </c>
      <c r="Q678" s="37" t="s">
        <v>95</v>
      </c>
      <c r="R678" s="43" t="s">
        <v>105</v>
      </c>
      <c r="S678" s="37"/>
      <c r="T678" s="37"/>
      <c r="U678" s="37"/>
      <c r="V678" s="37"/>
      <c r="W678" s="43" t="s">
        <v>886</v>
      </c>
      <c r="X678" s="137" t="s">
        <v>4524</v>
      </c>
    </row>
    <row r="679" spans="1:24" ht="144" x14ac:dyDescent="0.3">
      <c r="A679" s="226" t="s">
        <v>3333</v>
      </c>
      <c r="B679" s="36" t="s">
        <v>4510</v>
      </c>
      <c r="C679" s="37" t="s">
        <v>133</v>
      </c>
      <c r="D679" s="36" t="s">
        <v>4529</v>
      </c>
      <c r="E679" s="33" t="str">
        <f t="shared" si="13"/>
        <v>Chargé d'Affaires Entreprises en Banque (alternance) (IAE Lyon school of management) (Master 2)</v>
      </c>
      <c r="F679" s="167" t="s">
        <v>4413</v>
      </c>
      <c r="G679" s="37" t="s">
        <v>110</v>
      </c>
      <c r="H679" s="37" t="s">
        <v>82</v>
      </c>
      <c r="I679" s="37" t="s">
        <v>111</v>
      </c>
      <c r="J679" s="37">
        <v>60</v>
      </c>
      <c r="K679" s="153" t="s">
        <v>105</v>
      </c>
      <c r="L679" s="37">
        <v>0</v>
      </c>
      <c r="M679" s="37" t="s">
        <v>112</v>
      </c>
      <c r="N679" s="37" t="s">
        <v>112</v>
      </c>
      <c r="O679" s="37" t="s">
        <v>112</v>
      </c>
      <c r="P679" s="37" t="s">
        <v>112</v>
      </c>
      <c r="Q679" s="37" t="s">
        <v>112</v>
      </c>
      <c r="R679" s="37" t="s">
        <v>105</v>
      </c>
      <c r="S679" s="37"/>
      <c r="T679" s="37"/>
      <c r="U679" s="37"/>
      <c r="V679" s="37"/>
      <c r="W679" s="37" t="s">
        <v>886</v>
      </c>
      <c r="X679" s="177" t="s">
        <v>112</v>
      </c>
    </row>
    <row r="680" spans="1:24" ht="187.2" x14ac:dyDescent="0.3">
      <c r="A680" s="226" t="s">
        <v>3333</v>
      </c>
      <c r="B680" s="36" t="s">
        <v>4510</v>
      </c>
      <c r="C680" s="37" t="s">
        <v>133</v>
      </c>
      <c r="D680" s="36" t="s">
        <v>4530</v>
      </c>
      <c r="E680" s="33" t="str">
        <f t="shared" si="13"/>
        <v>Conformité Bancaire et Contrôle Interne des Risques (alternance) (IAE Lyon school of management) (Master 2)</v>
      </c>
      <c r="F680" s="167" t="s">
        <v>4415</v>
      </c>
      <c r="G680" s="37" t="s">
        <v>110</v>
      </c>
      <c r="H680" s="37" t="s">
        <v>82</v>
      </c>
      <c r="I680" s="37" t="s">
        <v>111</v>
      </c>
      <c r="J680" s="37">
        <v>60</v>
      </c>
      <c r="K680" s="153" t="s">
        <v>84</v>
      </c>
      <c r="L680" s="37">
        <v>1</v>
      </c>
      <c r="M680" s="37" t="s">
        <v>693</v>
      </c>
      <c r="N680" s="37" t="s">
        <v>86</v>
      </c>
      <c r="O680" s="37" t="s">
        <v>86</v>
      </c>
      <c r="P680" s="37" t="s">
        <v>112</v>
      </c>
      <c r="Q680" s="37" t="s">
        <v>138</v>
      </c>
      <c r="R680" s="37" t="s">
        <v>105</v>
      </c>
      <c r="S680" s="37"/>
      <c r="T680" s="37"/>
      <c r="U680" s="37"/>
      <c r="V680" s="37"/>
      <c r="W680" s="37" t="s">
        <v>89</v>
      </c>
      <c r="X680" s="177" t="s">
        <v>112</v>
      </c>
    </row>
    <row r="681" spans="1:24" ht="100.8" x14ac:dyDescent="0.3">
      <c r="A681" s="226" t="s">
        <v>3333</v>
      </c>
      <c r="B681" s="36" t="s">
        <v>4510</v>
      </c>
      <c r="C681" s="37" t="s">
        <v>171</v>
      </c>
      <c r="D681" s="36" t="s">
        <v>4531</v>
      </c>
      <c r="E681" s="33" t="str">
        <f t="shared" si="13"/>
        <v>Manager IFRS (IAE Lyon school of management) (Certificat)</v>
      </c>
      <c r="F681" s="167" t="s">
        <v>4532</v>
      </c>
      <c r="G681" s="37" t="s">
        <v>81</v>
      </c>
      <c r="H681" s="37" t="s">
        <v>81</v>
      </c>
      <c r="I681" s="37" t="s">
        <v>4533</v>
      </c>
      <c r="J681" s="37" t="s">
        <v>112</v>
      </c>
      <c r="K681" s="153" t="s">
        <v>105</v>
      </c>
      <c r="L681" s="37">
        <v>0</v>
      </c>
      <c r="M681" s="37" t="s">
        <v>112</v>
      </c>
      <c r="N681" s="37" t="s">
        <v>112</v>
      </c>
      <c r="O681" s="37" t="s">
        <v>112</v>
      </c>
      <c r="P681" s="37" t="s">
        <v>112</v>
      </c>
      <c r="Q681" s="37" t="s">
        <v>112</v>
      </c>
      <c r="R681" s="37" t="s">
        <v>105</v>
      </c>
      <c r="S681" s="37"/>
      <c r="T681" s="37"/>
      <c r="U681" s="37"/>
      <c r="V681" s="37"/>
      <c r="W681" s="37" t="s">
        <v>116</v>
      </c>
      <c r="X681" s="177" t="s">
        <v>112</v>
      </c>
    </row>
    <row r="682" spans="1:24" ht="158.4" x14ac:dyDescent="0.3">
      <c r="A682" s="226" t="s">
        <v>3333</v>
      </c>
      <c r="B682" s="36" t="s">
        <v>4510</v>
      </c>
      <c r="C682" s="37" t="s">
        <v>171</v>
      </c>
      <c r="D682" s="36" t="s">
        <v>4534</v>
      </c>
      <c r="E682" s="33" t="str">
        <f t="shared" si="13"/>
        <v>Mener un diagnostic financier et une analyse de rentabilité (IAE Lyon school of management) (Certificat)</v>
      </c>
      <c r="F682" s="167" t="s">
        <v>4535</v>
      </c>
      <c r="G682" s="37" t="s">
        <v>86</v>
      </c>
      <c r="H682" s="37" t="s">
        <v>86</v>
      </c>
      <c r="I682" s="37" t="s">
        <v>4262</v>
      </c>
      <c r="J682" s="37" t="s">
        <v>112</v>
      </c>
      <c r="K682" s="153" t="s">
        <v>105</v>
      </c>
      <c r="L682" s="37">
        <v>0</v>
      </c>
      <c r="M682" s="37" t="s">
        <v>112</v>
      </c>
      <c r="N682" s="37" t="s">
        <v>112</v>
      </c>
      <c r="O682" s="37" t="s">
        <v>112</v>
      </c>
      <c r="P682" s="37" t="s">
        <v>112</v>
      </c>
      <c r="Q682" s="37" t="s">
        <v>112</v>
      </c>
      <c r="R682" s="37" t="s">
        <v>105</v>
      </c>
      <c r="S682" s="37"/>
      <c r="T682" s="37"/>
      <c r="U682" s="37"/>
      <c r="V682" s="37"/>
      <c r="W682" s="37" t="s">
        <v>116</v>
      </c>
      <c r="X682" s="177" t="s">
        <v>112</v>
      </c>
    </row>
    <row r="683" spans="1:24" ht="172.8" x14ac:dyDescent="0.3">
      <c r="A683" s="226" t="s">
        <v>3333</v>
      </c>
      <c r="B683" s="36" t="s">
        <v>4510</v>
      </c>
      <c r="C683" s="37" t="s">
        <v>4536</v>
      </c>
      <c r="D683" s="36" t="s">
        <v>4537</v>
      </c>
      <c r="E683" s="33" t="str">
        <f t="shared" si="13"/>
        <v>Conseil en finance et contrôle des TPE-PME (Formation Continue) (IAE Lyon school of management) (Certificat )</v>
      </c>
      <c r="F683" s="167" t="s">
        <v>4538</v>
      </c>
      <c r="G683" s="36" t="s">
        <v>4539</v>
      </c>
      <c r="H683" s="36" t="s">
        <v>4539</v>
      </c>
      <c r="I683" s="37" t="s">
        <v>1252</v>
      </c>
      <c r="J683" s="37" t="s">
        <v>112</v>
      </c>
      <c r="K683" s="153" t="s">
        <v>105</v>
      </c>
      <c r="L683" s="37">
        <v>0</v>
      </c>
      <c r="M683" s="37" t="s">
        <v>112</v>
      </c>
      <c r="N683" s="37" t="s">
        <v>112</v>
      </c>
      <c r="O683" s="37" t="s">
        <v>112</v>
      </c>
      <c r="P683" s="37" t="s">
        <v>112</v>
      </c>
      <c r="Q683" s="37" t="s">
        <v>112</v>
      </c>
      <c r="R683" s="37" t="s">
        <v>105</v>
      </c>
      <c r="S683" s="37"/>
      <c r="T683" s="37"/>
      <c r="U683" s="37"/>
      <c r="V683" s="37"/>
      <c r="W683" s="37" t="s">
        <v>116</v>
      </c>
      <c r="X683" s="177" t="s">
        <v>112</v>
      </c>
    </row>
    <row r="684" spans="1:24" ht="57.6" x14ac:dyDescent="0.3">
      <c r="A684" s="226" t="s">
        <v>3333</v>
      </c>
      <c r="B684" s="36" t="s">
        <v>4540</v>
      </c>
      <c r="C684" s="37" t="s">
        <v>3409</v>
      </c>
      <c r="D684" s="36" t="s">
        <v>759</v>
      </c>
      <c r="E684" s="33" t="str">
        <f t="shared" si="13"/>
        <v>Finance (IAE Poitiers) (Master 1)</v>
      </c>
      <c r="F684" s="167" t="s">
        <v>4541</v>
      </c>
      <c r="G684" s="37" t="s">
        <v>81</v>
      </c>
      <c r="H684" s="37" t="s">
        <v>110</v>
      </c>
      <c r="I684" s="37" t="s">
        <v>111</v>
      </c>
      <c r="J684" s="37" t="s">
        <v>3761</v>
      </c>
      <c r="K684" s="153" t="s">
        <v>105</v>
      </c>
      <c r="L684" s="37">
        <v>0</v>
      </c>
      <c r="M684" s="37" t="s">
        <v>112</v>
      </c>
      <c r="N684" s="37" t="s">
        <v>112</v>
      </c>
      <c r="O684" s="37" t="s">
        <v>112</v>
      </c>
      <c r="P684" s="37" t="s">
        <v>112</v>
      </c>
      <c r="Q684" s="37" t="s">
        <v>112</v>
      </c>
      <c r="R684" s="37" t="s">
        <v>105</v>
      </c>
      <c r="S684" s="37"/>
      <c r="T684" s="37"/>
      <c r="U684" s="37"/>
      <c r="V684" s="37"/>
      <c r="W684" s="37" t="s">
        <v>886</v>
      </c>
      <c r="X684" s="177" t="s">
        <v>112</v>
      </c>
    </row>
    <row r="685" spans="1:24" ht="409.6" x14ac:dyDescent="0.3">
      <c r="A685" s="226" t="s">
        <v>3333</v>
      </c>
      <c r="B685" s="36" t="s">
        <v>4540</v>
      </c>
      <c r="C685" s="37" t="s">
        <v>133</v>
      </c>
      <c r="D685" s="36" t="s">
        <v>4542</v>
      </c>
      <c r="E685" s="33" t="str">
        <f t="shared" si="13"/>
        <v>Finance parcours Finance et ingénierie financière (M2) (IAE Poitiers) (Master 2)</v>
      </c>
      <c r="F685" s="167" t="s">
        <v>4543</v>
      </c>
      <c r="G685" s="37" t="s">
        <v>110</v>
      </c>
      <c r="H685" s="37" t="s">
        <v>82</v>
      </c>
      <c r="I685" s="37" t="s">
        <v>111</v>
      </c>
      <c r="J685" s="37" t="s">
        <v>3761</v>
      </c>
      <c r="K685" s="153" t="s">
        <v>84</v>
      </c>
      <c r="L685" s="37">
        <v>1</v>
      </c>
      <c r="M685" s="37" t="s">
        <v>3913</v>
      </c>
      <c r="N685" s="37" t="s">
        <v>281</v>
      </c>
      <c r="O685" s="37" t="s">
        <v>86</v>
      </c>
      <c r="P685" s="37" t="s">
        <v>86</v>
      </c>
      <c r="Q685" s="37" t="s">
        <v>86</v>
      </c>
      <c r="R685" s="37" t="s">
        <v>105</v>
      </c>
      <c r="S685" s="37"/>
      <c r="T685" s="37"/>
      <c r="U685" s="37"/>
      <c r="V685" s="37"/>
      <c r="W685" s="37" t="s">
        <v>886</v>
      </c>
      <c r="X685" s="137" t="s">
        <v>3915</v>
      </c>
    </row>
    <row r="686" spans="1:24" ht="409.6" x14ac:dyDescent="0.3">
      <c r="A686" s="226" t="s">
        <v>3333</v>
      </c>
      <c r="B686" s="36" t="s">
        <v>4540</v>
      </c>
      <c r="C686" s="37" t="s">
        <v>3362</v>
      </c>
      <c r="D686" s="36" t="s">
        <v>3916</v>
      </c>
      <c r="E686" s="33" t="str">
        <f t="shared" si="13"/>
        <v>Finance parcours Finance et ingénierie financière (Master) (IAE Poitiers) (Master )</v>
      </c>
      <c r="F686" s="37" t="s">
        <v>4543</v>
      </c>
      <c r="G686" s="37" t="s">
        <v>81</v>
      </c>
      <c r="H686" s="37" t="s">
        <v>82</v>
      </c>
      <c r="I686" s="37" t="s">
        <v>83</v>
      </c>
      <c r="J686" s="37">
        <v>120</v>
      </c>
      <c r="K686" s="153" t="s">
        <v>84</v>
      </c>
      <c r="L686" s="37">
        <v>1</v>
      </c>
      <c r="M686" s="37" t="s">
        <v>3913</v>
      </c>
      <c r="N686" s="37" t="s">
        <v>281</v>
      </c>
      <c r="O686" s="37" t="s">
        <v>86</v>
      </c>
      <c r="P686" s="37" t="s">
        <v>86</v>
      </c>
      <c r="Q686" s="37" t="s">
        <v>86</v>
      </c>
      <c r="R686" s="37" t="s">
        <v>105</v>
      </c>
      <c r="S686" s="37"/>
      <c r="T686" s="37"/>
      <c r="U686" s="37"/>
      <c r="V686" s="37"/>
      <c r="W686" s="37" t="s">
        <v>886</v>
      </c>
      <c r="X686" s="137" t="s">
        <v>3915</v>
      </c>
    </row>
    <row r="687" spans="1:24" ht="409.6" x14ac:dyDescent="0.3">
      <c r="A687" s="226" t="s">
        <v>3333</v>
      </c>
      <c r="B687" s="36" t="s">
        <v>4540</v>
      </c>
      <c r="C687" s="37" t="s">
        <v>133</v>
      </c>
      <c r="D687" s="36" t="s">
        <v>4544</v>
      </c>
      <c r="E687" s="33" t="str">
        <f t="shared" si="13"/>
        <v>Finance parcours gestion fiscale (M2) (IAE Poitiers) (Master 2)</v>
      </c>
      <c r="F687" s="167" t="s">
        <v>4541</v>
      </c>
      <c r="G687" s="37" t="s">
        <v>110</v>
      </c>
      <c r="H687" s="37" t="s">
        <v>82</v>
      </c>
      <c r="I687" s="37" t="s">
        <v>111</v>
      </c>
      <c r="J687" s="37" t="s">
        <v>3761</v>
      </c>
      <c r="K687" s="153" t="s">
        <v>84</v>
      </c>
      <c r="L687" s="37">
        <v>1</v>
      </c>
      <c r="M687" s="36" t="s">
        <v>3919</v>
      </c>
      <c r="N687" s="37" t="s">
        <v>910</v>
      </c>
      <c r="O687" s="37" t="s">
        <v>86</v>
      </c>
      <c r="P687" s="37" t="s">
        <v>2414</v>
      </c>
      <c r="Q687" s="37" t="s">
        <v>86</v>
      </c>
      <c r="R687" s="37" t="s">
        <v>105</v>
      </c>
      <c r="S687" s="37"/>
      <c r="T687" s="37"/>
      <c r="U687" s="37"/>
      <c r="V687" s="37"/>
      <c r="W687" s="37" t="s">
        <v>886</v>
      </c>
      <c r="X687" s="137" t="s">
        <v>4545</v>
      </c>
    </row>
    <row r="688" spans="1:24" ht="409.6" x14ac:dyDescent="0.3">
      <c r="A688" s="226" t="s">
        <v>3333</v>
      </c>
      <c r="B688" s="36" t="s">
        <v>4540</v>
      </c>
      <c r="C688" s="37" t="s">
        <v>3362</v>
      </c>
      <c r="D688" s="36" t="s">
        <v>3922</v>
      </c>
      <c r="E688" s="33" t="str">
        <f t="shared" si="13"/>
        <v>Finance parcours gestion fiscale (Master) (IAE Poitiers) (Master )</v>
      </c>
      <c r="F688" s="37" t="s">
        <v>4543</v>
      </c>
      <c r="G688" s="37" t="s">
        <v>81</v>
      </c>
      <c r="H688" s="37" t="s">
        <v>82</v>
      </c>
      <c r="I688" s="37" t="s">
        <v>83</v>
      </c>
      <c r="J688" s="37">
        <v>120</v>
      </c>
      <c r="K688" s="153" t="s">
        <v>84</v>
      </c>
      <c r="L688" s="37">
        <v>1</v>
      </c>
      <c r="M688" s="36" t="s">
        <v>3919</v>
      </c>
      <c r="N688" s="37" t="s">
        <v>910</v>
      </c>
      <c r="O688" s="37" t="s">
        <v>86</v>
      </c>
      <c r="P688" s="37" t="s">
        <v>2414</v>
      </c>
      <c r="Q688" s="37" t="s">
        <v>86</v>
      </c>
      <c r="R688" s="37" t="s">
        <v>105</v>
      </c>
      <c r="S688" s="37"/>
      <c r="T688" s="37"/>
      <c r="U688" s="37"/>
      <c r="V688" s="37"/>
      <c r="W688" s="37" t="s">
        <v>886</v>
      </c>
      <c r="X688" s="137" t="s">
        <v>4546</v>
      </c>
    </row>
    <row r="689" spans="1:24" ht="129.6" x14ac:dyDescent="0.3">
      <c r="A689" s="226" t="s">
        <v>3333</v>
      </c>
      <c r="B689" s="36" t="s">
        <v>4547</v>
      </c>
      <c r="C689" s="37" t="s">
        <v>4548</v>
      </c>
      <c r="D689" s="36" t="s">
        <v>4549</v>
      </c>
      <c r="E689" s="33" t="str">
        <f t="shared" si="13"/>
        <v>International Business – Corporate Finance (ESC Clermont BS) (MIB / DBA)</v>
      </c>
      <c r="F689" s="167" t="s">
        <v>4550</v>
      </c>
      <c r="G689" s="37" t="s">
        <v>110</v>
      </c>
      <c r="H689" s="37" t="s">
        <v>82</v>
      </c>
      <c r="I689" s="37" t="s">
        <v>111</v>
      </c>
      <c r="J689" s="37">
        <v>60</v>
      </c>
      <c r="K689" s="153" t="s">
        <v>105</v>
      </c>
      <c r="L689" s="37">
        <v>0</v>
      </c>
      <c r="M689" s="37" t="s">
        <v>112</v>
      </c>
      <c r="N689" s="37" t="s">
        <v>112</v>
      </c>
      <c r="O689" s="37" t="s">
        <v>112</v>
      </c>
      <c r="P689" s="37" t="s">
        <v>112</v>
      </c>
      <c r="Q689" s="37" t="s">
        <v>112</v>
      </c>
      <c r="R689" s="37" t="s">
        <v>105</v>
      </c>
      <c r="S689" s="37"/>
      <c r="T689" s="37"/>
      <c r="U689" s="37"/>
      <c r="V689" s="37"/>
      <c r="W689" s="37" t="s">
        <v>886</v>
      </c>
      <c r="X689" s="177" t="s">
        <v>112</v>
      </c>
    </row>
    <row r="690" spans="1:24" ht="86.4" x14ac:dyDescent="0.3">
      <c r="A690" s="226" t="s">
        <v>3333</v>
      </c>
      <c r="B690" s="36" t="s">
        <v>4547</v>
      </c>
      <c r="C690" s="37" t="s">
        <v>4507</v>
      </c>
      <c r="D690" s="37" t="s">
        <v>4551</v>
      </c>
      <c r="E690" s="33" t="str">
        <f t="shared" si="13"/>
        <v>Corporate Finance &amp; Fintech (ESC Clermont BS) (MSc 2)</v>
      </c>
      <c r="F690" s="167" t="s">
        <v>4552</v>
      </c>
      <c r="G690" s="37" t="s">
        <v>110</v>
      </c>
      <c r="H690" s="37" t="s">
        <v>82</v>
      </c>
      <c r="I690" s="37" t="s">
        <v>111</v>
      </c>
      <c r="J690" s="37">
        <v>60</v>
      </c>
      <c r="K690" s="153" t="s">
        <v>105</v>
      </c>
      <c r="L690" s="37">
        <v>0</v>
      </c>
      <c r="M690" s="37" t="s">
        <v>112</v>
      </c>
      <c r="N690" s="37" t="s">
        <v>112</v>
      </c>
      <c r="O690" s="37" t="s">
        <v>112</v>
      </c>
      <c r="P690" s="37" t="s">
        <v>112</v>
      </c>
      <c r="Q690" s="37" t="s">
        <v>112</v>
      </c>
      <c r="R690" s="37" t="s">
        <v>105</v>
      </c>
      <c r="S690" s="37"/>
      <c r="T690" s="37"/>
      <c r="U690" s="37"/>
      <c r="V690" s="37"/>
      <c r="W690" s="37" t="s">
        <v>89</v>
      </c>
      <c r="X690" s="177" t="s">
        <v>112</v>
      </c>
    </row>
    <row r="691" spans="1:24" ht="201.6" x14ac:dyDescent="0.3">
      <c r="A691" s="228" t="s">
        <v>3333</v>
      </c>
      <c r="B691" s="41" t="s">
        <v>4553</v>
      </c>
      <c r="C691" s="43" t="s">
        <v>4346</v>
      </c>
      <c r="D691" s="41" t="s">
        <v>4554</v>
      </c>
      <c r="E691" s="33" t="str">
        <f t="shared" si="13"/>
        <v>Gestion parcours Finance Banque Assurance (L1 - L2) (Université de Poitiers/ La Rochelle Université) (Licence 1 &amp; 2)</v>
      </c>
      <c r="F691" s="43" t="s">
        <v>4555</v>
      </c>
      <c r="G691" s="43" t="s">
        <v>500</v>
      </c>
      <c r="H691" s="43" t="s">
        <v>160</v>
      </c>
      <c r="I691" s="43" t="s">
        <v>83</v>
      </c>
      <c r="J691" s="43">
        <v>120</v>
      </c>
      <c r="K691" s="43" t="s">
        <v>84</v>
      </c>
      <c r="L691" s="35">
        <v>1</v>
      </c>
      <c r="M691" s="37" t="s">
        <v>4556</v>
      </c>
      <c r="N691" s="37" t="s">
        <v>86</v>
      </c>
      <c r="O691" s="37" t="s">
        <v>153</v>
      </c>
      <c r="P691" s="37" t="s">
        <v>1240</v>
      </c>
      <c r="Q691" s="37" t="s">
        <v>4162</v>
      </c>
      <c r="R691" s="43" t="s">
        <v>105</v>
      </c>
      <c r="S691" s="37"/>
      <c r="T691" s="37"/>
      <c r="U691" s="37"/>
      <c r="V691" s="37"/>
      <c r="W691" s="43" t="s">
        <v>89</v>
      </c>
      <c r="X691" s="177" t="s">
        <v>86</v>
      </c>
    </row>
    <row r="692" spans="1:24" ht="201.6" x14ac:dyDescent="0.3">
      <c r="A692" s="228" t="s">
        <v>3333</v>
      </c>
      <c r="B692" s="41" t="s">
        <v>4553</v>
      </c>
      <c r="C692" s="43" t="s">
        <v>4346</v>
      </c>
      <c r="D692" s="41" t="s">
        <v>4554</v>
      </c>
      <c r="E692" s="33" t="str">
        <f t="shared" si="13"/>
        <v>Gestion parcours Finance Banque Assurance (L1 - L2) (Université de Poitiers/ La Rochelle Université) (Licence 1 &amp; 2)</v>
      </c>
      <c r="F692" s="43" t="s">
        <v>4555</v>
      </c>
      <c r="G692" s="43" t="s">
        <v>500</v>
      </c>
      <c r="H692" s="43" t="s">
        <v>160</v>
      </c>
      <c r="I692" s="43" t="s">
        <v>83</v>
      </c>
      <c r="J692" s="43">
        <v>120</v>
      </c>
      <c r="K692" s="43" t="s">
        <v>84</v>
      </c>
      <c r="L692" s="35">
        <v>1</v>
      </c>
      <c r="M692" s="36" t="s">
        <v>4557</v>
      </c>
      <c r="N692" s="37" t="s">
        <v>86</v>
      </c>
      <c r="O692" s="37" t="s">
        <v>153</v>
      </c>
      <c r="P692" s="37" t="s">
        <v>1240</v>
      </c>
      <c r="Q692" s="37" t="s">
        <v>4162</v>
      </c>
      <c r="R692" s="43" t="s">
        <v>105</v>
      </c>
      <c r="S692" s="37"/>
      <c r="T692" s="37"/>
      <c r="U692" s="37"/>
      <c r="V692" s="37"/>
      <c r="W692" s="43" t="s">
        <v>89</v>
      </c>
      <c r="X692" s="177" t="s">
        <v>86</v>
      </c>
    </row>
    <row r="693" spans="1:24" ht="201.6" x14ac:dyDescent="0.3">
      <c r="A693" s="228" t="s">
        <v>3333</v>
      </c>
      <c r="B693" s="41" t="s">
        <v>4553</v>
      </c>
      <c r="C693" s="43" t="s">
        <v>4346</v>
      </c>
      <c r="D693" s="41" t="s">
        <v>4554</v>
      </c>
      <c r="E693" s="33" t="str">
        <f t="shared" si="13"/>
        <v>Gestion parcours Finance Banque Assurance (L1 - L2) (Université de Poitiers/ La Rochelle Université) (Licence 1 &amp; 2)</v>
      </c>
      <c r="F693" s="43" t="s">
        <v>4555</v>
      </c>
      <c r="G693" s="43" t="s">
        <v>500</v>
      </c>
      <c r="H693" s="43" t="s">
        <v>160</v>
      </c>
      <c r="I693" s="43" t="s">
        <v>83</v>
      </c>
      <c r="J693" s="43">
        <v>120</v>
      </c>
      <c r="K693" s="43" t="s">
        <v>84</v>
      </c>
      <c r="L693" s="35">
        <v>1</v>
      </c>
      <c r="M693" s="36" t="s">
        <v>4558</v>
      </c>
      <c r="N693" s="37" t="s">
        <v>86</v>
      </c>
      <c r="O693" s="37" t="s">
        <v>153</v>
      </c>
      <c r="P693" s="37" t="s">
        <v>4559</v>
      </c>
      <c r="Q693" s="37" t="s">
        <v>4162</v>
      </c>
      <c r="R693" s="43" t="s">
        <v>105</v>
      </c>
      <c r="S693" s="37"/>
      <c r="T693" s="37"/>
      <c r="U693" s="37"/>
      <c r="V693" s="37"/>
      <c r="W693" s="43" t="s">
        <v>89</v>
      </c>
      <c r="X693" s="177" t="s">
        <v>86</v>
      </c>
    </row>
    <row r="694" spans="1:24" ht="201.6" x14ac:dyDescent="0.3">
      <c r="A694" s="228" t="s">
        <v>3333</v>
      </c>
      <c r="B694" s="41" t="s">
        <v>4553</v>
      </c>
      <c r="C694" s="43" t="s">
        <v>4346</v>
      </c>
      <c r="D694" s="41" t="s">
        <v>4554</v>
      </c>
      <c r="E694" s="33" t="str">
        <f t="shared" si="13"/>
        <v>Gestion parcours Finance Banque Assurance (L1 - L2) (Université de Poitiers/ La Rochelle Université) (Licence 1 &amp; 2)</v>
      </c>
      <c r="F694" s="43" t="s">
        <v>4555</v>
      </c>
      <c r="G694" s="43" t="s">
        <v>500</v>
      </c>
      <c r="H694" s="43" t="s">
        <v>160</v>
      </c>
      <c r="I694" s="43" t="s">
        <v>83</v>
      </c>
      <c r="J694" s="43">
        <v>120</v>
      </c>
      <c r="K694" s="43" t="s">
        <v>84</v>
      </c>
      <c r="L694" s="35">
        <v>1</v>
      </c>
      <c r="M694" s="36" t="s">
        <v>4560</v>
      </c>
      <c r="N694" s="37" t="s">
        <v>86</v>
      </c>
      <c r="O694" s="37" t="s">
        <v>153</v>
      </c>
      <c r="P694" s="37" t="s">
        <v>4290</v>
      </c>
      <c r="Q694" s="37" t="s">
        <v>93</v>
      </c>
      <c r="R694" s="43" t="s">
        <v>105</v>
      </c>
      <c r="S694" s="37"/>
      <c r="T694" s="37"/>
      <c r="U694" s="37"/>
      <c r="V694" s="37"/>
      <c r="W694" s="43" t="s">
        <v>89</v>
      </c>
      <c r="X694" s="177" t="s">
        <v>86</v>
      </c>
    </row>
    <row r="695" spans="1:24" ht="201.6" x14ac:dyDescent="0.3">
      <c r="A695" s="228" t="s">
        <v>3333</v>
      </c>
      <c r="B695" s="41" t="s">
        <v>4553</v>
      </c>
      <c r="C695" s="43" t="s">
        <v>4346</v>
      </c>
      <c r="D695" s="41" t="s">
        <v>4554</v>
      </c>
      <c r="E695" s="33" t="str">
        <f t="shared" si="13"/>
        <v>Gestion parcours Finance Banque Assurance (L1 - L2) (Université de Poitiers/ La Rochelle Université) (Licence 1 &amp; 2)</v>
      </c>
      <c r="F695" s="43" t="s">
        <v>4555</v>
      </c>
      <c r="G695" s="43" t="s">
        <v>500</v>
      </c>
      <c r="H695" s="43" t="s">
        <v>160</v>
      </c>
      <c r="I695" s="43" t="s">
        <v>83</v>
      </c>
      <c r="J695" s="43">
        <v>120</v>
      </c>
      <c r="K695" s="43" t="s">
        <v>84</v>
      </c>
      <c r="L695" s="35">
        <v>1</v>
      </c>
      <c r="M695" s="36" t="s">
        <v>4561</v>
      </c>
      <c r="N695" s="37" t="s">
        <v>86</v>
      </c>
      <c r="O695" s="37" t="s">
        <v>153</v>
      </c>
      <c r="P695" s="37" t="s">
        <v>674</v>
      </c>
      <c r="Q695" s="37" t="s">
        <v>93</v>
      </c>
      <c r="R695" s="43" t="s">
        <v>105</v>
      </c>
      <c r="S695" s="37"/>
      <c r="T695" s="37"/>
      <c r="U695" s="37"/>
      <c r="V695" s="37"/>
      <c r="W695" s="43" t="s">
        <v>89</v>
      </c>
      <c r="X695" s="177" t="s">
        <v>86</v>
      </c>
    </row>
    <row r="696" spans="1:24" ht="201.6" x14ac:dyDescent="0.3">
      <c r="A696" s="228" t="s">
        <v>3333</v>
      </c>
      <c r="B696" s="41" t="s">
        <v>4553</v>
      </c>
      <c r="C696" s="43" t="s">
        <v>4346</v>
      </c>
      <c r="D696" s="41" t="s">
        <v>4554</v>
      </c>
      <c r="E696" s="33" t="str">
        <f t="shared" si="13"/>
        <v>Gestion parcours Finance Banque Assurance (L1 - L2) (Université de Poitiers/ La Rochelle Université) (Licence 1 &amp; 2)</v>
      </c>
      <c r="F696" s="43" t="s">
        <v>4555</v>
      </c>
      <c r="G696" s="43" t="s">
        <v>500</v>
      </c>
      <c r="H696" s="43" t="s">
        <v>160</v>
      </c>
      <c r="I696" s="43" t="s">
        <v>83</v>
      </c>
      <c r="J696" s="43">
        <v>120</v>
      </c>
      <c r="K696" s="43" t="s">
        <v>84</v>
      </c>
      <c r="L696" s="35">
        <v>1</v>
      </c>
      <c r="M696" s="36" t="s">
        <v>4562</v>
      </c>
      <c r="N696" s="37" t="s">
        <v>86</v>
      </c>
      <c r="O696" s="37" t="s">
        <v>153</v>
      </c>
      <c r="P696" s="37" t="s">
        <v>1240</v>
      </c>
      <c r="Q696" s="37" t="s">
        <v>4162</v>
      </c>
      <c r="R696" s="43" t="s">
        <v>105</v>
      </c>
      <c r="S696" s="37"/>
      <c r="T696" s="37"/>
      <c r="U696" s="37"/>
      <c r="V696" s="37"/>
      <c r="W696" s="43" t="s">
        <v>89</v>
      </c>
      <c r="X696" s="177" t="s">
        <v>86</v>
      </c>
    </row>
    <row r="697" spans="1:24" ht="201.6" x14ac:dyDescent="0.3">
      <c r="A697" s="228" t="s">
        <v>3333</v>
      </c>
      <c r="B697" s="41" t="s">
        <v>4553</v>
      </c>
      <c r="C697" s="43" t="s">
        <v>4346</v>
      </c>
      <c r="D697" s="41" t="s">
        <v>4554</v>
      </c>
      <c r="E697" s="33" t="str">
        <f t="shared" si="13"/>
        <v>Gestion parcours Finance Banque Assurance (L1 - L2) (Université de Poitiers/ La Rochelle Université) (Licence 1 &amp; 2)</v>
      </c>
      <c r="F697" s="43" t="s">
        <v>4555</v>
      </c>
      <c r="G697" s="43" t="s">
        <v>500</v>
      </c>
      <c r="H697" s="43" t="s">
        <v>160</v>
      </c>
      <c r="I697" s="43" t="s">
        <v>83</v>
      </c>
      <c r="J697" s="43">
        <v>120</v>
      </c>
      <c r="K697" s="43" t="s">
        <v>84</v>
      </c>
      <c r="L697" s="35">
        <v>1</v>
      </c>
      <c r="M697" s="36" t="s">
        <v>4563</v>
      </c>
      <c r="N697" s="37" t="s">
        <v>86</v>
      </c>
      <c r="O697" s="37" t="s">
        <v>153</v>
      </c>
      <c r="P697" s="37" t="s">
        <v>141</v>
      </c>
      <c r="Q697" s="37" t="s">
        <v>95</v>
      </c>
      <c r="R697" s="43" t="s">
        <v>105</v>
      </c>
      <c r="S697" s="37"/>
      <c r="T697" s="37"/>
      <c r="U697" s="37"/>
      <c r="V697" s="37"/>
      <c r="W697" s="43" t="s">
        <v>89</v>
      </c>
      <c r="X697" s="177" t="s">
        <v>86</v>
      </c>
    </row>
    <row r="698" spans="1:24" ht="201.6" x14ac:dyDescent="0.3">
      <c r="A698" s="228" t="s">
        <v>3333</v>
      </c>
      <c r="B698" s="41" t="s">
        <v>4553</v>
      </c>
      <c r="C698" s="43" t="s">
        <v>4346</v>
      </c>
      <c r="D698" s="41" t="s">
        <v>4554</v>
      </c>
      <c r="E698" s="33" t="str">
        <f t="shared" si="13"/>
        <v>Gestion parcours Finance Banque Assurance (L1 - L2) (Université de Poitiers/ La Rochelle Université) (Licence 1 &amp; 2)</v>
      </c>
      <c r="F698" s="43" t="s">
        <v>4555</v>
      </c>
      <c r="G698" s="43" t="s">
        <v>500</v>
      </c>
      <c r="H698" s="43" t="s">
        <v>160</v>
      </c>
      <c r="I698" s="43" t="s">
        <v>83</v>
      </c>
      <c r="J698" s="43">
        <v>120</v>
      </c>
      <c r="K698" s="43" t="s">
        <v>84</v>
      </c>
      <c r="L698" s="35">
        <v>1</v>
      </c>
      <c r="M698" s="36" t="s">
        <v>4564</v>
      </c>
      <c r="N698" s="37" t="s">
        <v>86</v>
      </c>
      <c r="O698" s="37" t="s">
        <v>153</v>
      </c>
      <c r="P698" s="37" t="s">
        <v>1820</v>
      </c>
      <c r="Q698" s="37" t="s">
        <v>95</v>
      </c>
      <c r="R698" s="43" t="s">
        <v>105</v>
      </c>
      <c r="S698" s="37"/>
      <c r="T698" s="37"/>
      <c r="U698" s="37"/>
      <c r="V698" s="37"/>
      <c r="W698" s="43" t="s">
        <v>89</v>
      </c>
      <c r="X698" s="177" t="s">
        <v>86</v>
      </c>
    </row>
    <row r="699" spans="1:24" ht="201.6" x14ac:dyDescent="0.3">
      <c r="A699" s="228" t="s">
        <v>3333</v>
      </c>
      <c r="B699" s="41" t="s">
        <v>4553</v>
      </c>
      <c r="C699" s="43" t="s">
        <v>4346</v>
      </c>
      <c r="D699" s="41" t="s">
        <v>4554</v>
      </c>
      <c r="E699" s="33" t="str">
        <f t="shared" si="13"/>
        <v>Gestion parcours Finance Banque Assurance (L1 - L2) (Université de Poitiers/ La Rochelle Université) (Licence 1 &amp; 2)</v>
      </c>
      <c r="F699" s="43" t="s">
        <v>4555</v>
      </c>
      <c r="G699" s="43" t="s">
        <v>500</v>
      </c>
      <c r="H699" s="43" t="s">
        <v>160</v>
      </c>
      <c r="I699" s="43" t="s">
        <v>83</v>
      </c>
      <c r="J699" s="43">
        <v>120</v>
      </c>
      <c r="K699" s="43" t="s">
        <v>84</v>
      </c>
      <c r="L699" s="35">
        <v>1</v>
      </c>
      <c r="M699" s="36" t="s">
        <v>4565</v>
      </c>
      <c r="N699" s="37" t="s">
        <v>86</v>
      </c>
      <c r="O699" s="37" t="s">
        <v>153</v>
      </c>
      <c r="P699" s="37" t="s">
        <v>141</v>
      </c>
      <c r="Q699" s="37" t="s">
        <v>95</v>
      </c>
      <c r="R699" s="43" t="s">
        <v>105</v>
      </c>
      <c r="S699" s="37"/>
      <c r="T699" s="37"/>
      <c r="U699" s="37"/>
      <c r="V699" s="37"/>
      <c r="W699" s="43" t="s">
        <v>89</v>
      </c>
      <c r="X699" s="177" t="s">
        <v>86</v>
      </c>
    </row>
    <row r="700" spans="1:24" ht="201.6" x14ac:dyDescent="0.3">
      <c r="A700" s="228" t="s">
        <v>3333</v>
      </c>
      <c r="B700" s="41" t="s">
        <v>4553</v>
      </c>
      <c r="C700" s="43" t="s">
        <v>4346</v>
      </c>
      <c r="D700" s="41" t="s">
        <v>4554</v>
      </c>
      <c r="E700" s="33" t="str">
        <f t="shared" si="13"/>
        <v>Gestion parcours Finance Banque Assurance (L1 - L2) (Université de Poitiers/ La Rochelle Université) (Licence 1 &amp; 2)</v>
      </c>
      <c r="F700" s="43" t="s">
        <v>4555</v>
      </c>
      <c r="G700" s="43" t="s">
        <v>500</v>
      </c>
      <c r="H700" s="43" t="s">
        <v>160</v>
      </c>
      <c r="I700" s="43" t="s">
        <v>83</v>
      </c>
      <c r="J700" s="43">
        <v>120</v>
      </c>
      <c r="K700" s="43" t="s">
        <v>84</v>
      </c>
      <c r="L700" s="35">
        <v>1</v>
      </c>
      <c r="M700" s="36" t="s">
        <v>4566</v>
      </c>
      <c r="N700" s="37" t="s">
        <v>86</v>
      </c>
      <c r="O700" s="37" t="s">
        <v>153</v>
      </c>
      <c r="P700" s="37" t="s">
        <v>141</v>
      </c>
      <c r="Q700" s="37" t="s">
        <v>95</v>
      </c>
      <c r="R700" s="43" t="s">
        <v>105</v>
      </c>
      <c r="S700" s="37"/>
      <c r="T700" s="37"/>
      <c r="U700" s="37"/>
      <c r="V700" s="37"/>
      <c r="W700" s="43" t="s">
        <v>89</v>
      </c>
      <c r="X700" s="177" t="s">
        <v>86</v>
      </c>
    </row>
    <row r="701" spans="1:24" ht="201.6" x14ac:dyDescent="0.3">
      <c r="A701" s="228" t="s">
        <v>3333</v>
      </c>
      <c r="B701" s="41" t="s">
        <v>4553</v>
      </c>
      <c r="C701" s="43" t="s">
        <v>4346</v>
      </c>
      <c r="D701" s="41" t="s">
        <v>4554</v>
      </c>
      <c r="E701" s="33" t="str">
        <f t="shared" si="13"/>
        <v>Gestion parcours Finance Banque Assurance (L1 - L2) (Université de Poitiers/ La Rochelle Université) (Licence 1 &amp; 2)</v>
      </c>
      <c r="F701" s="43" t="s">
        <v>4555</v>
      </c>
      <c r="G701" s="43" t="s">
        <v>500</v>
      </c>
      <c r="H701" s="43" t="s">
        <v>160</v>
      </c>
      <c r="I701" s="43" t="s">
        <v>83</v>
      </c>
      <c r="J701" s="43">
        <v>120</v>
      </c>
      <c r="K701" s="43" t="s">
        <v>84</v>
      </c>
      <c r="L701" s="35">
        <v>1</v>
      </c>
      <c r="M701" s="36" t="s">
        <v>4567</v>
      </c>
      <c r="N701" s="37" t="s">
        <v>86</v>
      </c>
      <c r="O701" s="37" t="s">
        <v>153</v>
      </c>
      <c r="P701" s="37" t="s">
        <v>141</v>
      </c>
      <c r="Q701" s="37" t="s">
        <v>93</v>
      </c>
      <c r="R701" s="43" t="s">
        <v>105</v>
      </c>
      <c r="S701" s="37"/>
      <c r="T701" s="37"/>
      <c r="U701" s="37"/>
      <c r="V701" s="37"/>
      <c r="W701" s="43" t="s">
        <v>89</v>
      </c>
      <c r="X701" s="177" t="s">
        <v>86</v>
      </c>
    </row>
    <row r="702" spans="1:24" ht="201.6" x14ac:dyDescent="0.3">
      <c r="A702" s="228" t="s">
        <v>3333</v>
      </c>
      <c r="B702" s="41" t="s">
        <v>4553</v>
      </c>
      <c r="C702" s="43" t="s">
        <v>4346</v>
      </c>
      <c r="D702" s="41" t="s">
        <v>4554</v>
      </c>
      <c r="E702" s="33" t="str">
        <f t="shared" si="13"/>
        <v>Gestion parcours Finance Banque Assurance (L1 - L2) (Université de Poitiers/ La Rochelle Université) (Licence 1 &amp; 2)</v>
      </c>
      <c r="F702" s="43" t="s">
        <v>4555</v>
      </c>
      <c r="G702" s="43" t="s">
        <v>500</v>
      </c>
      <c r="H702" s="43" t="s">
        <v>160</v>
      </c>
      <c r="I702" s="43" t="s">
        <v>83</v>
      </c>
      <c r="J702" s="43">
        <v>120</v>
      </c>
      <c r="K702" s="43" t="s">
        <v>84</v>
      </c>
      <c r="L702" s="35">
        <v>1</v>
      </c>
      <c r="M702" s="36" t="s">
        <v>4568</v>
      </c>
      <c r="N702" s="37" t="s">
        <v>86</v>
      </c>
      <c r="O702" s="37" t="s">
        <v>153</v>
      </c>
      <c r="P702" s="37" t="s">
        <v>674</v>
      </c>
      <c r="Q702" s="37" t="s">
        <v>93</v>
      </c>
      <c r="R702" s="43" t="s">
        <v>105</v>
      </c>
      <c r="S702" s="37"/>
      <c r="T702" s="37"/>
      <c r="U702" s="37"/>
      <c r="V702" s="37"/>
      <c r="W702" s="43" t="s">
        <v>89</v>
      </c>
      <c r="X702" s="177" t="s">
        <v>86</v>
      </c>
    </row>
    <row r="703" spans="1:24" ht="187.2" x14ac:dyDescent="0.3">
      <c r="A703" s="226" t="s">
        <v>3333</v>
      </c>
      <c r="B703" s="36" t="s">
        <v>4553</v>
      </c>
      <c r="C703" s="37" t="s">
        <v>3846</v>
      </c>
      <c r="D703" s="36" t="s">
        <v>4569</v>
      </c>
      <c r="E703" s="33" t="str">
        <f t="shared" si="13"/>
        <v>Gestion parcours Finance Banque Assurance (L3) (Université de Poitiers/ La Rochelle Université) (Licence 3)</v>
      </c>
      <c r="F703" s="167" t="s">
        <v>4555</v>
      </c>
      <c r="G703" s="37" t="s">
        <v>160</v>
      </c>
      <c r="H703" s="37" t="s">
        <v>81</v>
      </c>
      <c r="I703" s="37" t="s">
        <v>111</v>
      </c>
      <c r="J703" s="37">
        <v>60</v>
      </c>
      <c r="K703" s="153" t="s">
        <v>105</v>
      </c>
      <c r="L703" s="37">
        <v>0</v>
      </c>
      <c r="M703" s="37" t="s">
        <v>112</v>
      </c>
      <c r="N703" s="37" t="s">
        <v>112</v>
      </c>
      <c r="O703" s="37" t="s">
        <v>112</v>
      </c>
      <c r="P703" s="37" t="s">
        <v>112</v>
      </c>
      <c r="Q703" s="37" t="s">
        <v>112</v>
      </c>
      <c r="R703" s="37" t="s">
        <v>105</v>
      </c>
      <c r="S703" s="37"/>
      <c r="T703" s="37"/>
      <c r="U703" s="37"/>
      <c r="V703" s="37"/>
      <c r="W703" s="37" t="s">
        <v>89</v>
      </c>
      <c r="X703" s="177" t="s">
        <v>112</v>
      </c>
    </row>
    <row r="704" spans="1:24" ht="187.2" x14ac:dyDescent="0.3">
      <c r="A704" s="228" t="s">
        <v>3333</v>
      </c>
      <c r="B704" s="41" t="s">
        <v>4553</v>
      </c>
      <c r="C704" s="43" t="s">
        <v>3563</v>
      </c>
      <c r="D704" s="41" t="s">
        <v>4570</v>
      </c>
      <c r="E704" s="33" t="str">
        <f t="shared" si="13"/>
        <v>Gestion parcours Finance Banque Assurance (Licence) (Université de Poitiers/ La Rochelle Université) (Licence)</v>
      </c>
      <c r="F704" s="43" t="s">
        <v>4555</v>
      </c>
      <c r="G704" s="43" t="s">
        <v>500</v>
      </c>
      <c r="H704" s="43" t="s">
        <v>81</v>
      </c>
      <c r="I704" s="43" t="s">
        <v>161</v>
      </c>
      <c r="J704" s="43">
        <v>180</v>
      </c>
      <c r="K704" s="43" t="s">
        <v>84</v>
      </c>
      <c r="L704" s="35">
        <v>1</v>
      </c>
      <c r="M704" s="37" t="s">
        <v>4556</v>
      </c>
      <c r="N704" s="37" t="s">
        <v>86</v>
      </c>
      <c r="O704" s="37" t="s">
        <v>153</v>
      </c>
      <c r="P704" s="37" t="s">
        <v>1240</v>
      </c>
      <c r="Q704" s="37" t="s">
        <v>4571</v>
      </c>
      <c r="R704" s="43" t="s">
        <v>105</v>
      </c>
      <c r="S704" s="37"/>
      <c r="T704" s="37"/>
      <c r="U704" s="37"/>
      <c r="V704" s="37"/>
      <c r="W704" s="43" t="s">
        <v>89</v>
      </c>
      <c r="X704" s="177" t="s">
        <v>86</v>
      </c>
    </row>
    <row r="705" spans="1:24" ht="187.2" x14ac:dyDescent="0.3">
      <c r="A705" s="228" t="s">
        <v>3333</v>
      </c>
      <c r="B705" s="41" t="s">
        <v>4553</v>
      </c>
      <c r="C705" s="43" t="s">
        <v>3563</v>
      </c>
      <c r="D705" s="41" t="s">
        <v>4570</v>
      </c>
      <c r="E705" s="33" t="str">
        <f t="shared" si="13"/>
        <v>Gestion parcours Finance Banque Assurance (Licence) (Université de Poitiers/ La Rochelle Université) (Licence)</v>
      </c>
      <c r="F705" s="43" t="s">
        <v>4555</v>
      </c>
      <c r="G705" s="43" t="s">
        <v>500</v>
      </c>
      <c r="H705" s="43" t="s">
        <v>81</v>
      </c>
      <c r="I705" s="43" t="s">
        <v>161</v>
      </c>
      <c r="J705" s="43">
        <v>180</v>
      </c>
      <c r="K705" s="43" t="s">
        <v>84</v>
      </c>
      <c r="L705" s="35">
        <v>1</v>
      </c>
      <c r="M705" s="36" t="s">
        <v>4557</v>
      </c>
      <c r="N705" s="37" t="s">
        <v>86</v>
      </c>
      <c r="O705" s="37" t="s">
        <v>153</v>
      </c>
      <c r="P705" s="37" t="s">
        <v>1240</v>
      </c>
      <c r="Q705" s="37" t="s">
        <v>4571</v>
      </c>
      <c r="R705" s="43" t="s">
        <v>105</v>
      </c>
      <c r="S705" s="37"/>
      <c r="T705" s="37"/>
      <c r="U705" s="37"/>
      <c r="V705" s="37"/>
      <c r="W705" s="43" t="s">
        <v>89</v>
      </c>
      <c r="X705" s="177" t="s">
        <v>86</v>
      </c>
    </row>
    <row r="706" spans="1:24" ht="187.2" x14ac:dyDescent="0.3">
      <c r="A706" s="228" t="s">
        <v>3333</v>
      </c>
      <c r="B706" s="41" t="s">
        <v>4553</v>
      </c>
      <c r="C706" s="43" t="s">
        <v>3563</v>
      </c>
      <c r="D706" s="41" t="s">
        <v>4570</v>
      </c>
      <c r="E706" s="33" t="str">
        <f t="shared" ref="E706:E769" si="14">CONCATENATE(D706&amp;" ("&amp;B706&amp;")"&amp;" ("&amp;C706&amp;")")</f>
        <v>Gestion parcours Finance Banque Assurance (Licence) (Université de Poitiers/ La Rochelle Université) (Licence)</v>
      </c>
      <c r="F706" s="43" t="s">
        <v>4555</v>
      </c>
      <c r="G706" s="43" t="s">
        <v>500</v>
      </c>
      <c r="H706" s="43" t="s">
        <v>81</v>
      </c>
      <c r="I706" s="43" t="s">
        <v>161</v>
      </c>
      <c r="J706" s="43">
        <v>180</v>
      </c>
      <c r="K706" s="43" t="s">
        <v>84</v>
      </c>
      <c r="L706" s="35">
        <v>1</v>
      </c>
      <c r="M706" s="36" t="s">
        <v>4558</v>
      </c>
      <c r="N706" s="37" t="s">
        <v>86</v>
      </c>
      <c r="O706" s="37" t="s">
        <v>153</v>
      </c>
      <c r="P706" s="37" t="s">
        <v>4559</v>
      </c>
      <c r="Q706" s="37" t="s">
        <v>4571</v>
      </c>
      <c r="R706" s="43" t="s">
        <v>105</v>
      </c>
      <c r="S706" s="37"/>
      <c r="T706" s="37"/>
      <c r="U706" s="37"/>
      <c r="V706" s="37"/>
      <c r="W706" s="43" t="s">
        <v>89</v>
      </c>
      <c r="X706" s="177" t="s">
        <v>86</v>
      </c>
    </row>
    <row r="707" spans="1:24" ht="187.2" x14ac:dyDescent="0.3">
      <c r="A707" s="228" t="s">
        <v>3333</v>
      </c>
      <c r="B707" s="41" t="s">
        <v>4553</v>
      </c>
      <c r="C707" s="43" t="s">
        <v>3563</v>
      </c>
      <c r="D707" s="41" t="s">
        <v>4570</v>
      </c>
      <c r="E707" s="33" t="str">
        <f t="shared" si="14"/>
        <v>Gestion parcours Finance Banque Assurance (Licence) (Université de Poitiers/ La Rochelle Université) (Licence)</v>
      </c>
      <c r="F707" s="43" t="s">
        <v>4555</v>
      </c>
      <c r="G707" s="43" t="s">
        <v>500</v>
      </c>
      <c r="H707" s="43" t="s">
        <v>81</v>
      </c>
      <c r="I707" s="43" t="s">
        <v>161</v>
      </c>
      <c r="J707" s="43">
        <v>180</v>
      </c>
      <c r="K707" s="43" t="s">
        <v>84</v>
      </c>
      <c r="L707" s="35">
        <v>1</v>
      </c>
      <c r="M707" s="36" t="s">
        <v>4560</v>
      </c>
      <c r="N707" s="37" t="s">
        <v>86</v>
      </c>
      <c r="O707" s="37" t="s">
        <v>153</v>
      </c>
      <c r="P707" s="37" t="s">
        <v>4290</v>
      </c>
      <c r="Q707" s="37" t="s">
        <v>3407</v>
      </c>
      <c r="R707" s="43" t="s">
        <v>105</v>
      </c>
      <c r="S707" s="37"/>
      <c r="T707" s="37"/>
      <c r="U707" s="37"/>
      <c r="V707" s="37"/>
      <c r="W707" s="43" t="s">
        <v>89</v>
      </c>
      <c r="X707" s="177" t="s">
        <v>86</v>
      </c>
    </row>
    <row r="708" spans="1:24" ht="187.2" x14ac:dyDescent="0.3">
      <c r="A708" s="228" t="s">
        <v>3333</v>
      </c>
      <c r="B708" s="41" t="s">
        <v>4553</v>
      </c>
      <c r="C708" s="43" t="s">
        <v>3563</v>
      </c>
      <c r="D708" s="41" t="s">
        <v>4570</v>
      </c>
      <c r="E708" s="33" t="str">
        <f t="shared" si="14"/>
        <v>Gestion parcours Finance Banque Assurance (Licence) (Université de Poitiers/ La Rochelle Université) (Licence)</v>
      </c>
      <c r="F708" s="43" t="s">
        <v>4555</v>
      </c>
      <c r="G708" s="43" t="s">
        <v>500</v>
      </c>
      <c r="H708" s="43" t="s">
        <v>81</v>
      </c>
      <c r="I708" s="43" t="s">
        <v>161</v>
      </c>
      <c r="J708" s="43">
        <v>180</v>
      </c>
      <c r="K708" s="43" t="s">
        <v>84</v>
      </c>
      <c r="L708" s="35">
        <v>1</v>
      </c>
      <c r="M708" s="36" t="s">
        <v>4561</v>
      </c>
      <c r="N708" s="37" t="s">
        <v>86</v>
      </c>
      <c r="O708" s="37" t="s">
        <v>153</v>
      </c>
      <c r="P708" s="37" t="s">
        <v>674</v>
      </c>
      <c r="Q708" s="37" t="s">
        <v>3407</v>
      </c>
      <c r="R708" s="43" t="s">
        <v>105</v>
      </c>
      <c r="S708" s="37"/>
      <c r="T708" s="37"/>
      <c r="U708" s="37"/>
      <c r="V708" s="37"/>
      <c r="W708" s="43" t="s">
        <v>89</v>
      </c>
      <c r="X708" s="177" t="s">
        <v>86</v>
      </c>
    </row>
    <row r="709" spans="1:24" ht="187.2" x14ac:dyDescent="0.3">
      <c r="A709" s="228" t="s">
        <v>3333</v>
      </c>
      <c r="B709" s="41" t="s">
        <v>4553</v>
      </c>
      <c r="C709" s="43" t="s">
        <v>3563</v>
      </c>
      <c r="D709" s="41" t="s">
        <v>4570</v>
      </c>
      <c r="E709" s="33" t="str">
        <f t="shared" si="14"/>
        <v>Gestion parcours Finance Banque Assurance (Licence) (Université de Poitiers/ La Rochelle Université) (Licence)</v>
      </c>
      <c r="F709" s="43" t="s">
        <v>4555</v>
      </c>
      <c r="G709" s="43" t="s">
        <v>500</v>
      </c>
      <c r="H709" s="43" t="s">
        <v>81</v>
      </c>
      <c r="I709" s="43" t="s">
        <v>161</v>
      </c>
      <c r="J709" s="43">
        <v>180</v>
      </c>
      <c r="K709" s="43" t="s">
        <v>84</v>
      </c>
      <c r="L709" s="35">
        <v>1</v>
      </c>
      <c r="M709" s="36" t="s">
        <v>4562</v>
      </c>
      <c r="N709" s="37" t="s">
        <v>86</v>
      </c>
      <c r="O709" s="37" t="s">
        <v>153</v>
      </c>
      <c r="P709" s="37" t="s">
        <v>1240</v>
      </c>
      <c r="Q709" s="37" t="s">
        <v>4571</v>
      </c>
      <c r="R709" s="43" t="s">
        <v>105</v>
      </c>
      <c r="S709" s="37"/>
      <c r="T709" s="37"/>
      <c r="U709" s="37"/>
      <c r="V709" s="37"/>
      <c r="W709" s="43" t="s">
        <v>89</v>
      </c>
      <c r="X709" s="177" t="s">
        <v>86</v>
      </c>
    </row>
    <row r="710" spans="1:24" ht="187.2" x14ac:dyDescent="0.3">
      <c r="A710" s="228" t="s">
        <v>3333</v>
      </c>
      <c r="B710" s="41" t="s">
        <v>4553</v>
      </c>
      <c r="C710" s="43" t="s">
        <v>3563</v>
      </c>
      <c r="D710" s="41" t="s">
        <v>4570</v>
      </c>
      <c r="E710" s="33" t="str">
        <f t="shared" si="14"/>
        <v>Gestion parcours Finance Banque Assurance (Licence) (Université de Poitiers/ La Rochelle Université) (Licence)</v>
      </c>
      <c r="F710" s="43" t="s">
        <v>4555</v>
      </c>
      <c r="G710" s="43" t="s">
        <v>500</v>
      </c>
      <c r="H710" s="43" t="s">
        <v>81</v>
      </c>
      <c r="I710" s="43" t="s">
        <v>161</v>
      </c>
      <c r="J710" s="43">
        <v>180</v>
      </c>
      <c r="K710" s="43" t="s">
        <v>84</v>
      </c>
      <c r="L710" s="35">
        <v>1</v>
      </c>
      <c r="M710" s="36" t="s">
        <v>4563</v>
      </c>
      <c r="N710" s="37" t="s">
        <v>86</v>
      </c>
      <c r="O710" s="37" t="s">
        <v>153</v>
      </c>
      <c r="P710" s="37" t="s">
        <v>141</v>
      </c>
      <c r="Q710" s="37" t="s">
        <v>164</v>
      </c>
      <c r="R710" s="43" t="s">
        <v>105</v>
      </c>
      <c r="S710" s="37"/>
      <c r="T710" s="37"/>
      <c r="U710" s="37"/>
      <c r="V710" s="37"/>
      <c r="W710" s="43" t="s">
        <v>89</v>
      </c>
      <c r="X710" s="177" t="s">
        <v>86</v>
      </c>
    </row>
    <row r="711" spans="1:24" ht="187.2" x14ac:dyDescent="0.3">
      <c r="A711" s="228" t="s">
        <v>3333</v>
      </c>
      <c r="B711" s="41" t="s">
        <v>4553</v>
      </c>
      <c r="C711" s="43" t="s">
        <v>3563</v>
      </c>
      <c r="D711" s="41" t="s">
        <v>4570</v>
      </c>
      <c r="E711" s="33" t="str">
        <f t="shared" si="14"/>
        <v>Gestion parcours Finance Banque Assurance (Licence) (Université de Poitiers/ La Rochelle Université) (Licence)</v>
      </c>
      <c r="F711" s="43" t="s">
        <v>4555</v>
      </c>
      <c r="G711" s="43" t="s">
        <v>500</v>
      </c>
      <c r="H711" s="43" t="s">
        <v>81</v>
      </c>
      <c r="I711" s="43" t="s">
        <v>161</v>
      </c>
      <c r="J711" s="43">
        <v>180</v>
      </c>
      <c r="K711" s="43" t="s">
        <v>84</v>
      </c>
      <c r="L711" s="35">
        <v>1</v>
      </c>
      <c r="M711" s="36" t="s">
        <v>4564</v>
      </c>
      <c r="N711" s="37" t="s">
        <v>86</v>
      </c>
      <c r="O711" s="37" t="s">
        <v>153</v>
      </c>
      <c r="P711" s="37" t="s">
        <v>1820</v>
      </c>
      <c r="Q711" s="37" t="s">
        <v>164</v>
      </c>
      <c r="R711" s="43" t="s">
        <v>105</v>
      </c>
      <c r="S711" s="37"/>
      <c r="T711" s="37"/>
      <c r="U711" s="37"/>
      <c r="V711" s="37"/>
      <c r="W711" s="43" t="s">
        <v>89</v>
      </c>
      <c r="X711" s="177" t="s">
        <v>86</v>
      </c>
    </row>
    <row r="712" spans="1:24" ht="187.2" x14ac:dyDescent="0.3">
      <c r="A712" s="228" t="s">
        <v>3333</v>
      </c>
      <c r="B712" s="41" t="s">
        <v>4553</v>
      </c>
      <c r="C712" s="43" t="s">
        <v>3563</v>
      </c>
      <c r="D712" s="41" t="s">
        <v>4570</v>
      </c>
      <c r="E712" s="33" t="str">
        <f t="shared" si="14"/>
        <v>Gestion parcours Finance Banque Assurance (Licence) (Université de Poitiers/ La Rochelle Université) (Licence)</v>
      </c>
      <c r="F712" s="43" t="s">
        <v>4555</v>
      </c>
      <c r="G712" s="43" t="s">
        <v>500</v>
      </c>
      <c r="H712" s="43" t="s">
        <v>81</v>
      </c>
      <c r="I712" s="43" t="s">
        <v>161</v>
      </c>
      <c r="J712" s="43">
        <v>180</v>
      </c>
      <c r="K712" s="43" t="s">
        <v>84</v>
      </c>
      <c r="L712" s="35">
        <v>1</v>
      </c>
      <c r="M712" s="36" t="s">
        <v>4565</v>
      </c>
      <c r="N712" s="37" t="s">
        <v>86</v>
      </c>
      <c r="O712" s="37" t="s">
        <v>153</v>
      </c>
      <c r="P712" s="37" t="s">
        <v>141</v>
      </c>
      <c r="Q712" s="37" t="s">
        <v>164</v>
      </c>
      <c r="R712" s="43" t="s">
        <v>105</v>
      </c>
      <c r="S712" s="37"/>
      <c r="T712" s="37"/>
      <c r="U712" s="37"/>
      <c r="V712" s="37"/>
      <c r="W712" s="43" t="s">
        <v>89</v>
      </c>
      <c r="X712" s="177" t="s">
        <v>86</v>
      </c>
    </row>
    <row r="713" spans="1:24" ht="187.2" x14ac:dyDescent="0.3">
      <c r="A713" s="228" t="s">
        <v>3333</v>
      </c>
      <c r="B713" s="41" t="s">
        <v>4553</v>
      </c>
      <c r="C713" s="43" t="s">
        <v>3563</v>
      </c>
      <c r="D713" s="41" t="s">
        <v>4570</v>
      </c>
      <c r="E713" s="33" t="str">
        <f t="shared" si="14"/>
        <v>Gestion parcours Finance Banque Assurance (Licence) (Université de Poitiers/ La Rochelle Université) (Licence)</v>
      </c>
      <c r="F713" s="43" t="s">
        <v>4555</v>
      </c>
      <c r="G713" s="43" t="s">
        <v>500</v>
      </c>
      <c r="H713" s="43" t="s">
        <v>81</v>
      </c>
      <c r="I713" s="43" t="s">
        <v>161</v>
      </c>
      <c r="J713" s="43">
        <v>180</v>
      </c>
      <c r="K713" s="43" t="s">
        <v>84</v>
      </c>
      <c r="L713" s="35">
        <v>1</v>
      </c>
      <c r="M713" s="36" t="s">
        <v>4566</v>
      </c>
      <c r="N713" s="37" t="s">
        <v>86</v>
      </c>
      <c r="O713" s="37" t="s">
        <v>153</v>
      </c>
      <c r="P713" s="37" t="s">
        <v>141</v>
      </c>
      <c r="Q713" s="37" t="s">
        <v>164</v>
      </c>
      <c r="R713" s="43" t="s">
        <v>105</v>
      </c>
      <c r="S713" s="37"/>
      <c r="T713" s="37"/>
      <c r="U713" s="37"/>
      <c r="V713" s="37"/>
      <c r="W713" s="43" t="s">
        <v>89</v>
      </c>
      <c r="X713" s="177" t="s">
        <v>86</v>
      </c>
    </row>
    <row r="714" spans="1:24" ht="187.2" x14ac:dyDescent="0.3">
      <c r="A714" s="228" t="s">
        <v>3333</v>
      </c>
      <c r="B714" s="41" t="s">
        <v>4553</v>
      </c>
      <c r="C714" s="43" t="s">
        <v>3563</v>
      </c>
      <c r="D714" s="41" t="s">
        <v>4570</v>
      </c>
      <c r="E714" s="33" t="str">
        <f t="shared" si="14"/>
        <v>Gestion parcours Finance Banque Assurance (Licence) (Université de Poitiers/ La Rochelle Université) (Licence)</v>
      </c>
      <c r="F714" s="43" t="s">
        <v>4555</v>
      </c>
      <c r="G714" s="43" t="s">
        <v>500</v>
      </c>
      <c r="H714" s="43" t="s">
        <v>81</v>
      </c>
      <c r="I714" s="43" t="s">
        <v>161</v>
      </c>
      <c r="J714" s="43">
        <v>180</v>
      </c>
      <c r="K714" s="43" t="s">
        <v>84</v>
      </c>
      <c r="L714" s="35">
        <v>1</v>
      </c>
      <c r="M714" s="36" t="s">
        <v>4567</v>
      </c>
      <c r="N714" s="37" t="s">
        <v>86</v>
      </c>
      <c r="O714" s="37" t="s">
        <v>153</v>
      </c>
      <c r="P714" s="37" t="s">
        <v>141</v>
      </c>
      <c r="Q714" s="37" t="s">
        <v>3407</v>
      </c>
      <c r="R714" s="43" t="s">
        <v>105</v>
      </c>
      <c r="S714" s="37"/>
      <c r="T714" s="37"/>
      <c r="U714" s="37"/>
      <c r="V714" s="37"/>
      <c r="W714" s="43" t="s">
        <v>89</v>
      </c>
      <c r="X714" s="177" t="s">
        <v>86</v>
      </c>
    </row>
    <row r="715" spans="1:24" ht="187.2" x14ac:dyDescent="0.3">
      <c r="A715" s="228" t="s">
        <v>3333</v>
      </c>
      <c r="B715" s="41" t="s">
        <v>4553</v>
      </c>
      <c r="C715" s="43" t="s">
        <v>3563</v>
      </c>
      <c r="D715" s="41" t="s">
        <v>4570</v>
      </c>
      <c r="E715" s="33" t="str">
        <f t="shared" si="14"/>
        <v>Gestion parcours Finance Banque Assurance (Licence) (Université de Poitiers/ La Rochelle Université) (Licence)</v>
      </c>
      <c r="F715" s="43" t="s">
        <v>4555</v>
      </c>
      <c r="G715" s="43" t="s">
        <v>500</v>
      </c>
      <c r="H715" s="43" t="s">
        <v>81</v>
      </c>
      <c r="I715" s="43" t="s">
        <v>161</v>
      </c>
      <c r="J715" s="43">
        <v>180</v>
      </c>
      <c r="K715" s="43" t="s">
        <v>84</v>
      </c>
      <c r="L715" s="35">
        <v>1</v>
      </c>
      <c r="M715" s="36" t="s">
        <v>4568</v>
      </c>
      <c r="N715" s="37" t="s">
        <v>86</v>
      </c>
      <c r="O715" s="37" t="s">
        <v>153</v>
      </c>
      <c r="P715" s="37" t="s">
        <v>674</v>
      </c>
      <c r="Q715" s="37" t="s">
        <v>3407</v>
      </c>
      <c r="R715" s="43" t="s">
        <v>105</v>
      </c>
      <c r="S715" s="37"/>
      <c r="T715" s="37"/>
      <c r="U715" s="37"/>
      <c r="V715" s="37"/>
      <c r="W715" s="43" t="s">
        <v>89</v>
      </c>
      <c r="X715" s="177" t="s">
        <v>86</v>
      </c>
    </row>
    <row r="716" spans="1:24" ht="144" x14ac:dyDescent="0.3">
      <c r="A716" s="226" t="s">
        <v>3333</v>
      </c>
      <c r="B716" s="36" t="s">
        <v>4553</v>
      </c>
      <c r="C716" s="37" t="s">
        <v>3409</v>
      </c>
      <c r="D716" s="36" t="s">
        <v>3923</v>
      </c>
      <c r="E716" s="33" t="str">
        <f t="shared" si="14"/>
        <v>Droit des assurances (M1) (Université de Poitiers/ La Rochelle Université) (Master 1)</v>
      </c>
      <c r="F716" s="167" t="s">
        <v>4572</v>
      </c>
      <c r="G716" s="37" t="s">
        <v>81</v>
      </c>
      <c r="H716" s="114" t="s">
        <v>110</v>
      </c>
      <c r="I716" s="114" t="s">
        <v>111</v>
      </c>
      <c r="J716" s="114">
        <v>60</v>
      </c>
      <c r="K716" s="153" t="s">
        <v>105</v>
      </c>
      <c r="L716" s="37">
        <v>0</v>
      </c>
      <c r="M716" s="36" t="s">
        <v>112</v>
      </c>
      <c r="N716" s="36" t="s">
        <v>112</v>
      </c>
      <c r="O716" s="37" t="s">
        <v>112</v>
      </c>
      <c r="P716" s="36" t="s">
        <v>112</v>
      </c>
      <c r="Q716" s="36" t="s">
        <v>112</v>
      </c>
      <c r="R716" s="37" t="s">
        <v>105</v>
      </c>
      <c r="S716" s="37"/>
      <c r="T716" s="37"/>
      <c r="U716" s="37"/>
      <c r="V716" s="37"/>
      <c r="W716" s="37" t="s">
        <v>886</v>
      </c>
      <c r="X716" s="177" t="s">
        <v>112</v>
      </c>
    </row>
    <row r="717" spans="1:24" ht="144" x14ac:dyDescent="0.3">
      <c r="A717" s="226" t="s">
        <v>3333</v>
      </c>
      <c r="B717" s="36" t="s">
        <v>4553</v>
      </c>
      <c r="C717" s="37" t="s">
        <v>133</v>
      </c>
      <c r="D717" s="36" t="s">
        <v>4344</v>
      </c>
      <c r="E717" s="33" t="str">
        <f t="shared" si="14"/>
        <v>Droit des assurances (M2) (Université de Poitiers/ La Rochelle Université) (Master 2)</v>
      </c>
      <c r="F717" s="37" t="s">
        <v>4572</v>
      </c>
      <c r="G717" s="114" t="s">
        <v>110</v>
      </c>
      <c r="H717" s="37" t="s">
        <v>82</v>
      </c>
      <c r="I717" s="114" t="s">
        <v>111</v>
      </c>
      <c r="J717" s="114">
        <v>60</v>
      </c>
      <c r="K717" s="153" t="s">
        <v>105</v>
      </c>
      <c r="L717" s="37">
        <v>0</v>
      </c>
      <c r="M717" s="36" t="s">
        <v>112</v>
      </c>
      <c r="N717" s="36" t="s">
        <v>112</v>
      </c>
      <c r="O717" s="37" t="s">
        <v>112</v>
      </c>
      <c r="P717" s="36" t="s">
        <v>112</v>
      </c>
      <c r="Q717" s="36" t="s">
        <v>112</v>
      </c>
      <c r="R717" s="37" t="s">
        <v>105</v>
      </c>
      <c r="S717" s="37"/>
      <c r="T717" s="37"/>
      <c r="U717" s="37"/>
      <c r="V717" s="37"/>
      <c r="W717" s="37" t="s">
        <v>886</v>
      </c>
      <c r="X717" s="177" t="s">
        <v>112</v>
      </c>
    </row>
    <row r="718" spans="1:24" ht="144" x14ac:dyDescent="0.3">
      <c r="A718" s="233" t="s">
        <v>3333</v>
      </c>
      <c r="B718" s="128" t="s">
        <v>4553</v>
      </c>
      <c r="C718" s="153" t="s">
        <v>78</v>
      </c>
      <c r="D718" s="128" t="s">
        <v>4398</v>
      </c>
      <c r="E718" s="33" t="str">
        <f t="shared" si="14"/>
        <v>Droit des assurances (Master) (Université de Poitiers/ La Rochelle Université) (Master)</v>
      </c>
      <c r="F718" s="153" t="s">
        <v>4572</v>
      </c>
      <c r="G718" s="153" t="s">
        <v>81</v>
      </c>
      <c r="H718" s="153" t="s">
        <v>82</v>
      </c>
      <c r="I718" s="153" t="s">
        <v>83</v>
      </c>
      <c r="J718" s="153">
        <v>120</v>
      </c>
      <c r="K718" s="153" t="s">
        <v>105</v>
      </c>
      <c r="L718" s="153">
        <v>0</v>
      </c>
      <c r="M718" s="128" t="s">
        <v>112</v>
      </c>
      <c r="N718" s="128" t="s">
        <v>112</v>
      </c>
      <c r="O718" s="153" t="s">
        <v>112</v>
      </c>
      <c r="P718" s="128" t="s">
        <v>112</v>
      </c>
      <c r="Q718" s="128" t="s">
        <v>112</v>
      </c>
      <c r="R718" s="153" t="s">
        <v>105</v>
      </c>
      <c r="S718" s="153"/>
      <c r="T718" s="153"/>
      <c r="U718" s="153"/>
      <c r="V718" s="153"/>
      <c r="W718" s="153" t="s">
        <v>886</v>
      </c>
      <c r="X718" s="209" t="s">
        <v>112</v>
      </c>
    </row>
    <row r="720" spans="1:24" ht="57.6" x14ac:dyDescent="0.3">
      <c r="A720" s="77" t="s">
        <v>57</v>
      </c>
      <c r="B720" s="77" t="s">
        <v>58</v>
      </c>
      <c r="C720" s="77" t="s">
        <v>59</v>
      </c>
      <c r="D720" s="78" t="s">
        <v>60</v>
      </c>
      <c r="E720" s="78" t="s">
        <v>67</v>
      </c>
    </row>
    <row r="721" spans="1:5" ht="100.8" x14ac:dyDescent="0.3">
      <c r="A721" s="236" t="s">
        <v>3244</v>
      </c>
      <c r="B721" s="236" t="s">
        <v>78</v>
      </c>
      <c r="C721" s="236" t="s">
        <v>3245</v>
      </c>
      <c r="D721" s="237" t="str">
        <f t="shared" ref="D721:D752" si="15">CONCATENATE(C721&amp; " ("&amp;A721&amp;")" &amp; " ("&amp;B721&amp;")")</f>
        <v>Master joint droit et finance (Master) (SciencesPo (Paris)) (Master)</v>
      </c>
      <c r="E721" s="81">
        <f t="shared" ref="E721:E784" si="16">SUMIF($E$2:$E$718,D721,$L$2:$L$718)</f>
        <v>7</v>
      </c>
    </row>
    <row r="722" spans="1:5" ht="86.4" x14ac:dyDescent="0.3">
      <c r="A722" s="33" t="s">
        <v>3244</v>
      </c>
      <c r="B722" s="33" t="s">
        <v>78</v>
      </c>
      <c r="C722" s="33" t="s">
        <v>3267</v>
      </c>
      <c r="D722" s="238" t="str">
        <f t="shared" si="15"/>
        <v>Finance et stratégie (Master) (SciencesPo (Paris)) (Master)</v>
      </c>
      <c r="E722" s="239">
        <f t="shared" si="16"/>
        <v>17</v>
      </c>
    </row>
    <row r="723" spans="1:5" ht="115.2" x14ac:dyDescent="0.3">
      <c r="A723" s="236" t="s">
        <v>3310</v>
      </c>
      <c r="B723" s="240" t="s">
        <v>78</v>
      </c>
      <c r="C723" s="236" t="s">
        <v>3311</v>
      </c>
      <c r="D723" s="237" t="str">
        <f t="shared" si="15"/>
        <v>Finance et stratégie - en apprentissage (M2) (Sciences Po (Paris)) (Master)</v>
      </c>
      <c r="E723" s="81">
        <f t="shared" si="16"/>
        <v>2</v>
      </c>
    </row>
    <row r="724" spans="1:5" ht="129.6" x14ac:dyDescent="0.3">
      <c r="A724" s="36" t="s">
        <v>3317</v>
      </c>
      <c r="B724" s="36" t="s">
        <v>133</v>
      </c>
      <c r="C724" s="36" t="s">
        <v>3318</v>
      </c>
      <c r="D724" s="238" t="str">
        <f t="shared" si="15"/>
        <v>Finance - corporate strategy and finance in Europe (IEP Strasbourg) (Master 2)</v>
      </c>
      <c r="E724" s="239">
        <f t="shared" si="16"/>
        <v>0</v>
      </c>
    </row>
    <row r="725" spans="1:5" ht="158.4" x14ac:dyDescent="0.3">
      <c r="A725" s="241" t="s">
        <v>3317</v>
      </c>
      <c r="B725" s="241" t="s">
        <v>133</v>
      </c>
      <c r="C725" s="241" t="s">
        <v>3320</v>
      </c>
      <c r="D725" s="237" t="str">
        <f t="shared" si="15"/>
        <v>Finance - Finance d'entreprise et pratique des marchés financiers (IEP Strasbourg) (Master 2)</v>
      </c>
      <c r="E725" s="81">
        <f t="shared" si="16"/>
        <v>0</v>
      </c>
    </row>
    <row r="726" spans="1:5" ht="187.2" x14ac:dyDescent="0.3">
      <c r="A726" s="36" t="s">
        <v>3321</v>
      </c>
      <c r="B726" s="37" t="s">
        <v>78</v>
      </c>
      <c r="C726" s="36" t="s">
        <v>3322</v>
      </c>
      <c r="D726" s="238" t="str">
        <f t="shared" si="15"/>
        <v>M1 spécialisation métiers du management de l'économie et des finances (Saint Germain en Laye) (Master)</v>
      </c>
      <c r="E726" s="239">
        <f t="shared" si="16"/>
        <v>1</v>
      </c>
    </row>
    <row r="727" spans="1:5" ht="331.2" x14ac:dyDescent="0.3">
      <c r="A727" s="241" t="s">
        <v>3321</v>
      </c>
      <c r="B727" s="241" t="s">
        <v>78</v>
      </c>
      <c r="C727" s="241" t="s">
        <v>3327</v>
      </c>
      <c r="D727" s="237" t="str">
        <f t="shared" si="15"/>
        <v>Mention Finance parcours Gestion des Instruments Financiers (GIF) - spécialisation marchés financiers, instruments et valorisation (alternance)
 (Saint Germain en Laye) (Master)</v>
      </c>
      <c r="E727" s="81">
        <f t="shared" si="16"/>
        <v>1</v>
      </c>
    </row>
    <row r="728" spans="1:5" ht="331.2" x14ac:dyDescent="0.3">
      <c r="A728" s="36" t="s">
        <v>3321</v>
      </c>
      <c r="B728" s="36" t="s">
        <v>78</v>
      </c>
      <c r="C728" s="36" t="s">
        <v>3330</v>
      </c>
      <c r="D728" s="238" t="str">
        <f t="shared" si="15"/>
        <v>Mention Finance parcours Gestion des Instruments Financiers (GIF) - spécialisation marchés financiers : contrôle, audit et conformité (alternance)
 (Saint Germain en Laye) (Master)</v>
      </c>
      <c r="E728" s="239">
        <f t="shared" si="16"/>
        <v>1</v>
      </c>
    </row>
    <row r="729" spans="1:5" ht="100.8" x14ac:dyDescent="0.3">
      <c r="A729" s="241" t="s">
        <v>3321</v>
      </c>
      <c r="B729" s="242" t="s">
        <v>78</v>
      </c>
      <c r="C729" s="241" t="s">
        <v>3331</v>
      </c>
      <c r="D729" s="237" t="str">
        <f t="shared" si="15"/>
        <v>Droit pénal financier (alternance) (Saint Germain en Laye) (Master)</v>
      </c>
      <c r="E729" s="81">
        <f t="shared" si="16"/>
        <v>0</v>
      </c>
    </row>
    <row r="730" spans="1:5" ht="259.2" x14ac:dyDescent="0.3">
      <c r="A730" s="36" t="s">
        <v>3334</v>
      </c>
      <c r="B730" s="37" t="s">
        <v>78</v>
      </c>
      <c r="C730" s="36" t="s">
        <v>3335</v>
      </c>
      <c r="D730" s="238" t="str">
        <f t="shared" si="15"/>
        <v>Econométrie, statistique, parcours ingénierie statistique et financière (full apprentissage ou apprentissage en M2) (Paris-Panthéon-Assas Université) (Master)</v>
      </c>
      <c r="E730" s="239">
        <f t="shared" si="16"/>
        <v>0</v>
      </c>
    </row>
    <row r="731" spans="1:5" ht="259.2" x14ac:dyDescent="0.3">
      <c r="A731" s="241" t="s">
        <v>3334</v>
      </c>
      <c r="B731" s="242" t="s">
        <v>78</v>
      </c>
      <c r="C731" s="241" t="s">
        <v>3337</v>
      </c>
      <c r="D731" s="237" t="str">
        <f t="shared" si="15"/>
        <v xml:space="preserve"> Économie de l'entreprise et des marchés parcours Stratégies de l'entreprise et économie des organisations (Paris-Panthéon-Assas Université) (Master)</v>
      </c>
      <c r="E731" s="81">
        <f t="shared" si="16"/>
        <v>0</v>
      </c>
    </row>
    <row r="732" spans="1:5" ht="158.4" x14ac:dyDescent="0.3">
      <c r="A732" s="36" t="s">
        <v>3334</v>
      </c>
      <c r="B732" s="37" t="s">
        <v>78</v>
      </c>
      <c r="C732" s="36" t="s">
        <v>3339</v>
      </c>
      <c r="D732" s="238" t="str">
        <f t="shared" si="15"/>
        <v xml:space="preserve"> Monnaie, Banque, Finance, Assurance parcours Finance (Paris-Panthéon-Assas Université) (Master)</v>
      </c>
      <c r="E732" s="239">
        <f t="shared" si="16"/>
        <v>1</v>
      </c>
    </row>
    <row r="733" spans="1:5" ht="244.8" x14ac:dyDescent="0.3">
      <c r="A733" s="241" t="s">
        <v>3334</v>
      </c>
      <c r="B733" s="241" t="s">
        <v>78</v>
      </c>
      <c r="C733" s="241" t="s">
        <v>3344</v>
      </c>
      <c r="D733" s="237" t="str">
        <f t="shared" si="15"/>
        <v xml:space="preserve"> Monnaie, Banque, Finance, Assurance parcours Monnaie banque assurance - parcours recherche et professionnel (Paris-Panthéon-Assas Université) (Master)</v>
      </c>
      <c r="E733" s="81">
        <f t="shared" si="16"/>
        <v>1</v>
      </c>
    </row>
    <row r="734" spans="1:5" ht="244.8" x14ac:dyDescent="0.3">
      <c r="A734" s="33" t="s">
        <v>3334</v>
      </c>
      <c r="B734" s="33" t="s">
        <v>78</v>
      </c>
      <c r="C734" s="33" t="s">
        <v>3347</v>
      </c>
      <c r="D734" s="238" t="str">
        <f t="shared" si="15"/>
        <v xml:space="preserve"> Monnaie, Banque, Finance, Assurance parcours Monnaie banque assurance - apprentissage (Master) (Paris-Panthéon-Assas Université) (Master)</v>
      </c>
      <c r="E734" s="239">
        <f t="shared" si="16"/>
        <v>2</v>
      </c>
    </row>
    <row r="735" spans="1:5" ht="273.60000000000002" x14ac:dyDescent="0.3">
      <c r="A735" s="236" t="s">
        <v>3334</v>
      </c>
      <c r="B735" s="236" t="s">
        <v>78</v>
      </c>
      <c r="C735" s="236" t="s">
        <v>3349</v>
      </c>
      <c r="D735" s="237" t="str">
        <f t="shared" si="15"/>
        <v>Monnaie, Banque, Finance, Assurance parcours Techniques financières et bancaires - spécialité finance d'entreprise (Master) (Paris-Panthéon-Assas Université) (Master)</v>
      </c>
      <c r="E735" s="81">
        <f t="shared" si="16"/>
        <v>3</v>
      </c>
    </row>
    <row r="736" spans="1:5" ht="273.60000000000002" x14ac:dyDescent="0.3">
      <c r="A736" s="33" t="s">
        <v>3334</v>
      </c>
      <c r="B736" s="121" t="s">
        <v>78</v>
      </c>
      <c r="C736" s="33" t="s">
        <v>3354</v>
      </c>
      <c r="D736" s="238" t="str">
        <f t="shared" si="15"/>
        <v>Monnaie, Banque, Finance, Assurance parcours Techniques financières et bancaires - spécialité finance de marché (Master) (Paris-Panthéon-Assas Université) (Master)</v>
      </c>
      <c r="E736" s="239">
        <f t="shared" si="16"/>
        <v>3</v>
      </c>
    </row>
    <row r="737" spans="1:5" ht="259.2" x14ac:dyDescent="0.3">
      <c r="A737" s="241" t="s">
        <v>3334</v>
      </c>
      <c r="B737" s="242" t="s">
        <v>78</v>
      </c>
      <c r="C737" s="241" t="s">
        <v>3358</v>
      </c>
      <c r="D737" s="237" t="str">
        <f t="shared" si="15"/>
        <v>Économétrie, statistique Parcours Ingénierie statistique et financière ( full apprentissage &amp;  apprentissage en M2) (Paris-Panthéon-Assas Université) (Master)</v>
      </c>
      <c r="E737" s="81">
        <f t="shared" si="16"/>
        <v>0</v>
      </c>
    </row>
    <row r="738" spans="1:5" ht="259.2" x14ac:dyDescent="0.3">
      <c r="A738" s="36" t="s">
        <v>3334</v>
      </c>
      <c r="B738" s="36" t="s">
        <v>3359</v>
      </c>
      <c r="C738" s="36" t="s">
        <v>3360</v>
      </c>
      <c r="D738" s="238" t="str">
        <f t="shared" si="15"/>
        <v>Assurance, banque, finance : chargé de clientèle parcours Gestion juridique des contrats d’assurance (Paris-Panthéon-Assas Université) (Licence professionnelle )</v>
      </c>
      <c r="E738" s="239">
        <f t="shared" si="16"/>
        <v>0</v>
      </c>
    </row>
    <row r="739" spans="1:5" ht="144" x14ac:dyDescent="0.3">
      <c r="A739" s="241" t="s">
        <v>3334</v>
      </c>
      <c r="B739" s="242" t="s">
        <v>3362</v>
      </c>
      <c r="C739" s="241" t="s">
        <v>3363</v>
      </c>
      <c r="D739" s="237" t="str">
        <f t="shared" si="15"/>
        <v>Droit des assurances Parcours Assurances (Master) (Paris-Panthéon-Assas Université) (Master )</v>
      </c>
      <c r="E739" s="81">
        <f t="shared" si="16"/>
        <v>0</v>
      </c>
    </row>
    <row r="740" spans="1:5" ht="129.6" x14ac:dyDescent="0.3">
      <c r="A740" s="36" t="s">
        <v>3334</v>
      </c>
      <c r="B740" s="37" t="s">
        <v>133</v>
      </c>
      <c r="C740" s="36" t="s">
        <v>3365</v>
      </c>
      <c r="D740" s="238" t="str">
        <f t="shared" si="15"/>
        <v>Droit des assurances Parcours Assurances (M2) (Paris-Panthéon-Assas Université) (Master 2)</v>
      </c>
      <c r="E740" s="239">
        <f t="shared" si="16"/>
        <v>0</v>
      </c>
    </row>
    <row r="741" spans="1:5" ht="201.6" x14ac:dyDescent="0.3">
      <c r="A741" s="241" t="s">
        <v>3334</v>
      </c>
      <c r="B741" s="242" t="s">
        <v>3362</v>
      </c>
      <c r="C741" s="241" t="s">
        <v>3366</v>
      </c>
      <c r="D741" s="237" t="str">
        <f t="shared" si="15"/>
        <v>Droit européen Parcours Droit européen du marché et de la régulation (Master) (Paris-Panthéon-Assas Université) (Master )</v>
      </c>
      <c r="E741" s="81">
        <f t="shared" si="16"/>
        <v>1</v>
      </c>
    </row>
    <row r="742" spans="1:5" ht="187.2" x14ac:dyDescent="0.3">
      <c r="A742" s="36" t="s">
        <v>3334</v>
      </c>
      <c r="B742" s="37" t="s">
        <v>133</v>
      </c>
      <c r="C742" s="36" t="s">
        <v>3371</v>
      </c>
      <c r="D742" s="238" t="str">
        <f t="shared" si="15"/>
        <v>Droit européen Parcours Droit européen du marché et de la régulation (M2) (Paris-Panthéon-Assas Université) (Master 2)</v>
      </c>
      <c r="E742" s="239">
        <f t="shared" si="16"/>
        <v>0</v>
      </c>
    </row>
    <row r="743" spans="1:5" ht="201.6" x14ac:dyDescent="0.3">
      <c r="A743" s="241" t="s">
        <v>3334</v>
      </c>
      <c r="B743" s="241" t="s">
        <v>3372</v>
      </c>
      <c r="C743" s="241" t="s">
        <v>3373</v>
      </c>
      <c r="D743" s="237" t="str">
        <f t="shared" si="15"/>
        <v xml:space="preserve"> Ingénierie économie, finance quantitative et statistique (CMI-EFIQuaS)  (Paris-Panthéon-Assas Université) (Licence, Master)</v>
      </c>
      <c r="E743" s="81">
        <f t="shared" si="16"/>
        <v>0</v>
      </c>
    </row>
    <row r="744" spans="1:5" ht="187.2" x14ac:dyDescent="0.3">
      <c r="A744" s="36" t="s">
        <v>3334</v>
      </c>
      <c r="B744" s="37" t="s">
        <v>3375</v>
      </c>
      <c r="C744" s="36" t="s">
        <v>3376</v>
      </c>
      <c r="D744" s="238" t="str">
        <f t="shared" si="15"/>
        <v>économie-gestion parcours économie de l'entreprise et des marchés  (Paris-Panthéon-Assas Université) (L3 )</v>
      </c>
      <c r="E744" s="239">
        <f t="shared" si="16"/>
        <v>0</v>
      </c>
    </row>
    <row r="745" spans="1:5" ht="158.4" x14ac:dyDescent="0.3">
      <c r="A745" s="80" t="s">
        <v>3334</v>
      </c>
      <c r="B745" s="80" t="s">
        <v>3375</v>
      </c>
      <c r="C745" s="80" t="s">
        <v>3378</v>
      </c>
      <c r="D745" s="237" t="str">
        <f t="shared" si="15"/>
        <v>Économie-gestion - parcours monnaie et finance (3272L)  (Paris-Panthéon-Assas Université) (L3 )</v>
      </c>
      <c r="E745" s="81">
        <f t="shared" si="16"/>
        <v>0</v>
      </c>
    </row>
    <row r="746" spans="1:5" ht="144" x14ac:dyDescent="0.3">
      <c r="A746" s="157" t="s">
        <v>3334</v>
      </c>
      <c r="B746" s="157" t="s">
        <v>171</v>
      </c>
      <c r="C746" s="157" t="s">
        <v>3380</v>
      </c>
      <c r="D746" s="238" t="str">
        <f t="shared" si="15"/>
        <v>Droit bancaire et financier (certificat) (Paris-Panthéon-Assas Université) (Certificat)</v>
      </c>
      <c r="E746" s="239">
        <f t="shared" si="16"/>
        <v>0</v>
      </c>
    </row>
    <row r="747" spans="1:5" ht="158.4" x14ac:dyDescent="0.3">
      <c r="A747" s="241" t="s">
        <v>3334</v>
      </c>
      <c r="B747" s="241" t="s">
        <v>3382</v>
      </c>
      <c r="C747" s="241" t="s">
        <v>3383</v>
      </c>
      <c r="D747" s="237" t="str">
        <f t="shared" si="15"/>
        <v>Droit Bancaire et Financier (Master of law) (Paris-Panthéon-Assas Université) (Master of Law)</v>
      </c>
      <c r="E747" s="81">
        <f t="shared" si="16"/>
        <v>1</v>
      </c>
    </row>
    <row r="748" spans="1:5" ht="115.2" x14ac:dyDescent="0.3">
      <c r="A748" s="33" t="s">
        <v>3334</v>
      </c>
      <c r="B748" s="33" t="s">
        <v>3388</v>
      </c>
      <c r="C748" s="33" t="s">
        <v>3389</v>
      </c>
      <c r="D748" s="238" t="str">
        <f t="shared" si="15"/>
        <v xml:space="preserve"> Banque-Finance (Magistère) (Paris-Panthéon-Assas Université) (Magistère)</v>
      </c>
      <c r="E748" s="239">
        <f t="shared" si="16"/>
        <v>3</v>
      </c>
    </row>
    <row r="749" spans="1:5" ht="115.2" x14ac:dyDescent="0.3">
      <c r="A749" s="236" t="s">
        <v>3334</v>
      </c>
      <c r="B749" s="236" t="s">
        <v>3388</v>
      </c>
      <c r="C749" s="236" t="s">
        <v>3391</v>
      </c>
      <c r="D749" s="237" t="str">
        <f t="shared" si="15"/>
        <v xml:space="preserve"> Banque-Finance (Master) (Paris-Panthéon-Assas Université) (Magistère)</v>
      </c>
      <c r="E749" s="81">
        <f t="shared" si="16"/>
        <v>3</v>
      </c>
    </row>
    <row r="750" spans="1:5" ht="129.6" x14ac:dyDescent="0.3">
      <c r="A750" s="157" t="s">
        <v>3334</v>
      </c>
      <c r="B750" s="157" t="s">
        <v>133</v>
      </c>
      <c r="C750" s="157" t="s">
        <v>3392</v>
      </c>
      <c r="D750" s="238" t="str">
        <f t="shared" si="15"/>
        <v>Droit bancaire et financier (M2) (Paris-Panthéon-Assas Université) (Master 2)</v>
      </c>
      <c r="E750" s="239">
        <f t="shared" si="16"/>
        <v>0</v>
      </c>
    </row>
    <row r="751" spans="1:5" ht="158.4" x14ac:dyDescent="0.3">
      <c r="A751" s="80" t="s">
        <v>3394</v>
      </c>
      <c r="B751" s="80" t="s">
        <v>3375</v>
      </c>
      <c r="C751" s="80" t="s">
        <v>3395</v>
      </c>
      <c r="D751" s="237" t="str">
        <f t="shared" si="15"/>
        <v>Licence économie appliquée - Économie et ingénierie financière (Université Paris Dauphine PSL) (L3 )</v>
      </c>
      <c r="E751" s="81">
        <f t="shared" si="16"/>
        <v>0</v>
      </c>
    </row>
    <row r="752" spans="1:5" ht="115.2" x14ac:dyDescent="0.3">
      <c r="A752" s="36" t="s">
        <v>3394</v>
      </c>
      <c r="B752" s="36" t="s">
        <v>3375</v>
      </c>
      <c r="C752" s="36" t="s">
        <v>3397</v>
      </c>
      <c r="D752" s="238" t="str">
        <f t="shared" si="15"/>
        <v>Licence Gestion - gestion de patrimoine (Université Paris Dauphine PSL) (L3 )</v>
      </c>
      <c r="E752" s="239">
        <f t="shared" si="16"/>
        <v>0</v>
      </c>
    </row>
    <row r="753" spans="1:5" ht="201.6" x14ac:dyDescent="0.3">
      <c r="A753" s="241" t="s">
        <v>3394</v>
      </c>
      <c r="B753" s="241" t="s">
        <v>3375</v>
      </c>
      <c r="C753" s="241" t="s">
        <v>3399</v>
      </c>
      <c r="D753" s="237" t="str">
        <f t="shared" ref="D753:D784" si="17">CONCATENATE(C753&amp; " ("&amp;A753&amp;")" &amp; " ("&amp;B753&amp;")")</f>
        <v>Licence Mathématiques appliquées - mathématiques économie finance actuariat (Université Paris Dauphine PSL) (L3 )</v>
      </c>
      <c r="E753" s="81">
        <f t="shared" si="16"/>
        <v>0</v>
      </c>
    </row>
    <row r="754" spans="1:5" ht="144" x14ac:dyDescent="0.3">
      <c r="A754" s="33" t="s">
        <v>3394</v>
      </c>
      <c r="B754" s="33" t="s">
        <v>3388</v>
      </c>
      <c r="C754" s="33" t="s">
        <v>3401</v>
      </c>
      <c r="D754" s="238" t="str">
        <f t="shared" si="17"/>
        <v>Banque finance assurance (Magistère) (Université Paris Dauphine PSL) (Magistère)</v>
      </c>
      <c r="E754" s="239">
        <f t="shared" si="16"/>
        <v>3</v>
      </c>
    </row>
    <row r="755" spans="1:5" ht="100.8" x14ac:dyDescent="0.3">
      <c r="A755" s="236" t="s">
        <v>3394</v>
      </c>
      <c r="B755" s="236" t="s">
        <v>3409</v>
      </c>
      <c r="C755" s="236" t="s">
        <v>3410</v>
      </c>
      <c r="D755" s="237" t="str">
        <f t="shared" si="17"/>
        <v>Finance (M1) (Université Paris Dauphine PSL) (Master 1)</v>
      </c>
      <c r="E755" s="81">
        <f t="shared" si="16"/>
        <v>2</v>
      </c>
    </row>
    <row r="756" spans="1:5" ht="115.2" x14ac:dyDescent="0.3">
      <c r="A756" s="157" t="s">
        <v>3394</v>
      </c>
      <c r="B756" s="157" t="s">
        <v>3409</v>
      </c>
      <c r="C756" s="157" t="s">
        <v>3418</v>
      </c>
      <c r="D756" s="238" t="str">
        <f t="shared" si="17"/>
        <v>Finance (alternance) (Université Paris Dauphine PSL) (Master 1)</v>
      </c>
      <c r="E756" s="239">
        <f t="shared" si="16"/>
        <v>0</v>
      </c>
    </row>
    <row r="757" spans="1:5" ht="158.4" x14ac:dyDescent="0.3">
      <c r="A757" s="80" t="s">
        <v>3394</v>
      </c>
      <c r="B757" s="80" t="s">
        <v>133</v>
      </c>
      <c r="C757" s="80" t="s">
        <v>3420</v>
      </c>
      <c r="D757" s="237" t="str">
        <f t="shared" si="17"/>
        <v>Finance spécialisation assurance et gestion du risque (Université Paris Dauphine PSL) (Master 2)</v>
      </c>
      <c r="E757" s="81">
        <f t="shared" si="16"/>
        <v>1</v>
      </c>
    </row>
    <row r="758" spans="1:5" ht="144" x14ac:dyDescent="0.3">
      <c r="A758" s="243" t="s">
        <v>3394</v>
      </c>
      <c r="B758" s="243" t="s">
        <v>133</v>
      </c>
      <c r="C758" s="243" t="s">
        <v>3425</v>
      </c>
      <c r="D758" s="238" t="str">
        <f t="shared" si="17"/>
        <v>Finance spécialisation banque et finance (M2) (Université Paris Dauphine PSL) (Master 2)</v>
      </c>
      <c r="E758" s="239">
        <f t="shared" si="16"/>
        <v>3</v>
      </c>
    </row>
    <row r="759" spans="1:5" ht="144" x14ac:dyDescent="0.3">
      <c r="A759" s="80" t="s">
        <v>3394</v>
      </c>
      <c r="B759" s="80" t="s">
        <v>133</v>
      </c>
      <c r="C759" s="80" t="s">
        <v>3433</v>
      </c>
      <c r="D759" s="237" t="str">
        <f t="shared" si="17"/>
        <v>Finance spécialisation audit &amp; financial advisory (Université Paris Dauphine PSL) (Master 2)</v>
      </c>
      <c r="E759" s="81">
        <f t="shared" si="16"/>
        <v>0</v>
      </c>
    </row>
    <row r="760" spans="1:5" ht="187.2" x14ac:dyDescent="0.3">
      <c r="A760" s="157" t="s">
        <v>3394</v>
      </c>
      <c r="B760" s="157" t="s">
        <v>133</v>
      </c>
      <c r="C760" s="157" t="s">
        <v>3435</v>
      </c>
      <c r="D760" s="238" t="str">
        <f t="shared" si="17"/>
        <v>Finance spécialisation banque d'investissement et de marché (alternance) (Université Paris Dauphine PSL) (Master 2)</v>
      </c>
      <c r="E760" s="239">
        <f t="shared" si="16"/>
        <v>0</v>
      </c>
    </row>
    <row r="761" spans="1:5" ht="172.8" x14ac:dyDescent="0.3">
      <c r="A761" s="80" t="s">
        <v>3394</v>
      </c>
      <c r="B761" s="80" t="s">
        <v>133</v>
      </c>
      <c r="C761" s="80" t="s">
        <v>3437</v>
      </c>
      <c r="D761" s="237" t="str">
        <f t="shared" si="17"/>
        <v>Finance spécialisation finance d'entreprise et ingénierie financière (Université Paris Dauphine PSL) (Master 2)</v>
      </c>
      <c r="E761" s="81">
        <f t="shared" si="16"/>
        <v>0</v>
      </c>
    </row>
    <row r="762" spans="1:5" ht="144" x14ac:dyDescent="0.3">
      <c r="A762" s="157" t="s">
        <v>3394</v>
      </c>
      <c r="B762" s="157" t="s">
        <v>133</v>
      </c>
      <c r="C762" s="157" t="s">
        <v>3439</v>
      </c>
      <c r="D762" s="238" t="str">
        <f t="shared" si="17"/>
        <v>Finance spécialisation finance, entreprises et marchés (Université Paris Dauphine PSL) (Master 2)</v>
      </c>
      <c r="E762" s="239">
        <f t="shared" si="16"/>
        <v>0</v>
      </c>
    </row>
    <row r="763" spans="1:5" ht="158.4" x14ac:dyDescent="0.3">
      <c r="A763" s="244" t="s">
        <v>3394</v>
      </c>
      <c r="B763" s="244" t="s">
        <v>133</v>
      </c>
      <c r="C763" s="244" t="s">
        <v>3441</v>
      </c>
      <c r="D763" s="237" t="str">
        <f t="shared" si="17"/>
        <v>Finance spécialisation Financial Markets (M2) (Université Paris Dauphine PSL) (Master 2)</v>
      </c>
      <c r="E763" s="81">
        <f t="shared" si="16"/>
        <v>2</v>
      </c>
    </row>
    <row r="764" spans="1:5" ht="201.6" x14ac:dyDescent="0.3">
      <c r="A764" s="79" t="s">
        <v>3394</v>
      </c>
      <c r="B764" s="79" t="s">
        <v>133</v>
      </c>
      <c r="C764" s="79" t="s">
        <v>3449</v>
      </c>
      <c r="D764" s="238" t="str">
        <f t="shared" si="17"/>
        <v>Finance spécialisation gestion d'actifs - asset management (alternance) (M2) (Université Paris Dauphine PSL) (Master 2)</v>
      </c>
      <c r="E764" s="239">
        <f t="shared" si="16"/>
        <v>2</v>
      </c>
    </row>
    <row r="765" spans="1:5" ht="201.6" x14ac:dyDescent="0.3">
      <c r="A765" s="236" t="s">
        <v>3394</v>
      </c>
      <c r="B765" s="236" t="s">
        <v>133</v>
      </c>
      <c r="C765" s="236" t="s">
        <v>3454</v>
      </c>
      <c r="D765" s="237" t="str">
        <f t="shared" si="17"/>
        <v>Finance spécialisation management financier de l'entreprise (M2) (Université Paris Dauphine PSL) (Master 2)</v>
      </c>
      <c r="E765" s="81">
        <f t="shared" si="16"/>
        <v>2</v>
      </c>
    </row>
    <row r="766" spans="1:5" ht="216" x14ac:dyDescent="0.3">
      <c r="A766" s="36" t="s">
        <v>3394</v>
      </c>
      <c r="B766" s="36" t="s">
        <v>133</v>
      </c>
      <c r="C766" s="36" t="s">
        <v>3463</v>
      </c>
      <c r="D766" s="238" t="str">
        <f t="shared" si="17"/>
        <v>Finance spécialisation management de l'immobilier (possible en alternance) (Université Paris Dauphine PSL) (Master 2)</v>
      </c>
      <c r="E766" s="239">
        <f t="shared" si="16"/>
        <v>0</v>
      </c>
    </row>
    <row r="767" spans="1:5" ht="158.4" x14ac:dyDescent="0.3">
      <c r="A767" s="236" t="s">
        <v>3394</v>
      </c>
      <c r="B767" s="236" t="s">
        <v>133</v>
      </c>
      <c r="C767" s="236" t="s">
        <v>3465</v>
      </c>
      <c r="D767" s="237" t="str">
        <f t="shared" si="17"/>
        <v>Finance spécialisation research in Finance (M2) (Université Paris Dauphine PSL) (Master 2)</v>
      </c>
      <c r="E767" s="81">
        <f t="shared" si="16"/>
        <v>2</v>
      </c>
    </row>
    <row r="768" spans="1:5" ht="100.8" x14ac:dyDescent="0.3">
      <c r="A768" s="36" t="s">
        <v>3394</v>
      </c>
      <c r="B768" s="36" t="s">
        <v>3409</v>
      </c>
      <c r="C768" s="36" t="s">
        <v>641</v>
      </c>
      <c r="D768" s="238" t="str">
        <f t="shared" si="17"/>
        <v>Financial Markets (Université Paris Dauphine PSL) (Master 1)</v>
      </c>
      <c r="E768" s="239">
        <f t="shared" si="16"/>
        <v>0</v>
      </c>
    </row>
    <row r="769" spans="1:5" ht="115.2" x14ac:dyDescent="0.3">
      <c r="A769" s="241" t="s">
        <v>3394</v>
      </c>
      <c r="B769" s="242" t="s">
        <v>3472</v>
      </c>
      <c r="C769" s="241" t="s">
        <v>3473</v>
      </c>
      <c r="D769" s="237" t="str">
        <f t="shared" si="17"/>
        <v>Finance : entreprises et marchés (Université Paris Dauphine PSL) (Master 1 )</v>
      </c>
      <c r="E769" s="81">
        <f t="shared" si="16"/>
        <v>1</v>
      </c>
    </row>
    <row r="770" spans="1:5" ht="129.6" x14ac:dyDescent="0.3">
      <c r="A770" s="33" t="s">
        <v>3394</v>
      </c>
      <c r="B770" s="121" t="s">
        <v>3472</v>
      </c>
      <c r="C770" s="33" t="s">
        <v>3477</v>
      </c>
      <c r="D770" s="238" t="str">
        <f t="shared" si="17"/>
        <v>Gestion de patrimoine (alternance) (M1) (Université Paris Dauphine PSL) (Master 1 )</v>
      </c>
      <c r="E770" s="239">
        <f t="shared" si="16"/>
        <v>2</v>
      </c>
    </row>
    <row r="771" spans="1:5" ht="129.6" x14ac:dyDescent="0.3">
      <c r="A771" s="241" t="s">
        <v>3394</v>
      </c>
      <c r="B771" s="241" t="s">
        <v>133</v>
      </c>
      <c r="C771" s="241" t="s">
        <v>3485</v>
      </c>
      <c r="D771" s="237" t="str">
        <f t="shared" si="17"/>
        <v>Gestion de patrimoine (alternance) (M2) (Université Paris Dauphine PSL) (Master 2)</v>
      </c>
      <c r="E771" s="81">
        <f t="shared" si="16"/>
        <v>0</v>
      </c>
    </row>
    <row r="772" spans="1:5" ht="129.6" x14ac:dyDescent="0.3">
      <c r="A772" s="33" t="s">
        <v>3394</v>
      </c>
      <c r="B772" s="121" t="s">
        <v>3362</v>
      </c>
      <c r="C772" s="33" t="s">
        <v>3487</v>
      </c>
      <c r="D772" s="238" t="str">
        <f t="shared" si="17"/>
        <v>Gestion de patrimoine (alternance) (Master) (Université Paris Dauphine PSL) (Master )</v>
      </c>
      <c r="E772" s="239">
        <f t="shared" si="16"/>
        <v>2</v>
      </c>
    </row>
    <row r="773" spans="1:5" ht="158.4" x14ac:dyDescent="0.3">
      <c r="A773" s="236" t="s">
        <v>3394</v>
      </c>
      <c r="B773" s="236" t="s">
        <v>3409</v>
      </c>
      <c r="C773" s="236" t="s">
        <v>3488</v>
      </c>
      <c r="D773" s="237" t="str">
        <f t="shared" si="17"/>
        <v>Economie &amp; Finance - majeure finance de marché (M1) (Université Paris Dauphine PSL) (Master 1)</v>
      </c>
      <c r="E773" s="81">
        <f t="shared" si="16"/>
        <v>2</v>
      </c>
    </row>
    <row r="774" spans="1:5" ht="158.4" x14ac:dyDescent="0.3">
      <c r="A774" s="33" t="s">
        <v>3394</v>
      </c>
      <c r="B774" s="33" t="s">
        <v>3409</v>
      </c>
      <c r="C774" s="33" t="s">
        <v>3495</v>
      </c>
      <c r="D774" s="238" t="str">
        <f t="shared" si="17"/>
        <v>Economie &amp; Finance - majeure finance d'entreprise (M1) (Université Paris Dauphine PSL) (Master 1)</v>
      </c>
      <c r="E774" s="239">
        <f t="shared" si="16"/>
        <v>2</v>
      </c>
    </row>
    <row r="775" spans="1:5" ht="172.8" x14ac:dyDescent="0.3">
      <c r="A775" s="241" t="s">
        <v>3394</v>
      </c>
      <c r="B775" s="241" t="s">
        <v>3409</v>
      </c>
      <c r="C775" s="241" t="s">
        <v>3497</v>
      </c>
      <c r="D775" s="237" t="str">
        <f t="shared" si="17"/>
        <v>Economie &amp; Finance (alternance) - majeure finance d'entreprise (Université Paris Dauphine PSL) (Master 1)</v>
      </c>
      <c r="E775" s="81">
        <f t="shared" si="16"/>
        <v>1</v>
      </c>
    </row>
    <row r="776" spans="1:5" ht="158.4" x14ac:dyDescent="0.3">
      <c r="A776" s="157" t="s">
        <v>3394</v>
      </c>
      <c r="B776" s="157" t="s">
        <v>3409</v>
      </c>
      <c r="C776" s="157" t="s">
        <v>3501</v>
      </c>
      <c r="D776" s="238" t="str">
        <f t="shared" si="17"/>
        <v>Economie &amp; Finance (alternance) - majeure finance de marché (Université Paris Dauphine PSL) (Master 1)</v>
      </c>
      <c r="E776" s="239">
        <f t="shared" si="16"/>
        <v>1</v>
      </c>
    </row>
    <row r="777" spans="1:5" ht="144" x14ac:dyDescent="0.3">
      <c r="A777" s="244" t="s">
        <v>3394</v>
      </c>
      <c r="B777" s="244" t="s">
        <v>133</v>
      </c>
      <c r="C777" s="244" t="s">
        <v>3502</v>
      </c>
      <c r="D777" s="237" t="str">
        <f t="shared" si="17"/>
        <v>Energie, Finance, Carbone - recherche (M2) (Université Paris Dauphine PSL) (Master 2)</v>
      </c>
      <c r="E777" s="81">
        <f t="shared" si="16"/>
        <v>7</v>
      </c>
    </row>
    <row r="778" spans="1:5" ht="144" x14ac:dyDescent="0.3">
      <c r="A778" s="79" t="s">
        <v>3394</v>
      </c>
      <c r="B778" s="79" t="s">
        <v>133</v>
      </c>
      <c r="C778" s="79" t="s">
        <v>3524</v>
      </c>
      <c r="D778" s="238" t="str">
        <f t="shared" si="17"/>
        <v>Energie, Finance, Carbone - professionnel (M2) (Université Paris Dauphine PSL) (Master 2)</v>
      </c>
      <c r="E778" s="239">
        <f t="shared" si="16"/>
        <v>7</v>
      </c>
    </row>
    <row r="779" spans="1:5" ht="187.2" x14ac:dyDescent="0.3">
      <c r="A779" s="80" t="s">
        <v>3394</v>
      </c>
      <c r="B779" s="80" t="s">
        <v>133</v>
      </c>
      <c r="C779" s="80" t="s">
        <v>3530</v>
      </c>
      <c r="D779" s="237" t="str">
        <f t="shared" si="17"/>
        <v>Ingénierie économique et financière (possible en alternance) (Université Paris Dauphine PSL) (Master 2)</v>
      </c>
      <c r="E779" s="81">
        <f t="shared" si="16"/>
        <v>0</v>
      </c>
    </row>
    <row r="780" spans="1:5" ht="144" x14ac:dyDescent="0.3">
      <c r="A780" s="79" t="s">
        <v>3394</v>
      </c>
      <c r="B780" s="79" t="s">
        <v>133</v>
      </c>
      <c r="C780" s="79" t="s">
        <v>3532</v>
      </c>
      <c r="D780" s="238" t="str">
        <f t="shared" si="17"/>
        <v>Economie et Finance - Parcours international (M2) (Université Paris Dauphine PSL) (Master 2)</v>
      </c>
      <c r="E780" s="239">
        <f t="shared" si="16"/>
        <v>8</v>
      </c>
    </row>
    <row r="781" spans="1:5" ht="144" x14ac:dyDescent="0.3">
      <c r="A781" s="80" t="s">
        <v>3394</v>
      </c>
      <c r="B781" s="80" t="s">
        <v>133</v>
      </c>
      <c r="C781" s="80" t="s">
        <v>3544</v>
      </c>
      <c r="D781" s="237" t="str">
        <f t="shared" si="17"/>
        <v>Mathématiques &amp; Applications - Actuariat (Université Paris Dauphine PSL) (Master 2)</v>
      </c>
      <c r="E781" s="81">
        <f t="shared" si="16"/>
        <v>0</v>
      </c>
    </row>
    <row r="782" spans="1:5" ht="216" x14ac:dyDescent="0.3">
      <c r="A782" s="36" t="s">
        <v>3394</v>
      </c>
      <c r="B782" s="36" t="s">
        <v>133</v>
      </c>
      <c r="C782" s="36" t="s">
        <v>3546</v>
      </c>
      <c r="D782" s="238" t="str">
        <f t="shared" si="17"/>
        <v>Mathématiques &amp; Applications - Ingénierie statistique et financière (alternance possible) (Université Paris Dauphine PSL) (Master 2)</v>
      </c>
      <c r="E782" s="239">
        <f t="shared" si="16"/>
        <v>1</v>
      </c>
    </row>
    <row r="783" spans="1:5" ht="230.4" x14ac:dyDescent="0.3">
      <c r="A783" s="241" t="s">
        <v>3394</v>
      </c>
      <c r="B783" s="241" t="s">
        <v>133</v>
      </c>
      <c r="C783" s="241" t="s">
        <v>3549</v>
      </c>
      <c r="D783" s="237" t="str">
        <f t="shared" si="17"/>
        <v>Mathématiques &amp; Applications - mathématiques de l'assurance de l'économie et de la finance (Université Paris Dauphine PSL) (Master 2)</v>
      </c>
      <c r="E783" s="81">
        <f t="shared" si="16"/>
        <v>1</v>
      </c>
    </row>
    <row r="784" spans="1:5" ht="144" x14ac:dyDescent="0.3">
      <c r="A784" s="36" t="s">
        <v>3394</v>
      </c>
      <c r="B784" s="36" t="s">
        <v>133</v>
      </c>
      <c r="C784" s="36" t="s">
        <v>3554</v>
      </c>
      <c r="D784" s="238" t="str">
        <f t="shared" si="17"/>
        <v>Droit - Juriste financier (alternance possible) (Université Paris Dauphine PSL) (Master 2)</v>
      </c>
      <c r="E784" s="239">
        <f t="shared" si="16"/>
        <v>0</v>
      </c>
    </row>
    <row r="785" spans="1:5" ht="172.8" x14ac:dyDescent="0.3">
      <c r="A785" s="241" t="s">
        <v>3394</v>
      </c>
      <c r="B785" s="241" t="s">
        <v>133</v>
      </c>
      <c r="C785" s="241" t="s">
        <v>3556</v>
      </c>
      <c r="D785" s="237" t="str">
        <f t="shared" ref="D785:D848" si="18">CONCATENATE(C785&amp;" ("&amp;A785&amp;")"&amp;" ("&amp;B785&amp;")")</f>
        <v>Droit - droit &amp; régulation des marchés (alternance possible) (Université Paris Dauphine PSL) (Master 2)</v>
      </c>
      <c r="E785" s="81">
        <f t="shared" ref="E785:E848" si="19">SUMIF($E$2:$E$718,D785,$L$2:$L$718)</f>
        <v>0</v>
      </c>
    </row>
    <row r="786" spans="1:5" ht="172.8" x14ac:dyDescent="0.3">
      <c r="A786" s="36" t="s">
        <v>3394</v>
      </c>
      <c r="B786" s="36" t="s">
        <v>133</v>
      </c>
      <c r="C786" s="36" t="s">
        <v>3558</v>
      </c>
      <c r="D786" s="238" t="str">
        <f t="shared" si="18"/>
        <v>Droit - droit du patrimoine professionnel (alternance possible) (Université Paris Dauphine PSL) (Master 2)</v>
      </c>
      <c r="E786" s="239">
        <f t="shared" si="19"/>
        <v>0</v>
      </c>
    </row>
    <row r="787" spans="1:5" ht="158.4" x14ac:dyDescent="0.3">
      <c r="A787" s="241" t="s">
        <v>3394</v>
      </c>
      <c r="B787" s="241" t="s">
        <v>133</v>
      </c>
      <c r="C787" s="241" t="s">
        <v>3560</v>
      </c>
      <c r="D787" s="237" t="str">
        <f t="shared" si="18"/>
        <v>Informatique pour la finance (MIAGE) (alternance possible) (Université Paris Dauphine PSL) (Master 2)</v>
      </c>
      <c r="E787" s="81">
        <f t="shared" si="19"/>
        <v>0</v>
      </c>
    </row>
    <row r="788" spans="1:5" ht="230.4" x14ac:dyDescent="0.3">
      <c r="A788" s="36" t="s">
        <v>3562</v>
      </c>
      <c r="B788" s="36" t="s">
        <v>3563</v>
      </c>
      <c r="C788" s="36" t="s">
        <v>3564</v>
      </c>
      <c r="D788" s="238" t="str">
        <f t="shared" si="18"/>
        <v>Assurance, banque, finance : chargé de clientèle : Conseiller de clientèle de particuliers multicanal (alternance) (Cergy Paris Université) (Licence)</v>
      </c>
      <c r="E788" s="239">
        <f t="shared" si="19"/>
        <v>0</v>
      </c>
    </row>
    <row r="789" spans="1:5" ht="201.6" x14ac:dyDescent="0.3">
      <c r="A789" s="80" t="s">
        <v>3562</v>
      </c>
      <c r="B789" s="80" t="s">
        <v>3409</v>
      </c>
      <c r="C789" s="80" t="s">
        <v>3566</v>
      </c>
      <c r="D789" s="237" t="str">
        <f t="shared" si="18"/>
        <v>Finance parcours Evaluation et gestion des risques option Finance mathématique et marchés (Cergy Paris Université) (Master 1)</v>
      </c>
      <c r="E789" s="81">
        <f t="shared" si="19"/>
        <v>0</v>
      </c>
    </row>
    <row r="790" spans="1:5" ht="187.2" x14ac:dyDescent="0.3">
      <c r="A790" s="157" t="s">
        <v>3562</v>
      </c>
      <c r="B790" s="157" t="s">
        <v>3409</v>
      </c>
      <c r="C790" s="157" t="s">
        <v>3568</v>
      </c>
      <c r="D790" s="238" t="str">
        <f t="shared" si="18"/>
        <v>Finance parcours Evaluation et gestion des risques option banque, assurance et marchés (Cergy Paris Université) (Master 1)</v>
      </c>
      <c r="E790" s="239">
        <f t="shared" si="19"/>
        <v>0</v>
      </c>
    </row>
    <row r="791" spans="1:5" ht="172.8" x14ac:dyDescent="0.3">
      <c r="A791" s="241" t="s">
        <v>3562</v>
      </c>
      <c r="B791" s="245" t="s">
        <v>78</v>
      </c>
      <c r="C791" s="245" t="s">
        <v>3569</v>
      </c>
      <c r="D791" s="237" t="str">
        <f t="shared" si="18"/>
        <v>Finance parcours Gestion des instruments financiers (alternance) (Cergy Paris Université) (Master)</v>
      </c>
      <c r="E791" s="81">
        <f t="shared" si="19"/>
        <v>0</v>
      </c>
    </row>
    <row r="792" spans="1:5" ht="144" x14ac:dyDescent="0.3">
      <c r="A792" s="36" t="s">
        <v>3562</v>
      </c>
      <c r="B792" s="36" t="s">
        <v>78</v>
      </c>
      <c r="C792" s="36" t="s">
        <v>3570</v>
      </c>
      <c r="D792" s="238" t="str">
        <f t="shared" si="18"/>
        <v>Finance parcours entreprise et patrimoine (alternance) (Cergy Paris Université) (Master)</v>
      </c>
      <c r="E792" s="239">
        <f t="shared" si="19"/>
        <v>1</v>
      </c>
    </row>
    <row r="793" spans="1:5" ht="144" x14ac:dyDescent="0.3">
      <c r="A793" s="80" t="s">
        <v>3562</v>
      </c>
      <c r="B793" s="80" t="s">
        <v>78</v>
      </c>
      <c r="C793" s="80" t="s">
        <v>3572</v>
      </c>
      <c r="D793" s="237" t="str">
        <f t="shared" si="18"/>
        <v>Finance parcours Gestion des risques financiers (Master) (Cergy Paris Université) (Master)</v>
      </c>
      <c r="E793" s="81">
        <f t="shared" si="19"/>
        <v>0</v>
      </c>
    </row>
    <row r="794" spans="1:5" ht="144" x14ac:dyDescent="0.3">
      <c r="A794" s="157" t="s">
        <v>3562</v>
      </c>
      <c r="B794" s="157" t="s">
        <v>133</v>
      </c>
      <c r="C794" s="157" t="s">
        <v>3574</v>
      </c>
      <c r="D794" s="238" t="str">
        <f t="shared" si="18"/>
        <v>Finance parcours Gestion des risques financiers (M2) (Cergy Paris Université) (Master 2)</v>
      </c>
      <c r="E794" s="239">
        <f t="shared" si="19"/>
        <v>0</v>
      </c>
    </row>
    <row r="795" spans="1:5" ht="201.6" x14ac:dyDescent="0.3">
      <c r="A795" s="80" t="s">
        <v>3562</v>
      </c>
      <c r="B795" s="80" t="s">
        <v>78</v>
      </c>
      <c r="C795" s="80" t="s">
        <v>3575</v>
      </c>
      <c r="D795" s="237" t="str">
        <f t="shared" si="18"/>
        <v>Mathématiques : Parcours Mathématiques Appliquées à l’Ingénierie Financière (Master) (Cergy Paris Université) (Master)</v>
      </c>
      <c r="E795" s="81">
        <f t="shared" si="19"/>
        <v>0</v>
      </c>
    </row>
    <row r="796" spans="1:5" ht="201.6" x14ac:dyDescent="0.3">
      <c r="A796" s="36" t="s">
        <v>3562</v>
      </c>
      <c r="B796" s="36" t="s">
        <v>133</v>
      </c>
      <c r="C796" s="36" t="s">
        <v>3577</v>
      </c>
      <c r="D796" s="238" t="str">
        <f t="shared" si="18"/>
        <v>Mathématiques : Parcours Mathématiques Appliquées à l’Ingénierie Financière (M2) (Cergy Paris Université) (Master 2)</v>
      </c>
      <c r="E796" s="239">
        <f t="shared" si="19"/>
        <v>0</v>
      </c>
    </row>
    <row r="797" spans="1:5" ht="129.6" x14ac:dyDescent="0.3">
      <c r="A797" s="241" t="s">
        <v>3562</v>
      </c>
      <c r="B797" s="241" t="s">
        <v>3563</v>
      </c>
      <c r="C797" s="241" t="s">
        <v>3578</v>
      </c>
      <c r="D797" s="237" t="str">
        <f t="shared" si="18"/>
        <v xml:space="preserve"> Economie Gestion mention Economie Finance (Cergy Paris Université) (Licence)</v>
      </c>
      <c r="E797" s="81">
        <f t="shared" si="19"/>
        <v>0</v>
      </c>
    </row>
    <row r="798" spans="1:5" ht="259.2" x14ac:dyDescent="0.3">
      <c r="A798" s="36" t="s">
        <v>3580</v>
      </c>
      <c r="B798" s="36" t="s">
        <v>3359</v>
      </c>
      <c r="C798" s="36" t="s">
        <v>3581</v>
      </c>
      <c r="D798" s="238" t="str">
        <f t="shared" si="18"/>
        <v>Assurance, banque, finance - chargé de clientèle en alternance (Université Lumière Lyon 2 - UFR de Sciences economiques et de gestion) (Licence professionnelle )</v>
      </c>
      <c r="E798" s="239">
        <f t="shared" si="19"/>
        <v>0</v>
      </c>
    </row>
    <row r="799" spans="1:5" ht="201.6" x14ac:dyDescent="0.3">
      <c r="A799" s="241" t="s">
        <v>3580</v>
      </c>
      <c r="B799" s="241" t="s">
        <v>3409</v>
      </c>
      <c r="C799" s="241" t="s">
        <v>3583</v>
      </c>
      <c r="D799" s="237" t="str">
        <f t="shared" si="18"/>
        <v>Monnaie, banque, finance, assurance (M1) (Université Lumière Lyon 2 - UFR de Sciences economiques et de gestion) (Master 1)</v>
      </c>
      <c r="E799" s="81">
        <f t="shared" si="19"/>
        <v>0</v>
      </c>
    </row>
    <row r="800" spans="1:5" ht="316.8" x14ac:dyDescent="0.3">
      <c r="A800" s="157" t="s">
        <v>3580</v>
      </c>
      <c r="B800" s="157" t="s">
        <v>3409</v>
      </c>
      <c r="C800" s="157" t="s">
        <v>3585</v>
      </c>
      <c r="D800" s="238" t="str">
        <f t="shared" si="18"/>
        <v>Monnaie, banque, finance, assurance / chargé d'affaires professionnels et conseiller patrimonial (alternance) (M1) (Université Lumière Lyon 2 - UFR de Sciences economiques et de gestion) (Master 1)</v>
      </c>
      <c r="E800" s="239">
        <f t="shared" si="19"/>
        <v>0</v>
      </c>
    </row>
    <row r="801" spans="1:5" ht="316.8" x14ac:dyDescent="0.3">
      <c r="A801" s="80" t="s">
        <v>3580</v>
      </c>
      <c r="B801" s="80" t="s">
        <v>133</v>
      </c>
      <c r="C801" s="80" t="s">
        <v>3587</v>
      </c>
      <c r="D801" s="237" t="str">
        <f t="shared" si="18"/>
        <v>Monnaie, banque, finance, assurance / chargé d'affaires professionnels et conseiller patrimonial (alternance) (M2) (Université Lumière Lyon 2 - UFR de Sciences economiques et de gestion) (Master 2)</v>
      </c>
      <c r="E801" s="81">
        <f t="shared" si="19"/>
        <v>0</v>
      </c>
    </row>
    <row r="802" spans="1:5" ht="316.8" x14ac:dyDescent="0.3">
      <c r="A802" s="157" t="s">
        <v>3580</v>
      </c>
      <c r="B802" s="157" t="s">
        <v>78</v>
      </c>
      <c r="C802" s="157" t="s">
        <v>3589</v>
      </c>
      <c r="D802" s="238" t="str">
        <f t="shared" si="18"/>
        <v>Monnaie, banque, finance, assurance / chargé d'affaires professionnels et conseiller patrimonial (alternance) (Master) (Université Lumière Lyon 2 - UFR de Sciences economiques et de gestion) (Master)</v>
      </c>
      <c r="E802" s="239">
        <f t="shared" si="19"/>
        <v>0</v>
      </c>
    </row>
    <row r="803" spans="1:5" ht="216" x14ac:dyDescent="0.3">
      <c r="A803" s="80" t="s">
        <v>3580</v>
      </c>
      <c r="B803" s="80" t="s">
        <v>133</v>
      </c>
      <c r="C803" s="80" t="s">
        <v>3590</v>
      </c>
      <c r="D803" s="237" t="str">
        <f t="shared" si="18"/>
        <v>Monnaie, banque, finance, assurance - Banque et finance (Université Lumière Lyon 2 - UFR de Sciences economiques et de gestion) (Master 2)</v>
      </c>
      <c r="E803" s="81">
        <f t="shared" si="19"/>
        <v>0</v>
      </c>
    </row>
    <row r="804" spans="1:5" ht="273.60000000000002" x14ac:dyDescent="0.3">
      <c r="A804" s="157" t="s">
        <v>3580</v>
      </c>
      <c r="B804" s="157" t="s">
        <v>133</v>
      </c>
      <c r="C804" s="157" t="s">
        <v>3592</v>
      </c>
      <c r="D804" s="238" t="str">
        <f t="shared" si="18"/>
        <v>Monnaie, banque, finance, assurance - évaluation et transmission d'entreprises (Université Lumière Lyon 2 - UFR de Sciences economiques et de gestion) (Master 2)</v>
      </c>
      <c r="E804" s="239">
        <f t="shared" si="19"/>
        <v>0</v>
      </c>
    </row>
    <row r="805" spans="1:5" ht="230.4" x14ac:dyDescent="0.3">
      <c r="A805" s="80" t="s">
        <v>3580</v>
      </c>
      <c r="B805" s="80" t="s">
        <v>133</v>
      </c>
      <c r="C805" s="80" t="s">
        <v>3594</v>
      </c>
      <c r="D805" s="237" t="str">
        <f t="shared" si="18"/>
        <v>Monnaie, banque, finance, assurance - finance et contrôle de gestion (Université Lumière Lyon 2 - UFR de Sciences economiques et de gestion) (Master 2)</v>
      </c>
      <c r="E805" s="81">
        <f t="shared" si="19"/>
        <v>0</v>
      </c>
    </row>
    <row r="806" spans="1:5" ht="288" x14ac:dyDescent="0.3">
      <c r="A806" s="36" t="s">
        <v>3580</v>
      </c>
      <c r="B806" s="36" t="s">
        <v>133</v>
      </c>
      <c r="C806" s="36" t="s">
        <v>3596</v>
      </c>
      <c r="D806" s="238" t="str">
        <f t="shared" si="18"/>
        <v>Monnaie, banque, finance, assurance - management des opérations de marché en alternance (Université Lumière Lyon 2 - UFR de Sciences economiques et de gestion) (Master 2)</v>
      </c>
      <c r="E806" s="239">
        <f t="shared" si="19"/>
        <v>0</v>
      </c>
    </row>
    <row r="807" spans="1:5" ht="129.6" x14ac:dyDescent="0.3">
      <c r="A807" s="80" t="s">
        <v>3598</v>
      </c>
      <c r="B807" s="80" t="s">
        <v>133</v>
      </c>
      <c r="C807" s="80" t="s">
        <v>3599</v>
      </c>
      <c r="D807" s="237" t="str">
        <f t="shared" si="18"/>
        <v>Ingénierie fiscale et juridique du patrimoine (Université de Rennes 1) (Master 2)</v>
      </c>
      <c r="E807" s="81">
        <f t="shared" si="19"/>
        <v>0</v>
      </c>
    </row>
    <row r="808" spans="1:5" ht="244.8" x14ac:dyDescent="0.3">
      <c r="A808" s="157" t="s">
        <v>3598</v>
      </c>
      <c r="B808" s="157" t="s">
        <v>78</v>
      </c>
      <c r="C808" s="157" t="s">
        <v>3601</v>
      </c>
      <c r="D808" s="238" t="str">
        <f t="shared" si="18"/>
        <v>Droit des affaires, parcours Ingénierie sociétaire et patrimoniale (ISP) - M1 droit des affaires (présentiel et à distance) (Université de Rennes 1) (Master)</v>
      </c>
      <c r="E808" s="239">
        <f t="shared" si="19"/>
        <v>0</v>
      </c>
    </row>
    <row r="809" spans="1:5" ht="273.60000000000002" x14ac:dyDescent="0.3">
      <c r="A809" s="241" t="s">
        <v>3598</v>
      </c>
      <c r="B809" s="241" t="s">
        <v>78</v>
      </c>
      <c r="C809" s="241" t="s">
        <v>3602</v>
      </c>
      <c r="D809" s="237" t="str">
        <f t="shared" si="18"/>
        <v>Droit des affaires, parcours Ingénierie sociétaire et patrimoniale (ISP) - M1 droit des affaires juriste d'affaires franco-britannique (Université de Rennes 1) (Master)</v>
      </c>
      <c r="E809" s="81">
        <f t="shared" si="19"/>
        <v>0</v>
      </c>
    </row>
    <row r="810" spans="1:5" ht="129.6" x14ac:dyDescent="0.3">
      <c r="A810" s="36" t="s">
        <v>3598</v>
      </c>
      <c r="B810" s="36" t="s">
        <v>3563</v>
      </c>
      <c r="C810" s="36" t="s">
        <v>3603</v>
      </c>
      <c r="D810" s="238" t="str">
        <f t="shared" si="18"/>
        <v>Gestion parcours finance et contrôle de gestion (licence) (Université de Rennes 1) (Licence)</v>
      </c>
      <c r="E810" s="239">
        <f t="shared" si="19"/>
        <v>0</v>
      </c>
    </row>
    <row r="811" spans="1:5" ht="129.6" x14ac:dyDescent="0.3">
      <c r="A811" s="80" t="s">
        <v>3598</v>
      </c>
      <c r="B811" s="80" t="s">
        <v>3563</v>
      </c>
      <c r="C811" s="80" t="s">
        <v>3605</v>
      </c>
      <c r="D811" s="237" t="str">
        <f t="shared" si="18"/>
        <v>Gestion parcours finance et contrôle de gestion (L3) (Université de Rennes 1) (Licence)</v>
      </c>
      <c r="E811" s="81">
        <f t="shared" si="19"/>
        <v>0</v>
      </c>
    </row>
    <row r="812" spans="1:5" ht="172.8" x14ac:dyDescent="0.3">
      <c r="A812" s="157" t="s">
        <v>3598</v>
      </c>
      <c r="B812" s="157" t="s">
        <v>3359</v>
      </c>
      <c r="C812" s="157" t="s">
        <v>3606</v>
      </c>
      <c r="D812" s="238" t="str">
        <f t="shared" si="18"/>
        <v>Assurance, banque, finance, parcours Chargé de clientèle expert (Université de Rennes 1) (Licence professionnelle )</v>
      </c>
      <c r="E812" s="239">
        <f t="shared" si="19"/>
        <v>0</v>
      </c>
    </row>
    <row r="813" spans="1:5" ht="216" x14ac:dyDescent="0.3">
      <c r="A813" s="241" t="s">
        <v>3598</v>
      </c>
      <c r="B813" s="241" t="s">
        <v>3359</v>
      </c>
      <c r="C813" s="241" t="s">
        <v>3608</v>
      </c>
      <c r="D813" s="237" t="str">
        <f t="shared" si="18"/>
        <v>Assurance, banque, finance, parcours Chargé·e de clientèle particuliers (alternance) (Université de Rennes 1) (Licence professionnelle )</v>
      </c>
      <c r="E813" s="81">
        <f t="shared" si="19"/>
        <v>0</v>
      </c>
    </row>
    <row r="814" spans="1:5" ht="201.6" x14ac:dyDescent="0.3">
      <c r="A814" s="79" t="s">
        <v>3598</v>
      </c>
      <c r="B814" s="79" t="s">
        <v>78</v>
      </c>
      <c r="C814" s="79" t="s">
        <v>3610</v>
      </c>
      <c r="D814" s="238" t="str">
        <f t="shared" si="18"/>
        <v>Économie sociale et solidaire, parcours Finances solidaires et gestion des entreprises sociales (Master) (Université de Rennes 1) (Master)</v>
      </c>
      <c r="E814" s="239">
        <f t="shared" si="19"/>
        <v>4</v>
      </c>
    </row>
    <row r="815" spans="1:5" ht="144" x14ac:dyDescent="0.3">
      <c r="A815" s="80" t="s">
        <v>3598</v>
      </c>
      <c r="B815" s="80" t="s">
        <v>133</v>
      </c>
      <c r="C815" s="246" t="s">
        <v>3616</v>
      </c>
      <c r="D815" s="237" t="str">
        <f t="shared" si="18"/>
        <v>Finances solidaires et gestion des entreprises sociales (Université de Rennes 1) (Master 2)</v>
      </c>
      <c r="E815" s="81">
        <f t="shared" si="19"/>
        <v>1</v>
      </c>
    </row>
    <row r="816" spans="1:5" ht="86.4" x14ac:dyDescent="0.3">
      <c r="A816" s="157" t="s">
        <v>3598</v>
      </c>
      <c r="B816" s="157" t="s">
        <v>3409</v>
      </c>
      <c r="C816" s="157" t="s">
        <v>3410</v>
      </c>
      <c r="D816" s="238" t="str">
        <f t="shared" si="18"/>
        <v>Finance (M1) (Université de Rennes 1) (Master 1)</v>
      </c>
      <c r="E816" s="239">
        <f t="shared" si="19"/>
        <v>1</v>
      </c>
    </row>
    <row r="817" spans="1:5" ht="129.6" x14ac:dyDescent="0.3">
      <c r="A817" s="80" t="s">
        <v>3598</v>
      </c>
      <c r="B817" s="80" t="s">
        <v>3409</v>
      </c>
      <c r="C817" s="80" t="s">
        <v>3619</v>
      </c>
      <c r="D817" s="237" t="str">
        <f t="shared" si="18"/>
        <v>Finance - parcours crédit management (Université de Rennes 1) (Master 1)</v>
      </c>
      <c r="E817" s="81">
        <f t="shared" si="19"/>
        <v>0</v>
      </c>
    </row>
    <row r="818" spans="1:5" ht="115.2" x14ac:dyDescent="0.3">
      <c r="A818" s="157" t="s">
        <v>3598</v>
      </c>
      <c r="B818" s="157" t="s">
        <v>78</v>
      </c>
      <c r="C818" s="157" t="s">
        <v>3621</v>
      </c>
      <c r="D818" s="238" t="str">
        <f t="shared" si="18"/>
        <v>Finance, parcours Crédit Management (Université de Rennes 1) (Master)</v>
      </c>
      <c r="E818" s="239">
        <f t="shared" si="19"/>
        <v>1</v>
      </c>
    </row>
    <row r="819" spans="1:5" ht="172.8" x14ac:dyDescent="0.3">
      <c r="A819" s="80" t="s">
        <v>3598</v>
      </c>
      <c r="B819" s="80" t="s">
        <v>133</v>
      </c>
      <c r="C819" s="80" t="s">
        <v>3625</v>
      </c>
      <c r="D819" s="237" t="str">
        <f t="shared" si="18"/>
        <v>Finance parcours Advanced Studies Research in Finance (ASRF) (M2) (Université de Rennes 1) (Master 2)</v>
      </c>
      <c r="E819" s="81">
        <f t="shared" si="19"/>
        <v>1</v>
      </c>
    </row>
    <row r="820" spans="1:5" ht="158.4" x14ac:dyDescent="0.3">
      <c r="A820" s="33" t="s">
        <v>3598</v>
      </c>
      <c r="B820" s="33" t="s">
        <v>78</v>
      </c>
      <c r="C820" s="33" t="s">
        <v>3629</v>
      </c>
      <c r="D820" s="238" t="str">
        <f t="shared" si="18"/>
        <v>Finance parcours Advanced Studies Research in Finance (ASRF) (Master) (Université de Rennes 1) (Master)</v>
      </c>
      <c r="E820" s="239">
        <f t="shared" si="19"/>
        <v>2</v>
      </c>
    </row>
    <row r="821" spans="1:5" ht="201.6" x14ac:dyDescent="0.3">
      <c r="A821" s="241" t="s">
        <v>3598</v>
      </c>
      <c r="B821" s="241" t="s">
        <v>133</v>
      </c>
      <c r="C821" s="241" t="s">
        <v>3630</v>
      </c>
      <c r="D821" s="237" t="str">
        <f t="shared" si="18"/>
        <v>Finance, parcours Audit et Gestion des Risques et des actifs (AGDR) (en alternance) (Université de Rennes 1) (Master 2)</v>
      </c>
      <c r="E821" s="81">
        <f t="shared" si="19"/>
        <v>1</v>
      </c>
    </row>
    <row r="822" spans="1:5" ht="216" x14ac:dyDescent="0.3">
      <c r="A822" s="157" t="s">
        <v>3598</v>
      </c>
      <c r="B822" s="157" t="s">
        <v>78</v>
      </c>
      <c r="C822" s="157" t="s">
        <v>3632</v>
      </c>
      <c r="D822" s="238" t="str">
        <f t="shared" si="18"/>
        <v>Finance, parcours Audit et Gestion des Risques et des actifs (AGDR) (possible en alternance) (Université de Rennes 1) (Master)</v>
      </c>
      <c r="E822" s="239">
        <f t="shared" si="19"/>
        <v>2</v>
      </c>
    </row>
    <row r="823" spans="1:5" ht="144" x14ac:dyDescent="0.3">
      <c r="A823" s="80" t="s">
        <v>3598</v>
      </c>
      <c r="B823" s="80" t="s">
        <v>133</v>
      </c>
      <c r="C823" s="80" t="s">
        <v>3633</v>
      </c>
      <c r="D823" s="237" t="str">
        <f t="shared" si="18"/>
        <v>Finance parcours trésorerie (en alternance) (Université de Rennes 1) (Master 2)</v>
      </c>
      <c r="E823" s="81">
        <f t="shared" si="19"/>
        <v>0</v>
      </c>
    </row>
    <row r="824" spans="1:5" ht="115.2" x14ac:dyDescent="0.3">
      <c r="A824" s="157" t="s">
        <v>3598</v>
      </c>
      <c r="B824" s="157" t="s">
        <v>78</v>
      </c>
      <c r="C824" s="247" t="s">
        <v>3635</v>
      </c>
      <c r="D824" s="238" t="str">
        <f t="shared" si="18"/>
        <v>Finance parcours trésorerie (alternance) (Université de Rennes 1) (Master)</v>
      </c>
      <c r="E824" s="239">
        <f t="shared" si="19"/>
        <v>0</v>
      </c>
    </row>
    <row r="825" spans="1:5" ht="172.8" x14ac:dyDescent="0.3">
      <c r="A825" s="244" t="s">
        <v>3598</v>
      </c>
      <c r="B825" s="244" t="s">
        <v>133</v>
      </c>
      <c r="C825" s="244" t="s">
        <v>3636</v>
      </c>
      <c r="D825" s="237" t="str">
        <f t="shared" si="18"/>
        <v>Finance, parcours Analyse et Stratégie Financière (ASF) alternance (M2) (Université de Rennes 1) (Master 2)</v>
      </c>
      <c r="E825" s="81">
        <f t="shared" si="19"/>
        <v>2</v>
      </c>
    </row>
    <row r="826" spans="1:5" ht="187.2" x14ac:dyDescent="0.3">
      <c r="A826" s="79" t="s">
        <v>3598</v>
      </c>
      <c r="B826" s="79" t="s">
        <v>78</v>
      </c>
      <c r="C826" s="79" t="s">
        <v>3640</v>
      </c>
      <c r="D826" s="238" t="str">
        <f t="shared" si="18"/>
        <v>Finance, parcours Analyse et Stratégie Financière (ASF) (possible en alternance) (Master) (Université de Rennes 1) (Master)</v>
      </c>
      <c r="E826" s="239">
        <f t="shared" si="19"/>
        <v>3</v>
      </c>
    </row>
    <row r="827" spans="1:5" ht="172.8" x14ac:dyDescent="0.3">
      <c r="A827" s="80" t="s">
        <v>3598</v>
      </c>
      <c r="B827" s="80" t="s">
        <v>3409</v>
      </c>
      <c r="C827" s="80" t="s">
        <v>3642</v>
      </c>
      <c r="D827" s="237" t="str">
        <f t="shared" si="18"/>
        <v>Monnaie, banque, finance, assurance, parcours Finance d'entreprise (M1) (Université de Rennes 1) (Master 1)</v>
      </c>
      <c r="E827" s="81">
        <f t="shared" si="19"/>
        <v>0</v>
      </c>
    </row>
    <row r="828" spans="1:5" ht="172.8" x14ac:dyDescent="0.3">
      <c r="A828" s="157" t="s">
        <v>3598</v>
      </c>
      <c r="B828" s="157" t="s">
        <v>133</v>
      </c>
      <c r="C828" s="157" t="s">
        <v>3644</v>
      </c>
      <c r="D828" s="238" t="str">
        <f t="shared" si="18"/>
        <v>Monnaie, banque, finance, assurance, parcours Finance d'entreprise (M2) (Université de Rennes 1) (Master 2)</v>
      </c>
      <c r="E828" s="239">
        <f t="shared" si="19"/>
        <v>0</v>
      </c>
    </row>
    <row r="829" spans="1:5" ht="158.4" x14ac:dyDescent="0.3">
      <c r="A829" s="80" t="s">
        <v>3598</v>
      </c>
      <c r="B829" s="80" t="s">
        <v>78</v>
      </c>
      <c r="C829" s="80" t="s">
        <v>3646</v>
      </c>
      <c r="D829" s="237" t="str">
        <f t="shared" si="18"/>
        <v>Monnaie, banque, finance, assurance, parcours Finance d'entreprise (Master) (Université de Rennes 1) (Master)</v>
      </c>
      <c r="E829" s="81">
        <f t="shared" si="19"/>
        <v>0</v>
      </c>
    </row>
    <row r="830" spans="1:5" ht="158.4" x14ac:dyDescent="0.3">
      <c r="A830" s="157" t="s">
        <v>3598</v>
      </c>
      <c r="B830" s="79" t="s">
        <v>133</v>
      </c>
      <c r="C830" s="79" t="s">
        <v>3648</v>
      </c>
      <c r="D830" s="238" t="str">
        <f t="shared" si="18"/>
        <v>Monnaie, banque, finance, assurance, parcours Finance data (M2) (Université de Rennes 1) (Master 2)</v>
      </c>
      <c r="E830" s="239">
        <f t="shared" si="19"/>
        <v>2</v>
      </c>
    </row>
    <row r="831" spans="1:5" ht="158.4" x14ac:dyDescent="0.3">
      <c r="A831" s="80" t="s">
        <v>3598</v>
      </c>
      <c r="B831" s="244" t="s">
        <v>78</v>
      </c>
      <c r="C831" s="244" t="s">
        <v>3652</v>
      </c>
      <c r="D831" s="237" t="str">
        <f t="shared" si="18"/>
        <v>Monnaie, banque, finance, assurance, parcours Finance data (Master) (Université de Rennes 1) (Master)</v>
      </c>
      <c r="E831" s="81">
        <f t="shared" si="19"/>
        <v>2</v>
      </c>
    </row>
    <row r="832" spans="1:5" ht="216" x14ac:dyDescent="0.3">
      <c r="A832" s="157" t="s">
        <v>3598</v>
      </c>
      <c r="B832" s="157" t="s">
        <v>3409</v>
      </c>
      <c r="C832" s="247" t="s">
        <v>3654</v>
      </c>
      <c r="D832" s="238" t="str">
        <f t="shared" si="18"/>
        <v>Monnaie, banque, finance, assurance, parcours carrières bancaires (possible en alternance) (M1) (Université de Rennes 1) (Master 1)</v>
      </c>
      <c r="E832" s="239">
        <f t="shared" si="19"/>
        <v>0</v>
      </c>
    </row>
    <row r="833" spans="1:5" ht="216" x14ac:dyDescent="0.3">
      <c r="A833" s="80" t="s">
        <v>3598</v>
      </c>
      <c r="B833" s="80" t="s">
        <v>133</v>
      </c>
      <c r="C833" s="246" t="s">
        <v>3656</v>
      </c>
      <c r="D833" s="237" t="str">
        <f t="shared" si="18"/>
        <v>Monnaie, banque, finance, assurance, parcours carrières bancaires (possible en alternance) (M2) (Université de Rennes 1) (Master 2)</v>
      </c>
      <c r="E833" s="81">
        <f t="shared" si="19"/>
        <v>0</v>
      </c>
    </row>
    <row r="834" spans="1:5" ht="201.6" x14ac:dyDescent="0.3">
      <c r="A834" s="157" t="s">
        <v>3598</v>
      </c>
      <c r="B834" s="157" t="s">
        <v>78</v>
      </c>
      <c r="C834" s="247" t="s">
        <v>3658</v>
      </c>
      <c r="D834" s="238" t="str">
        <f t="shared" si="18"/>
        <v>Monnaie, banque, finance, assurance, parcours carrières bancaires (possible en alternance) (Master) (Université de Rennes 1) (Master)</v>
      </c>
      <c r="E834" s="239">
        <f t="shared" si="19"/>
        <v>0</v>
      </c>
    </row>
    <row r="835" spans="1:5" ht="201.6" x14ac:dyDescent="0.3">
      <c r="A835" s="80" t="s">
        <v>3598</v>
      </c>
      <c r="B835" s="80" t="s">
        <v>3409</v>
      </c>
      <c r="C835" s="80" t="s">
        <v>3659</v>
      </c>
      <c r="D835" s="237" t="str">
        <f t="shared" si="18"/>
        <v>Monnaie, banque, finance, assurance, parcours Ingénierie économique et financière (IEF) (M1) (Université de Rennes 1) (Master 1)</v>
      </c>
      <c r="E835" s="81">
        <f t="shared" si="19"/>
        <v>0</v>
      </c>
    </row>
    <row r="836" spans="1:5" ht="201.6" x14ac:dyDescent="0.3">
      <c r="A836" s="36" t="s">
        <v>3598</v>
      </c>
      <c r="B836" s="36" t="s">
        <v>133</v>
      </c>
      <c r="C836" s="36" t="s">
        <v>3661</v>
      </c>
      <c r="D836" s="238" t="str">
        <f t="shared" si="18"/>
        <v>Monnaie, banque, finance, assurance, parcours Ingénierie économique et financière (IEF) (M2) (Université de Rennes 1) (Master 2)</v>
      </c>
      <c r="E836" s="239">
        <f t="shared" si="19"/>
        <v>0</v>
      </c>
    </row>
    <row r="837" spans="1:5" ht="201.6" x14ac:dyDescent="0.3">
      <c r="A837" s="80" t="s">
        <v>3598</v>
      </c>
      <c r="B837" s="80" t="s">
        <v>78</v>
      </c>
      <c r="C837" s="80" t="s">
        <v>3663</v>
      </c>
      <c r="D837" s="237" t="str">
        <f t="shared" si="18"/>
        <v>Monnaie, banque, finance, assurance, parcours Ingénierie économique et financière (IEF) (Master) (Université de Rennes 1) (Master)</v>
      </c>
      <c r="E837" s="81">
        <f t="shared" si="19"/>
        <v>0</v>
      </c>
    </row>
    <row r="838" spans="1:5" ht="201.6" x14ac:dyDescent="0.3">
      <c r="A838" s="157" t="s">
        <v>3598</v>
      </c>
      <c r="B838" s="157" t="s">
        <v>133</v>
      </c>
      <c r="C838" s="157" t="s">
        <v>3664</v>
      </c>
      <c r="D838" s="238" t="str">
        <f t="shared" si="18"/>
        <v>Monnaie, banque, finance, assurance, parcours Conseils en gestion de patrimoine (M2) (Université de Rennes 1) (Master 2)</v>
      </c>
      <c r="E838" s="239">
        <f t="shared" si="19"/>
        <v>0</v>
      </c>
    </row>
    <row r="839" spans="1:5" ht="187.2" x14ac:dyDescent="0.3">
      <c r="A839" s="80" t="s">
        <v>3598</v>
      </c>
      <c r="B839" s="80" t="s">
        <v>78</v>
      </c>
      <c r="C839" s="80" t="s">
        <v>3667</v>
      </c>
      <c r="D839" s="237" t="str">
        <f t="shared" si="18"/>
        <v>Monnaie, banque, finance, assurance, parcours Conseils en gestion de patrimoine (Master) (Université de Rennes 1) (Master)</v>
      </c>
      <c r="E839" s="81">
        <f t="shared" si="19"/>
        <v>0</v>
      </c>
    </row>
    <row r="840" spans="1:5" ht="158.4" x14ac:dyDescent="0.3">
      <c r="A840" s="157" t="s">
        <v>3668</v>
      </c>
      <c r="B840" s="157" t="s">
        <v>3359</v>
      </c>
      <c r="C840" s="157" t="s">
        <v>3669</v>
      </c>
      <c r="D840" s="238" t="str">
        <f t="shared" si="18"/>
        <v>Assurance, banque, finance - chargé de clientèle (Université Paris-Saclay) (Licence professionnelle )</v>
      </c>
      <c r="E840" s="239">
        <f t="shared" si="19"/>
        <v>0</v>
      </c>
    </row>
    <row r="841" spans="1:5" ht="144" x14ac:dyDescent="0.3">
      <c r="A841" s="80" t="s">
        <v>3668</v>
      </c>
      <c r="B841" s="80" t="s">
        <v>133</v>
      </c>
      <c r="C841" s="80" t="s">
        <v>3671</v>
      </c>
      <c r="D841" s="237" t="str">
        <f t="shared" si="18"/>
        <v>Finance - Stratégie, Ingénierie et Innovation Financière (Université Paris-Saclay) (Master 2)</v>
      </c>
      <c r="E841" s="81">
        <f t="shared" si="19"/>
        <v>0</v>
      </c>
    </row>
    <row r="842" spans="1:5" ht="86.4" x14ac:dyDescent="0.3">
      <c r="A842" s="157" t="s">
        <v>3668</v>
      </c>
      <c r="B842" s="157" t="s">
        <v>3409</v>
      </c>
      <c r="C842" s="157" t="s">
        <v>3410</v>
      </c>
      <c r="D842" s="238" t="str">
        <f t="shared" si="18"/>
        <v>Finance (M1) (Université Paris-Saclay) (Master 1)</v>
      </c>
      <c r="E842" s="239">
        <f t="shared" si="19"/>
        <v>1</v>
      </c>
    </row>
    <row r="843" spans="1:5" ht="86.4" x14ac:dyDescent="0.3">
      <c r="A843" s="80" t="s">
        <v>3668</v>
      </c>
      <c r="B843" s="80" t="s">
        <v>133</v>
      </c>
      <c r="C843" s="80" t="s">
        <v>3676</v>
      </c>
      <c r="D843" s="237" t="str">
        <f t="shared" si="18"/>
        <v>Banque Finance (Université Paris-Saclay) (Master 2)</v>
      </c>
      <c r="E843" s="81">
        <f t="shared" si="19"/>
        <v>0</v>
      </c>
    </row>
    <row r="844" spans="1:5" ht="115.2" x14ac:dyDescent="0.3">
      <c r="A844" s="79" t="s">
        <v>3668</v>
      </c>
      <c r="B844" s="79" t="s">
        <v>133</v>
      </c>
      <c r="C844" s="79" t="s">
        <v>3678</v>
      </c>
      <c r="D844" s="238" t="str">
        <f t="shared" si="18"/>
        <v>Risk and asset management (M2) (Université Paris-Saclay) (Master 2)</v>
      </c>
      <c r="E844" s="239">
        <f t="shared" si="19"/>
        <v>2</v>
      </c>
    </row>
    <row r="845" spans="1:5" ht="129.6" x14ac:dyDescent="0.3">
      <c r="A845" s="241" t="s">
        <v>3668</v>
      </c>
      <c r="B845" s="241" t="s">
        <v>133</v>
      </c>
      <c r="C845" s="241" t="s">
        <v>3683</v>
      </c>
      <c r="D845" s="237" t="str">
        <f t="shared" si="18"/>
        <v>Strategy, engineering and financial innovation (Université Paris-Saclay) (Master 2)</v>
      </c>
      <c r="E845" s="81">
        <f t="shared" si="19"/>
        <v>0</v>
      </c>
    </row>
    <row r="846" spans="1:5" ht="129.6" x14ac:dyDescent="0.3">
      <c r="A846" s="157" t="s">
        <v>3668</v>
      </c>
      <c r="B846" s="157" t="s">
        <v>133</v>
      </c>
      <c r="C846" s="157" t="s">
        <v>3685</v>
      </c>
      <c r="D846" s="238" t="str">
        <f t="shared" si="18"/>
        <v>Business, tax &amp; financial market law (Université Paris-Saclay) (Master 2)</v>
      </c>
      <c r="E846" s="239">
        <f t="shared" si="19"/>
        <v>1</v>
      </c>
    </row>
    <row r="847" spans="1:5" ht="115.2" x14ac:dyDescent="0.3">
      <c r="A847" s="241" t="s">
        <v>3688</v>
      </c>
      <c r="B847" s="241" t="s">
        <v>3409</v>
      </c>
      <c r="C847" s="241" t="s">
        <v>3689</v>
      </c>
      <c r="D847" s="237" t="str">
        <f t="shared" si="18"/>
        <v>Banque, monnaie, marchés (M1) (Université Paris Nanterre) (Master 1)</v>
      </c>
      <c r="E847" s="81">
        <f t="shared" si="19"/>
        <v>1</v>
      </c>
    </row>
    <row r="848" spans="1:5" ht="115.2" x14ac:dyDescent="0.3">
      <c r="A848" s="33" t="s">
        <v>3688</v>
      </c>
      <c r="B848" s="33" t="s">
        <v>133</v>
      </c>
      <c r="C848" s="33" t="s">
        <v>3695</v>
      </c>
      <c r="D848" s="238" t="str">
        <f t="shared" si="18"/>
        <v>Banque, monnaie, marchés (M2) (Université Paris Nanterre) (Master 2)</v>
      </c>
      <c r="E848" s="239">
        <f t="shared" si="19"/>
        <v>3</v>
      </c>
    </row>
    <row r="849" spans="1:5" ht="172.8" x14ac:dyDescent="0.3">
      <c r="A849" s="236" t="s">
        <v>3688</v>
      </c>
      <c r="B849" s="236" t="s">
        <v>78</v>
      </c>
      <c r="C849" s="236" t="s">
        <v>3705</v>
      </c>
      <c r="D849" s="237" t="str">
        <f t="shared" ref="D849:D912" si="20">CONCATENATE(C849&amp;" ("&amp;A849&amp;")"&amp;" ("&amp;B849&amp;")")</f>
        <v>Monnaie, banque, finance, assurance - Banque, monnaie, marchés (Master) (Université Paris Nanterre) (Master)</v>
      </c>
      <c r="E849" s="81">
        <f t="shared" ref="E849:E912" si="21">SUMIF($E$2:$E$718,D849,$L$2:$L$718)</f>
        <v>4</v>
      </c>
    </row>
    <row r="850" spans="1:5" ht="230.4" x14ac:dyDescent="0.3">
      <c r="A850" s="36" t="s">
        <v>3688</v>
      </c>
      <c r="B850" s="36" t="s">
        <v>3409</v>
      </c>
      <c r="C850" s="36" t="s">
        <v>3708</v>
      </c>
      <c r="D850" s="238" t="str">
        <f t="shared" si="20"/>
        <v>Monnaie, banque, finance, assurance - Gestion des actifs (possible en apprentissage/professionnalisation) (M1) (Université Paris Nanterre) (Master 1)</v>
      </c>
      <c r="E850" s="239">
        <f t="shared" si="21"/>
        <v>1</v>
      </c>
    </row>
    <row r="851" spans="1:5" ht="230.4" x14ac:dyDescent="0.3">
      <c r="A851" s="241" t="s">
        <v>3688</v>
      </c>
      <c r="B851" s="241" t="s">
        <v>133</v>
      </c>
      <c r="C851" s="241" t="s">
        <v>3711</v>
      </c>
      <c r="D851" s="237" t="str">
        <f t="shared" si="20"/>
        <v>Monnaie, banque, finance, assurance - Gestion des actifs (possible en apprentissage/professionnalisation) (M2) (Université Paris Nanterre) (Master 2)</v>
      </c>
      <c r="E851" s="81">
        <f t="shared" si="21"/>
        <v>1</v>
      </c>
    </row>
    <row r="852" spans="1:5" ht="230.4" x14ac:dyDescent="0.3">
      <c r="A852" s="33" t="s">
        <v>3688</v>
      </c>
      <c r="B852" s="33" t="s">
        <v>78</v>
      </c>
      <c r="C852" s="33" t="s">
        <v>3713</v>
      </c>
      <c r="D852" s="238" t="str">
        <f t="shared" si="20"/>
        <v>Monnaie, banque, finance, assurance - Gestion des actifs (possible en apprentissage/professionnalisation) (Master) (Université Paris Nanterre) (Master)</v>
      </c>
      <c r="E852" s="239">
        <f t="shared" si="21"/>
        <v>2</v>
      </c>
    </row>
    <row r="853" spans="1:5" ht="259.2" x14ac:dyDescent="0.3">
      <c r="A853" s="241" t="s">
        <v>3688</v>
      </c>
      <c r="B853" s="241" t="s">
        <v>3409</v>
      </c>
      <c r="C853" s="241" t="s">
        <v>3714</v>
      </c>
      <c r="D853" s="237" t="str">
        <f t="shared" si="20"/>
        <v>Monnaie, banque, finance, assurance - Management du risque et de l'innovation en assurance (Apprentissage) (M1) (Université Paris Nanterre) (Master 1)</v>
      </c>
      <c r="E853" s="81">
        <f t="shared" si="21"/>
        <v>1</v>
      </c>
    </row>
    <row r="854" spans="1:5" ht="259.2" x14ac:dyDescent="0.3">
      <c r="A854" s="36" t="s">
        <v>3688</v>
      </c>
      <c r="B854" s="36" t="s">
        <v>133</v>
      </c>
      <c r="C854" s="36" t="s">
        <v>3717</v>
      </c>
      <c r="D854" s="238" t="str">
        <f t="shared" si="20"/>
        <v>Monnaie, banque, finance, assurance - Management du risque et de l'innovation en assurance (Apprentissage) (M2) (Université Paris Nanterre) (Master 2)</v>
      </c>
      <c r="E854" s="239">
        <f t="shared" si="21"/>
        <v>1</v>
      </c>
    </row>
    <row r="855" spans="1:5" ht="273.60000000000002" x14ac:dyDescent="0.3">
      <c r="A855" s="241" t="s">
        <v>3688</v>
      </c>
      <c r="B855" s="241" t="s">
        <v>78</v>
      </c>
      <c r="C855" s="241" t="s">
        <v>3719</v>
      </c>
      <c r="D855" s="237" t="str">
        <f t="shared" si="20"/>
        <v>Monnaie, banque, finance, assurance - Management du risque et de l'innovation en assurance (Apprentissage) (Master) (Université Paris Nanterre) (Master)</v>
      </c>
      <c r="E855" s="81">
        <f t="shared" si="21"/>
        <v>1</v>
      </c>
    </row>
    <row r="856" spans="1:5" ht="201.6" x14ac:dyDescent="0.3">
      <c r="A856" s="36" t="s">
        <v>3688</v>
      </c>
      <c r="B856" s="36" t="s">
        <v>3409</v>
      </c>
      <c r="C856" s="36" t="s">
        <v>3720</v>
      </c>
      <c r="D856" s="238" t="str">
        <f t="shared" si="20"/>
        <v>Monnaie, banque, finance, assurance - Conseiller clientèle professionnels (Apprentissage) (M1) (Université Paris Nanterre) (Master 1)</v>
      </c>
      <c r="E856" s="239">
        <f t="shared" si="21"/>
        <v>1</v>
      </c>
    </row>
    <row r="857" spans="1:5" ht="201.6" x14ac:dyDescent="0.3">
      <c r="A857" s="241" t="s">
        <v>3688</v>
      </c>
      <c r="B857" s="241" t="s">
        <v>133</v>
      </c>
      <c r="C857" s="241" t="s">
        <v>3723</v>
      </c>
      <c r="D857" s="237" t="str">
        <f t="shared" si="20"/>
        <v>Monnaie, banque, finance, assurance - Conseiller clientèle professionnels (Apprentissage) (M2) (Université Paris Nanterre) (Master 2)</v>
      </c>
      <c r="E857" s="81">
        <f t="shared" si="21"/>
        <v>0</v>
      </c>
    </row>
    <row r="858" spans="1:5" ht="216" x14ac:dyDescent="0.3">
      <c r="A858" s="36" t="s">
        <v>3688</v>
      </c>
      <c r="B858" s="36" t="s">
        <v>78</v>
      </c>
      <c r="C858" s="58" t="s">
        <v>3724</v>
      </c>
      <c r="D858" s="238" t="str">
        <f t="shared" si="20"/>
        <v>Monnaie, banque, finance, assurance - Conseiller clientèle professionnels (Apprentissage) (Master) (Université Paris Nanterre) (Master)</v>
      </c>
      <c r="E858" s="239">
        <f t="shared" si="21"/>
        <v>1</v>
      </c>
    </row>
    <row r="859" spans="1:5" ht="259.2" x14ac:dyDescent="0.3">
      <c r="A859" s="241" t="s">
        <v>3688</v>
      </c>
      <c r="B859" s="241" t="s">
        <v>3409</v>
      </c>
      <c r="C859" s="241" t="s">
        <v>3726</v>
      </c>
      <c r="D859" s="237" t="str">
        <f t="shared" si="20"/>
        <v>Monnaie, banque, finance, assurance - Opérations de Marché et Régulation des Risques (OMERR) (Apprentissage) (M1) (Université Paris Nanterre) (Master 1)</v>
      </c>
      <c r="E859" s="81">
        <f t="shared" si="21"/>
        <v>1</v>
      </c>
    </row>
    <row r="860" spans="1:5" ht="259.2" x14ac:dyDescent="0.3">
      <c r="A860" s="36" t="s">
        <v>3688</v>
      </c>
      <c r="B860" s="36" t="s">
        <v>133</v>
      </c>
      <c r="C860" s="36" t="s">
        <v>3728</v>
      </c>
      <c r="D860" s="238" t="str">
        <f t="shared" si="20"/>
        <v>Monnaie, banque, finance, assurance - Opérations de Marché et Régulation des Risques (OMERR) (Apprentissage) (M2) (Université Paris Nanterre) (Master 2)</v>
      </c>
      <c r="E860" s="239">
        <f t="shared" si="21"/>
        <v>1</v>
      </c>
    </row>
    <row r="861" spans="1:5" ht="273.60000000000002" x14ac:dyDescent="0.3">
      <c r="A861" s="236" t="s">
        <v>3688</v>
      </c>
      <c r="B861" s="236" t="s">
        <v>78</v>
      </c>
      <c r="C861" s="236" t="s">
        <v>3729</v>
      </c>
      <c r="D861" s="237" t="str">
        <f t="shared" si="20"/>
        <v>Monnaie, banque, finance, assurance - Opérations de Marché et Régulation des Risques (OMERR) (Apprentissage) (Master) (Université Paris Nanterre) (Master)</v>
      </c>
      <c r="E861" s="81">
        <f t="shared" si="21"/>
        <v>2</v>
      </c>
    </row>
    <row r="862" spans="1:5" ht="302.39999999999998" x14ac:dyDescent="0.3">
      <c r="A862" s="36" t="s">
        <v>3688</v>
      </c>
      <c r="B862" s="36" t="s">
        <v>3359</v>
      </c>
      <c r="C862" s="36" t="s">
        <v>3730</v>
      </c>
      <c r="D862" s="238" t="str">
        <f t="shared" si="20"/>
        <v>Assurance, banque, finance : supports opérationnels - Back office bancaire (BOB) (possible en apprentissage/professionnalisation) (Université Paris Nanterre) (Licence professionnelle )</v>
      </c>
      <c r="E862" s="239">
        <f t="shared" si="21"/>
        <v>0</v>
      </c>
    </row>
    <row r="863" spans="1:5" ht="316.8" x14ac:dyDescent="0.3">
      <c r="A863" s="241" t="s">
        <v>3688</v>
      </c>
      <c r="B863" s="241" t="s">
        <v>3359</v>
      </c>
      <c r="C863" s="241" t="s">
        <v>3732</v>
      </c>
      <c r="D863" s="237" t="str">
        <f t="shared" si="20"/>
        <v>Assurance, banque, finance - Métiers de l'e-assurance et des services associés (EASS) (possible en apprentissage/professionnalisation) (Université Paris Nanterre) (Licence professionnelle )</v>
      </c>
      <c r="E863" s="81">
        <f t="shared" si="21"/>
        <v>0</v>
      </c>
    </row>
    <row r="864" spans="1:5" ht="345.6" x14ac:dyDescent="0.3">
      <c r="A864" s="36" t="s">
        <v>3688</v>
      </c>
      <c r="B864" s="36" t="s">
        <v>3359</v>
      </c>
      <c r="C864" s="36" t="s">
        <v>3734</v>
      </c>
      <c r="D864" s="238" t="str">
        <f t="shared" si="20"/>
        <v>Assurance, banque, finance : chargé de clientèle - Conseiller, Souscripteur, Gestionnaire en assurance (CSGA) (possible en apprentissage/professionnalisation) (Université Paris Nanterre) (Licence professionnelle )</v>
      </c>
      <c r="E864" s="239">
        <f t="shared" si="21"/>
        <v>0</v>
      </c>
    </row>
    <row r="865" spans="1:5" ht="331.2" x14ac:dyDescent="0.3">
      <c r="A865" s="241" t="s">
        <v>3688</v>
      </c>
      <c r="B865" s="241" t="s">
        <v>3359</v>
      </c>
      <c r="C865" s="241" t="s">
        <v>3736</v>
      </c>
      <c r="D865" s="237" t="str">
        <f t="shared" si="20"/>
        <v>Assurance, banque, finance : chargé de clientèle - Banque - Chargé.e de clientèle Particuliers (CCPar) (possible en apprentissage/professionnalisation) (Université Paris Nanterre) (Licence professionnelle )</v>
      </c>
      <c r="E865" s="81">
        <f t="shared" si="21"/>
        <v>0</v>
      </c>
    </row>
    <row r="866" spans="1:5" ht="273.60000000000002" x14ac:dyDescent="0.3">
      <c r="A866" s="33" t="s">
        <v>3688</v>
      </c>
      <c r="B866" s="33" t="s">
        <v>3409</v>
      </c>
      <c r="C866" s="33" t="s">
        <v>3738</v>
      </c>
      <c r="D866" s="238" t="str">
        <f t="shared" si="20"/>
        <v>ISEFAR - Ingénierie de la finance, de l'assurance et du risque, Gestion du risque (possible en apprentissage/professionnalisation) (M1) (Université Paris Nanterre) (Master 1)</v>
      </c>
      <c r="E866" s="239">
        <f t="shared" si="21"/>
        <v>2</v>
      </c>
    </row>
    <row r="867" spans="1:5" ht="273.60000000000002" x14ac:dyDescent="0.3">
      <c r="A867" s="236" t="s">
        <v>3688</v>
      </c>
      <c r="B867" s="236" t="s">
        <v>133</v>
      </c>
      <c r="C867" s="236" t="s">
        <v>3746</v>
      </c>
      <c r="D867" s="237" t="str">
        <f t="shared" si="20"/>
        <v>ISEFAR - Ingénierie de la finance, de l'assurance et du risque, Gestion du risque (possible en apprentissage/professionnalisation) (M2) (Université Paris Nanterre) (Master 2)</v>
      </c>
      <c r="E867" s="81">
        <f t="shared" si="21"/>
        <v>2</v>
      </c>
    </row>
    <row r="868" spans="1:5" ht="273.60000000000002" x14ac:dyDescent="0.3">
      <c r="A868" s="33" t="s">
        <v>3688</v>
      </c>
      <c r="B868" s="33" t="s">
        <v>78</v>
      </c>
      <c r="C868" s="33" t="s">
        <v>3753</v>
      </c>
      <c r="D868" s="238" t="str">
        <f t="shared" si="20"/>
        <v>ISEFAR - Ingénierie de la finance, de l'assurance et du risque, Gestion du risque (possible en apprentissage/professionnalisation) (Master) (Université Paris Nanterre) (Master)</v>
      </c>
      <c r="E868" s="239">
        <f t="shared" si="21"/>
        <v>4</v>
      </c>
    </row>
    <row r="869" spans="1:5" ht="273.60000000000002" x14ac:dyDescent="0.3">
      <c r="A869" s="241" t="s">
        <v>3688</v>
      </c>
      <c r="B869" s="241" t="s">
        <v>3409</v>
      </c>
      <c r="C869" s="241" t="s">
        <v>3755</v>
      </c>
      <c r="D869" s="237" t="str">
        <f t="shared" si="20"/>
        <v>ISEFAR-SR - Ingénierie de la finance, de l'assurance et du risque, Statistique du risque (possible en apprentissage/professionnalisation) (M1) (Université Paris Nanterre) (Master 1)</v>
      </c>
      <c r="E869" s="81">
        <f t="shared" si="21"/>
        <v>1</v>
      </c>
    </row>
    <row r="870" spans="1:5" ht="273.60000000000002" x14ac:dyDescent="0.3">
      <c r="A870" s="36" t="s">
        <v>3688</v>
      </c>
      <c r="B870" s="36" t="s">
        <v>133</v>
      </c>
      <c r="C870" s="36" t="s">
        <v>3757</v>
      </c>
      <c r="D870" s="238" t="str">
        <f t="shared" si="20"/>
        <v>ISEFAR-SR - Ingénierie de la finance, de l'assurance et du risque, Statistique du risque (possible en apprentissage/professionnalisation) (M2) (Université Paris Nanterre) (Master 2)</v>
      </c>
      <c r="E870" s="239">
        <f t="shared" si="21"/>
        <v>1</v>
      </c>
    </row>
    <row r="871" spans="1:5" ht="273.60000000000002" x14ac:dyDescent="0.3">
      <c r="A871" s="236" t="s">
        <v>3688</v>
      </c>
      <c r="B871" s="236" t="s">
        <v>78</v>
      </c>
      <c r="C871" s="236" t="s">
        <v>3758</v>
      </c>
      <c r="D871" s="237" t="str">
        <f t="shared" si="20"/>
        <v>ISEFAR-SR - Ingénierie de la finance, de l'assurance et du risque, Statistique du risque (possible en apprentissage/professionnalisation) (Master) (Université Paris Nanterre) (Master)</v>
      </c>
      <c r="E871" s="81">
        <f t="shared" si="21"/>
        <v>2</v>
      </c>
    </row>
    <row r="872" spans="1:5" ht="230.4" x14ac:dyDescent="0.3">
      <c r="A872" s="36" t="s">
        <v>3688</v>
      </c>
      <c r="B872" s="36" t="s">
        <v>3409</v>
      </c>
      <c r="C872" s="36" t="s">
        <v>3759</v>
      </c>
      <c r="D872" s="238" t="str">
        <f t="shared" si="20"/>
        <v>Banque Finance Assurance - Ingénieur d'affaires (initiale, convention Luxembourg &amp; apprentissage) (M1) (Université Paris Nanterre) (Master 1)</v>
      </c>
      <c r="E872" s="239">
        <f t="shared" si="21"/>
        <v>0</v>
      </c>
    </row>
    <row r="873" spans="1:5" ht="230.4" x14ac:dyDescent="0.3">
      <c r="A873" s="241" t="s">
        <v>3688</v>
      </c>
      <c r="B873" s="241" t="s">
        <v>133</v>
      </c>
      <c r="C873" s="241" t="s">
        <v>3762</v>
      </c>
      <c r="D873" s="237" t="str">
        <f t="shared" si="20"/>
        <v>Banque Finance Assurance - Ingénieur d'affaires (initiale, convention Luxembourg &amp; apprentissage) (M2) (Université Paris Nanterre) (Master 2)</v>
      </c>
      <c r="E873" s="81">
        <f t="shared" si="21"/>
        <v>0</v>
      </c>
    </row>
    <row r="874" spans="1:5" ht="244.8" x14ac:dyDescent="0.3">
      <c r="A874" s="36" t="s">
        <v>3688</v>
      </c>
      <c r="B874" s="36" t="s">
        <v>78</v>
      </c>
      <c r="C874" s="36" t="s">
        <v>3763</v>
      </c>
      <c r="D874" s="238" t="str">
        <f t="shared" si="20"/>
        <v>Banque Finance Assurance - Ingénieur d'affaires (initiale, convention Luxembourg &amp; apprentissage) (Master) (Université Paris Nanterre) (Master)</v>
      </c>
      <c r="E874" s="239">
        <f t="shared" si="21"/>
        <v>0</v>
      </c>
    </row>
    <row r="875" spans="1:5" ht="144" x14ac:dyDescent="0.3">
      <c r="A875" s="241" t="s">
        <v>3688</v>
      </c>
      <c r="B875" s="241" t="s">
        <v>3409</v>
      </c>
      <c r="C875" s="241" t="s">
        <v>3764</v>
      </c>
      <c r="D875" s="237" t="str">
        <f t="shared" si="20"/>
        <v>Finance d'entreprise (possible en apprentissage) (M1) (Université Paris Nanterre) (Master 1)</v>
      </c>
      <c r="E875" s="81">
        <f t="shared" si="21"/>
        <v>0</v>
      </c>
    </row>
    <row r="876" spans="1:5" ht="144" x14ac:dyDescent="0.3">
      <c r="A876" s="36" t="s">
        <v>3688</v>
      </c>
      <c r="B876" s="36" t="s">
        <v>133</v>
      </c>
      <c r="C876" s="36" t="s">
        <v>3766</v>
      </c>
      <c r="D876" s="238" t="str">
        <f t="shared" si="20"/>
        <v>Finance d'entreprise (possible en apprentissage) (M2) (Université Paris Nanterre) (Master 2)</v>
      </c>
      <c r="E876" s="239">
        <f t="shared" si="21"/>
        <v>1</v>
      </c>
    </row>
    <row r="877" spans="1:5" ht="158.4" x14ac:dyDescent="0.3">
      <c r="A877" s="241" t="s">
        <v>3688</v>
      </c>
      <c r="B877" s="241" t="s">
        <v>78</v>
      </c>
      <c r="C877" s="241" t="s">
        <v>3770</v>
      </c>
      <c r="D877" s="237" t="str">
        <f t="shared" si="20"/>
        <v>Finance d'entreprise (possible en apprentissage) (Master) (Université Paris Nanterre) (Master)</v>
      </c>
      <c r="E877" s="81">
        <f t="shared" si="21"/>
        <v>1</v>
      </c>
    </row>
    <row r="878" spans="1:5" ht="216" x14ac:dyDescent="0.3">
      <c r="A878" s="157" t="s">
        <v>3688</v>
      </c>
      <c r="B878" s="157" t="s">
        <v>3409</v>
      </c>
      <c r="C878" s="157" t="s">
        <v>3771</v>
      </c>
      <c r="D878" s="238" t="str">
        <f t="shared" si="20"/>
        <v>Finance - Financement de projet, Financements structurés (possible en apprentissage) (M1) (Université Paris Nanterre) (Master 1)</v>
      </c>
      <c r="E878" s="239">
        <f t="shared" si="21"/>
        <v>0</v>
      </c>
    </row>
    <row r="879" spans="1:5" ht="216" x14ac:dyDescent="0.3">
      <c r="A879" s="80" t="s">
        <v>3688</v>
      </c>
      <c r="B879" s="80" t="s">
        <v>133</v>
      </c>
      <c r="C879" s="80" t="s">
        <v>3773</v>
      </c>
      <c r="D879" s="237" t="str">
        <f t="shared" si="20"/>
        <v>Finance - Financement de projet, Financements structurés (possible en apprentissage) (M2) (Université Paris Nanterre) (Master 2)</v>
      </c>
      <c r="E879" s="81">
        <f t="shared" si="21"/>
        <v>1</v>
      </c>
    </row>
    <row r="880" spans="1:5" ht="230.4" x14ac:dyDescent="0.3">
      <c r="A880" s="157" t="s">
        <v>3688</v>
      </c>
      <c r="B880" s="157" t="s">
        <v>78</v>
      </c>
      <c r="C880" s="157" t="s">
        <v>3775</v>
      </c>
      <c r="D880" s="238" t="str">
        <f t="shared" si="20"/>
        <v>Finance - Financement de projet, Financements structurés (possible en apprentissage) (Master) (Université Paris Nanterre) (Master)</v>
      </c>
      <c r="E880" s="239">
        <f t="shared" si="21"/>
        <v>1</v>
      </c>
    </row>
    <row r="881" spans="1:5" ht="172.8" x14ac:dyDescent="0.3">
      <c r="A881" s="80" t="s">
        <v>3688</v>
      </c>
      <c r="B881" s="80" t="s">
        <v>3409</v>
      </c>
      <c r="C881" s="80" t="s">
        <v>3776</v>
      </c>
      <c r="D881" s="237" t="str">
        <f t="shared" si="20"/>
        <v>Finance - Management de l'immobilier (possible en apprentissage) (M1) (Université Paris Nanterre) (Master 1)</v>
      </c>
      <c r="E881" s="81">
        <f t="shared" si="21"/>
        <v>0</v>
      </c>
    </row>
    <row r="882" spans="1:5" ht="172.8" x14ac:dyDescent="0.3">
      <c r="A882" s="36" t="s">
        <v>3688</v>
      </c>
      <c r="B882" s="36" t="s">
        <v>133</v>
      </c>
      <c r="C882" s="36" t="s">
        <v>3778</v>
      </c>
      <c r="D882" s="238" t="str">
        <f t="shared" si="20"/>
        <v>Finance - Management de l'immobilier (possible en apprentissage) (M2) (Université Paris Nanterre) (Master 2)</v>
      </c>
      <c r="E882" s="239">
        <f t="shared" si="21"/>
        <v>1</v>
      </c>
    </row>
    <row r="883" spans="1:5" ht="187.2" x14ac:dyDescent="0.3">
      <c r="A883" s="241" t="s">
        <v>3688</v>
      </c>
      <c r="B883" s="241" t="s">
        <v>78</v>
      </c>
      <c r="C883" s="241" t="s">
        <v>3781</v>
      </c>
      <c r="D883" s="237" t="str">
        <f t="shared" si="20"/>
        <v>Finance - Management de l'immobilier (possible en apprentissage) (Master) (Université Paris Nanterre) (Master)</v>
      </c>
      <c r="E883" s="81">
        <f t="shared" si="21"/>
        <v>1</v>
      </c>
    </row>
    <row r="884" spans="1:5" ht="172.8" x14ac:dyDescent="0.3">
      <c r="A884" s="36" t="s">
        <v>3688</v>
      </c>
      <c r="B884" s="36" t="s">
        <v>3409</v>
      </c>
      <c r="C884" s="36" t="s">
        <v>3782</v>
      </c>
      <c r="D884" s="238" t="str">
        <f t="shared" si="20"/>
        <v>Finance - manager en assurance (possible en apprentissage) (M1) (Université Paris Nanterre) (Master 1)</v>
      </c>
      <c r="E884" s="239">
        <f t="shared" si="21"/>
        <v>0</v>
      </c>
    </row>
    <row r="885" spans="1:5" ht="172.8" x14ac:dyDescent="0.3">
      <c r="A885" s="241" t="s">
        <v>3688</v>
      </c>
      <c r="B885" s="241" t="s">
        <v>133</v>
      </c>
      <c r="C885" s="241" t="s">
        <v>3784</v>
      </c>
      <c r="D885" s="237" t="str">
        <f t="shared" si="20"/>
        <v>Finance - manager en assurance (possible en apprentissage) (M2) (Université Paris Nanterre) (Master 2)</v>
      </c>
      <c r="E885" s="81">
        <f t="shared" si="21"/>
        <v>1</v>
      </c>
    </row>
    <row r="886" spans="1:5" ht="187.2" x14ac:dyDescent="0.3">
      <c r="A886" s="157" t="s">
        <v>3688</v>
      </c>
      <c r="B886" s="157" t="s">
        <v>78</v>
      </c>
      <c r="C886" s="157" t="s">
        <v>3787</v>
      </c>
      <c r="D886" s="238" t="str">
        <f t="shared" si="20"/>
        <v>Finance - manager en assurance (possible en apprentissage) (Master) (Université Paris Nanterre) (Master)</v>
      </c>
      <c r="E886" s="239">
        <f t="shared" si="21"/>
        <v>1</v>
      </c>
    </row>
    <row r="887" spans="1:5" ht="216" x14ac:dyDescent="0.3">
      <c r="A887" s="80" t="s">
        <v>3788</v>
      </c>
      <c r="B887" s="80" t="s">
        <v>3359</v>
      </c>
      <c r="C887" s="80" t="s">
        <v>3789</v>
      </c>
      <c r="D887" s="237" t="str">
        <f t="shared" si="20"/>
        <v>Assurance, Banque, Finance : chargé de clientèle (apprentissage/professionnalisation) (Grenoble IAE INP UGA) (Licence professionnelle )</v>
      </c>
      <c r="E887" s="81">
        <f t="shared" si="21"/>
        <v>0</v>
      </c>
    </row>
    <row r="888" spans="1:5" ht="86.4" x14ac:dyDescent="0.3">
      <c r="A888" s="157" t="s">
        <v>3788</v>
      </c>
      <c r="B888" s="157" t="s">
        <v>3409</v>
      </c>
      <c r="C888" s="157" t="s">
        <v>3410</v>
      </c>
      <c r="D888" s="238" t="str">
        <f t="shared" si="20"/>
        <v>Finance (M1) (Grenoble IAE INP UGA) (Master 1)</v>
      </c>
      <c r="E888" s="239">
        <f t="shared" si="21"/>
        <v>1</v>
      </c>
    </row>
    <row r="889" spans="1:5" ht="115.2" x14ac:dyDescent="0.3">
      <c r="A889" s="80" t="s">
        <v>3788</v>
      </c>
      <c r="B889" s="80" t="s">
        <v>133</v>
      </c>
      <c r="C889" s="80" t="s">
        <v>3794</v>
      </c>
      <c r="D889" s="237" t="str">
        <f t="shared" si="20"/>
        <v>Advances in Finance and Accounting (Grenoble IAE INP UGA) (Master 2)</v>
      </c>
      <c r="E889" s="81">
        <f t="shared" si="21"/>
        <v>0</v>
      </c>
    </row>
    <row r="890" spans="1:5" ht="100.8" x14ac:dyDescent="0.3">
      <c r="A890" s="36" t="s">
        <v>3788</v>
      </c>
      <c r="B890" s="36" t="s">
        <v>133</v>
      </c>
      <c r="C890" s="36" t="s">
        <v>3796</v>
      </c>
      <c r="D890" s="238" t="str">
        <f t="shared" si="20"/>
        <v>Banque &amp; Finance (alternance) (Grenoble IAE INP UGA) (Master 2)</v>
      </c>
      <c r="E890" s="239">
        <f t="shared" si="21"/>
        <v>0</v>
      </c>
    </row>
    <row r="891" spans="1:5" ht="129.6" x14ac:dyDescent="0.3">
      <c r="A891" s="241" t="s">
        <v>3788</v>
      </c>
      <c r="B891" s="241" t="s">
        <v>133</v>
      </c>
      <c r="C891" s="241" t="s">
        <v>3798</v>
      </c>
      <c r="D891" s="237" t="str">
        <f t="shared" si="20"/>
        <v>Finance d'entreprise et gestion des risques (Grenoble IAE INP UGA) (Master 2)</v>
      </c>
      <c r="E891" s="81">
        <f t="shared" si="21"/>
        <v>0</v>
      </c>
    </row>
    <row r="892" spans="1:5" ht="100.8" x14ac:dyDescent="0.3">
      <c r="A892" s="157" t="s">
        <v>3788</v>
      </c>
      <c r="B892" s="79" t="s">
        <v>133</v>
      </c>
      <c r="C892" s="79" t="s">
        <v>3800</v>
      </c>
      <c r="D892" s="238" t="str">
        <f t="shared" si="20"/>
        <v>Finance quantitative (M2) (Grenoble IAE INP UGA) (Master 2)</v>
      </c>
      <c r="E892" s="239">
        <f t="shared" si="21"/>
        <v>2</v>
      </c>
    </row>
    <row r="893" spans="1:5" ht="100.8" x14ac:dyDescent="0.3">
      <c r="A893" s="241" t="s">
        <v>3803</v>
      </c>
      <c r="B893" s="241" t="s">
        <v>3359</v>
      </c>
      <c r="C893" s="241" t="s">
        <v>3804</v>
      </c>
      <c r="D893" s="237" t="str">
        <f t="shared" si="20"/>
        <v>Banque (IAE Tours Val de Loire) (Licence professionnelle )</v>
      </c>
      <c r="E893" s="81">
        <f t="shared" si="21"/>
        <v>1</v>
      </c>
    </row>
    <row r="894" spans="1:5" ht="201.6" x14ac:dyDescent="0.3">
      <c r="A894" s="157" t="s">
        <v>3803</v>
      </c>
      <c r="B894" s="157" t="s">
        <v>3409</v>
      </c>
      <c r="C894" s="157" t="s">
        <v>3809</v>
      </c>
      <c r="D894" s="238" t="str">
        <f t="shared" si="20"/>
        <v>Finance - parcours chargé de clientèle bancaire (CCB) (possible en apprentissage) (M1) (IAE Tours Val de Loire) (Master 1)</v>
      </c>
      <c r="E894" s="239">
        <f t="shared" si="21"/>
        <v>0</v>
      </c>
    </row>
    <row r="895" spans="1:5" ht="201.6" x14ac:dyDescent="0.3">
      <c r="A895" s="80" t="s">
        <v>3803</v>
      </c>
      <c r="B895" s="80" t="s">
        <v>133</v>
      </c>
      <c r="C895" s="80" t="s">
        <v>3811</v>
      </c>
      <c r="D895" s="237" t="str">
        <f t="shared" si="20"/>
        <v>Finance - parcours chargé de clientèle bancaire (CCB) (possible en apprentissage) (M2) (IAE Tours Val de Loire) (Master 2)</v>
      </c>
      <c r="E895" s="81">
        <f t="shared" si="21"/>
        <v>1</v>
      </c>
    </row>
    <row r="896" spans="1:5" ht="216" x14ac:dyDescent="0.3">
      <c r="A896" s="157" t="s">
        <v>3803</v>
      </c>
      <c r="B896" s="157" t="s">
        <v>78</v>
      </c>
      <c r="C896" s="157" t="s">
        <v>3812</v>
      </c>
      <c r="D896" s="238" t="str">
        <f t="shared" si="20"/>
        <v>Finance - parcours chargé de clientèle bancaire (CCB) (possible en apprentissage) (Master) (IAE Tours Val de Loire) (Master)</v>
      </c>
      <c r="E896" s="239">
        <f t="shared" si="21"/>
        <v>1</v>
      </c>
    </row>
    <row r="897" spans="1:5" ht="216" x14ac:dyDescent="0.3">
      <c r="A897" s="80" t="s">
        <v>3803</v>
      </c>
      <c r="B897" s="80" t="s">
        <v>3409</v>
      </c>
      <c r="C897" s="80" t="s">
        <v>3813</v>
      </c>
      <c r="D897" s="237" t="str">
        <f t="shared" si="20"/>
        <v>Finance - parcours Back-Office Risques et conformité (BORC) (possible en apprentissage) (M1) (IAE Tours Val de Loire) (Master 1)</v>
      </c>
      <c r="E897" s="81">
        <f t="shared" si="21"/>
        <v>0</v>
      </c>
    </row>
    <row r="898" spans="1:5" ht="216" x14ac:dyDescent="0.3">
      <c r="A898" s="157" t="s">
        <v>3803</v>
      </c>
      <c r="B898" s="157" t="s">
        <v>133</v>
      </c>
      <c r="C898" s="157" t="s">
        <v>3814</v>
      </c>
      <c r="D898" s="238" t="str">
        <f t="shared" si="20"/>
        <v>Finance - parcours Back-Office Risques et conformité (BORC) (possible en apprentissage) (M2) (IAE Tours Val de Loire) (Master 2)</v>
      </c>
      <c r="E898" s="239">
        <f t="shared" si="21"/>
        <v>1</v>
      </c>
    </row>
    <row r="899" spans="1:5" ht="230.4" x14ac:dyDescent="0.3">
      <c r="A899" s="241" t="s">
        <v>3803</v>
      </c>
      <c r="B899" s="241" t="s">
        <v>78</v>
      </c>
      <c r="C899" s="241" t="s">
        <v>3815</v>
      </c>
      <c r="D899" s="237" t="str">
        <f t="shared" si="20"/>
        <v>Finance - parcours Back-Office Risques et conformité (BORC) (possible en apprentissage) (Master) (IAE Tours Val de Loire) (Master)</v>
      </c>
      <c r="E899" s="81">
        <f t="shared" si="21"/>
        <v>1</v>
      </c>
    </row>
    <row r="900" spans="1:5" ht="144" x14ac:dyDescent="0.3">
      <c r="A900" s="33" t="s">
        <v>3816</v>
      </c>
      <c r="B900" s="33" t="s">
        <v>3409</v>
      </c>
      <c r="C900" s="33" t="s">
        <v>3817</v>
      </c>
      <c r="D900" s="238" t="str">
        <f t="shared" si="20"/>
        <v>Gestion Finance (temps plein &amp; apprentissage) (M1) (IAE Gustave Eiffel) (Master 1)</v>
      </c>
      <c r="E900" s="239">
        <f t="shared" si="21"/>
        <v>2</v>
      </c>
    </row>
    <row r="901" spans="1:5" ht="144" x14ac:dyDescent="0.3">
      <c r="A901" s="241" t="s">
        <v>3816</v>
      </c>
      <c r="B901" s="241" t="s">
        <v>133</v>
      </c>
      <c r="C901" s="241" t="s">
        <v>3821</v>
      </c>
      <c r="D901" s="237" t="str">
        <f t="shared" si="20"/>
        <v>Gestion de patrimoine (possible en apprentissage) (M2) (IAE Gustave Eiffel) (Master 2)</v>
      </c>
      <c r="E901" s="81">
        <f t="shared" si="21"/>
        <v>0</v>
      </c>
    </row>
    <row r="902" spans="1:5" ht="144" x14ac:dyDescent="0.3">
      <c r="A902" s="33" t="s">
        <v>3816</v>
      </c>
      <c r="B902" s="79" t="s">
        <v>78</v>
      </c>
      <c r="C902" s="79" t="s">
        <v>3823</v>
      </c>
      <c r="D902" s="238" t="str">
        <f t="shared" si="20"/>
        <v>Gestion de patrimoine (apprentissage possible) (Master)  (IAE Gustave Eiffel) (Master)</v>
      </c>
      <c r="E902" s="239">
        <f t="shared" si="21"/>
        <v>1</v>
      </c>
    </row>
    <row r="903" spans="1:5" ht="144" x14ac:dyDescent="0.3">
      <c r="A903" s="236" t="s">
        <v>3816</v>
      </c>
      <c r="B903" s="244" t="s">
        <v>78</v>
      </c>
      <c r="C903" s="244" t="s">
        <v>3824</v>
      </c>
      <c r="D903" s="237" t="str">
        <f t="shared" si="20"/>
        <v>Gestion de patrimoine (apprentissage possible) (Master) (IAE Gustave Eiffel) (Master)</v>
      </c>
      <c r="E903" s="81">
        <f t="shared" si="21"/>
        <v>1</v>
      </c>
    </row>
    <row r="904" spans="1:5" ht="129.6" x14ac:dyDescent="0.3">
      <c r="A904" s="36" t="s">
        <v>3816</v>
      </c>
      <c r="B904" s="157" t="s">
        <v>133</v>
      </c>
      <c r="C904" s="247" t="s">
        <v>3825</v>
      </c>
      <c r="D904" s="238" t="str">
        <f t="shared" si="20"/>
        <v>Gestion de portefeuille (apprentissage) (M2) (IAE Gustave Eiffel) (Master 2)</v>
      </c>
      <c r="E904" s="239">
        <f t="shared" si="21"/>
        <v>1</v>
      </c>
    </row>
    <row r="905" spans="1:5" ht="144" x14ac:dyDescent="0.3">
      <c r="A905" s="236" t="s">
        <v>3816</v>
      </c>
      <c r="B905" s="244" t="s">
        <v>78</v>
      </c>
      <c r="C905" s="244" t="s">
        <v>3829</v>
      </c>
      <c r="D905" s="237" t="str">
        <f t="shared" si="20"/>
        <v>Gestion de portefeuille (alternance possible) (Master) (IAE Gustave Eiffel) (Master)</v>
      </c>
      <c r="E905" s="81">
        <f t="shared" si="21"/>
        <v>3</v>
      </c>
    </row>
    <row r="906" spans="1:5" ht="86.4" x14ac:dyDescent="0.3">
      <c r="A906" s="33" t="s">
        <v>3816</v>
      </c>
      <c r="B906" s="33" t="s">
        <v>133</v>
      </c>
      <c r="C906" s="33" t="s">
        <v>3830</v>
      </c>
      <c r="D906" s="238" t="str">
        <f t="shared" si="20"/>
        <v>Ingénierie financière (M2) (IAE Gustave Eiffel) (Master 2)</v>
      </c>
      <c r="E906" s="239">
        <f t="shared" si="21"/>
        <v>2</v>
      </c>
    </row>
    <row r="907" spans="1:5" ht="100.8" x14ac:dyDescent="0.3">
      <c r="A907" s="236" t="s">
        <v>3816</v>
      </c>
      <c r="B907" s="236" t="s">
        <v>78</v>
      </c>
      <c r="C907" s="236" t="s">
        <v>3833</v>
      </c>
      <c r="D907" s="237" t="str">
        <f t="shared" si="20"/>
        <v>Ingénierie financière (Master) (IAE Gustave Eiffel) (Master)</v>
      </c>
      <c r="E907" s="81">
        <f t="shared" si="21"/>
        <v>4</v>
      </c>
    </row>
    <row r="908" spans="1:5" ht="115.2" x14ac:dyDescent="0.3">
      <c r="A908" s="36" t="s">
        <v>3816</v>
      </c>
      <c r="B908" s="36" t="s">
        <v>3409</v>
      </c>
      <c r="C908" s="36" t="s">
        <v>3834</v>
      </c>
      <c r="D908" s="238" t="str">
        <f t="shared" si="20"/>
        <v>Banque Assurance (apprentissage) (M1) (IAE Gustave Eiffel) (Master 1)</v>
      </c>
      <c r="E908" s="239">
        <f t="shared" si="21"/>
        <v>1</v>
      </c>
    </row>
    <row r="909" spans="1:5" ht="115.2" x14ac:dyDescent="0.3">
      <c r="A909" s="236" t="s">
        <v>3816</v>
      </c>
      <c r="B909" s="236" t="s">
        <v>133</v>
      </c>
      <c r="C909" s="236" t="s">
        <v>3837</v>
      </c>
      <c r="D909" s="237" t="str">
        <f t="shared" si="20"/>
        <v>Banque Assurance (apprentissage) (M2) (IAE Gustave Eiffel) (Master 2)</v>
      </c>
      <c r="E909" s="81">
        <f t="shared" si="21"/>
        <v>2</v>
      </c>
    </row>
    <row r="910" spans="1:5" ht="129.6" x14ac:dyDescent="0.3">
      <c r="A910" s="33" t="s">
        <v>3816</v>
      </c>
      <c r="B910" s="33" t="s">
        <v>78</v>
      </c>
      <c r="C910" s="33" t="s">
        <v>3838</v>
      </c>
      <c r="D910" s="238" t="str">
        <f t="shared" si="20"/>
        <v>Banque Assurance (apprentissage) (Master) (IAE Gustave Eiffel) (Master)</v>
      </c>
      <c r="E910" s="239">
        <f t="shared" si="21"/>
        <v>3</v>
      </c>
    </row>
    <row r="911" spans="1:5" ht="172.8" x14ac:dyDescent="0.3">
      <c r="A911" s="241" t="s">
        <v>3839</v>
      </c>
      <c r="B911" s="241" t="s">
        <v>3359</v>
      </c>
      <c r="C911" s="241" t="s">
        <v>3840</v>
      </c>
      <c r="D911" s="237" t="str">
        <f t="shared" si="20"/>
        <v>Assurance, banque, finance : chargé de clientèle (alternance) (IAE Clermont Auvergne) (Licence professionnelle )</v>
      </c>
      <c r="E911" s="81">
        <f t="shared" si="21"/>
        <v>0</v>
      </c>
    </row>
    <row r="912" spans="1:5" ht="129.6" x14ac:dyDescent="0.3">
      <c r="A912" s="36" t="s">
        <v>3839</v>
      </c>
      <c r="B912" s="36" t="s">
        <v>3842</v>
      </c>
      <c r="C912" s="36" t="s">
        <v>3843</v>
      </c>
      <c r="D912" s="238" t="str">
        <f t="shared" si="20"/>
        <v>Gestion parcours Comptabilité finance (alternance) (IAE Clermont Auvergne) (Licence )</v>
      </c>
      <c r="E912" s="239">
        <f t="shared" si="21"/>
        <v>0</v>
      </c>
    </row>
    <row r="913" spans="1:5" ht="144" x14ac:dyDescent="0.3">
      <c r="A913" s="241" t="s">
        <v>3839</v>
      </c>
      <c r="B913" s="241" t="s">
        <v>3842</v>
      </c>
      <c r="C913" s="241" t="s">
        <v>3845</v>
      </c>
      <c r="D913" s="237" t="str">
        <f t="shared" ref="D913:D976" si="22">CONCATENATE(C913&amp;" ("&amp;A913&amp;")"&amp;" ("&amp;B913&amp;")")</f>
        <v>Gestion parcours Comptabilité finance - Langues (alternance) (IAE Clermont Auvergne) (Licence )</v>
      </c>
      <c r="E913" s="81">
        <f t="shared" ref="E913:E976" si="23">SUMIF($E$2:$E$718,D913,$L$2:$L$718)</f>
        <v>0</v>
      </c>
    </row>
    <row r="914" spans="1:5" ht="158.4" x14ac:dyDescent="0.3">
      <c r="A914" s="36" t="s">
        <v>3839</v>
      </c>
      <c r="B914" s="36" t="s">
        <v>3846</v>
      </c>
      <c r="C914" s="36" t="s">
        <v>3847</v>
      </c>
      <c r="D914" s="238" t="str">
        <f t="shared" si="22"/>
        <v>Gestion parcours contrôle de gestion, comptabilité, fiscalité (alternance) (IAE Clermont Auvergne) (Licence 3)</v>
      </c>
      <c r="E914" s="239">
        <f t="shared" si="23"/>
        <v>0</v>
      </c>
    </row>
    <row r="915" spans="1:5" ht="115.2" x14ac:dyDescent="0.3">
      <c r="A915" s="241" t="s">
        <v>3839</v>
      </c>
      <c r="B915" s="241" t="s">
        <v>3409</v>
      </c>
      <c r="C915" s="241" t="s">
        <v>3849</v>
      </c>
      <c r="D915" s="237" t="str">
        <f t="shared" si="22"/>
        <v>Finance (possible en alternance) (IAE Clermont Auvergne) (Master 1)</v>
      </c>
      <c r="E915" s="81">
        <f t="shared" si="23"/>
        <v>0</v>
      </c>
    </row>
    <row r="916" spans="1:5" ht="230.4" x14ac:dyDescent="0.3">
      <c r="A916" s="33" t="s">
        <v>3839</v>
      </c>
      <c r="B916" s="33" t="s">
        <v>133</v>
      </c>
      <c r="C916" s="33" t="s">
        <v>3851</v>
      </c>
      <c r="D916" s="238" t="str">
        <f t="shared" si="22"/>
        <v>Finance parcours conformité et maîtrise des risques juridiques et financiers (possible en alternance) (M2) (IAE Clermont Auvergne) (Master 2)</v>
      </c>
      <c r="E916" s="239">
        <f t="shared" si="23"/>
        <v>2</v>
      </c>
    </row>
    <row r="917" spans="1:5" ht="244.8" x14ac:dyDescent="0.3">
      <c r="A917" s="236" t="s">
        <v>3839</v>
      </c>
      <c r="B917" s="236" t="s">
        <v>3362</v>
      </c>
      <c r="C917" s="236" t="s">
        <v>3853</v>
      </c>
      <c r="D917" s="237" t="str">
        <f t="shared" si="22"/>
        <v>Finance parcours conformité et maîtrise des risques juridiques et financiers (possible en alternance) (Master) (IAE Clermont Auvergne) (Master )</v>
      </c>
      <c r="E917" s="81">
        <f t="shared" si="23"/>
        <v>2</v>
      </c>
    </row>
    <row r="918" spans="1:5" ht="201.6" x14ac:dyDescent="0.3">
      <c r="A918" s="157" t="s">
        <v>3839</v>
      </c>
      <c r="B918" s="157" t="s">
        <v>133</v>
      </c>
      <c r="C918" s="157" t="s">
        <v>3854</v>
      </c>
      <c r="D918" s="238" t="str">
        <f t="shared" si="22"/>
        <v>Finance parcours international audit economics and finance (possible en alternance) (M2) (IAE Clermont Auvergne) (Master 2)</v>
      </c>
      <c r="E918" s="239">
        <f t="shared" si="23"/>
        <v>0</v>
      </c>
    </row>
    <row r="919" spans="1:5" ht="216" x14ac:dyDescent="0.3">
      <c r="A919" s="80" t="s">
        <v>3839</v>
      </c>
      <c r="B919" s="245" t="s">
        <v>3362</v>
      </c>
      <c r="C919" s="245" t="s">
        <v>3855</v>
      </c>
      <c r="D919" s="237" t="str">
        <f t="shared" si="22"/>
        <v>Finance parcours international audit economics and finance (possible en alternance) (Master) (IAE Clermont Auvergne) (Master )</v>
      </c>
      <c r="E919" s="81">
        <f t="shared" si="23"/>
        <v>0</v>
      </c>
    </row>
    <row r="920" spans="1:5" ht="172.8" x14ac:dyDescent="0.3">
      <c r="A920" s="36" t="s">
        <v>3839</v>
      </c>
      <c r="B920" s="36" t="s">
        <v>133</v>
      </c>
      <c r="C920" s="36" t="s">
        <v>3856</v>
      </c>
      <c r="D920" s="238" t="str">
        <f t="shared" si="22"/>
        <v>Finance parcours accounting and finance (possible en alternance) (M2) (IAE Clermont Auvergne) (Master 2)</v>
      </c>
      <c r="E920" s="239">
        <f t="shared" si="23"/>
        <v>0</v>
      </c>
    </row>
    <row r="921" spans="1:5" ht="187.2" x14ac:dyDescent="0.3">
      <c r="A921" s="241" t="s">
        <v>3839</v>
      </c>
      <c r="B921" s="241" t="s">
        <v>78</v>
      </c>
      <c r="C921" s="241" t="s">
        <v>3857</v>
      </c>
      <c r="D921" s="237" t="str">
        <f t="shared" si="22"/>
        <v>Finance parcours accounting and finance (possible en alternance) (Master) (IAE Clermont Auvergne) (Master)</v>
      </c>
      <c r="E921" s="81">
        <f t="shared" si="23"/>
        <v>0</v>
      </c>
    </row>
    <row r="922" spans="1:5" ht="158.4" x14ac:dyDescent="0.3">
      <c r="A922" s="36" t="s">
        <v>3839</v>
      </c>
      <c r="B922" s="36" t="s">
        <v>133</v>
      </c>
      <c r="C922" s="36" t="s">
        <v>3858</v>
      </c>
      <c r="D922" s="238" t="str">
        <f t="shared" si="22"/>
        <v>Finance parcours marchés financiers (possible en alternance) (M2) (IAE Clermont Auvergne) (Master 2)</v>
      </c>
      <c r="E922" s="239">
        <f t="shared" si="23"/>
        <v>1</v>
      </c>
    </row>
    <row r="923" spans="1:5" ht="158.4" x14ac:dyDescent="0.3">
      <c r="A923" s="80" t="s">
        <v>3839</v>
      </c>
      <c r="B923" s="80" t="s">
        <v>78</v>
      </c>
      <c r="C923" s="80" t="s">
        <v>3860</v>
      </c>
      <c r="D923" s="237" t="str">
        <f t="shared" si="22"/>
        <v>Finance parcours marchés financiers (alternance possible) (Master) (IAE Clermont Auvergne) (Master)</v>
      </c>
      <c r="E923" s="81">
        <f t="shared" si="23"/>
        <v>1</v>
      </c>
    </row>
    <row r="924" spans="1:5" ht="129.6" x14ac:dyDescent="0.3">
      <c r="A924" s="157" t="s">
        <v>3839</v>
      </c>
      <c r="B924" s="157" t="s">
        <v>3409</v>
      </c>
      <c r="C924" s="157" t="s">
        <v>3861</v>
      </c>
      <c r="D924" s="238" t="str">
        <f t="shared" si="22"/>
        <v>Gestion de patrimoine (possible en alternance) (M1) (IAE Clermont Auvergne) (Master 1)</v>
      </c>
      <c r="E924" s="239">
        <f t="shared" si="23"/>
        <v>0</v>
      </c>
    </row>
    <row r="925" spans="1:5" ht="129.6" x14ac:dyDescent="0.3">
      <c r="A925" s="80" t="s">
        <v>3839</v>
      </c>
      <c r="B925" s="80" t="s">
        <v>133</v>
      </c>
      <c r="C925" s="80" t="s">
        <v>3863</v>
      </c>
      <c r="D925" s="237" t="str">
        <f t="shared" si="22"/>
        <v>Gestion de patrimoine (possible en alternance) (M2) (IAE Clermont Auvergne) (Master 2)</v>
      </c>
      <c r="E925" s="81">
        <f t="shared" si="23"/>
        <v>0</v>
      </c>
    </row>
    <row r="926" spans="1:5" ht="129.6" x14ac:dyDescent="0.3">
      <c r="A926" s="157" t="s">
        <v>3839</v>
      </c>
      <c r="B926" s="157" t="s">
        <v>78</v>
      </c>
      <c r="C926" s="157" t="s">
        <v>3864</v>
      </c>
      <c r="D926" s="238" t="str">
        <f t="shared" si="22"/>
        <v>Gestion de patrimoine (alternance possible) (Master) (IAE Clermont Auvergne) (Master)</v>
      </c>
      <c r="E926" s="239">
        <f t="shared" si="23"/>
        <v>0</v>
      </c>
    </row>
    <row r="927" spans="1:5" ht="144" x14ac:dyDescent="0.3">
      <c r="A927" s="80" t="s">
        <v>3839</v>
      </c>
      <c r="B927" s="80" t="s">
        <v>3409</v>
      </c>
      <c r="C927" s="80" t="s">
        <v>3865</v>
      </c>
      <c r="D927" s="237" t="str">
        <f t="shared" si="22"/>
        <v>Monnaie, banque, finance, assurance (posible en alternance) (IAE Clermont Auvergne) (Master 1)</v>
      </c>
      <c r="E927" s="81">
        <f t="shared" si="23"/>
        <v>0</v>
      </c>
    </row>
    <row r="928" spans="1:5" ht="259.2" x14ac:dyDescent="0.3">
      <c r="A928" s="157" t="s">
        <v>3839</v>
      </c>
      <c r="B928" s="157" t="s">
        <v>133</v>
      </c>
      <c r="C928" s="157" t="s">
        <v>3867</v>
      </c>
      <c r="D928" s="238" t="str">
        <f t="shared" si="22"/>
        <v>Monnaie, banque, finance, assurance parcours carrières de la banque et de l'assurance : conseiller (possible en alternance) (IAE Clermont Auvergne) (Master 2)</v>
      </c>
      <c r="E928" s="239">
        <f t="shared" si="23"/>
        <v>0</v>
      </c>
    </row>
    <row r="929" spans="1:5" ht="158.4" x14ac:dyDescent="0.3">
      <c r="A929" s="80" t="s">
        <v>3839</v>
      </c>
      <c r="B929" s="80" t="s">
        <v>78</v>
      </c>
      <c r="C929" s="80" t="s">
        <v>3868</v>
      </c>
      <c r="D929" s="237" t="str">
        <f t="shared" si="22"/>
        <v>Monnaie, banque, finance, assurance (alternance possible) (Master) (IAE Clermont Auvergne) (Master)</v>
      </c>
      <c r="E929" s="81">
        <f t="shared" si="23"/>
        <v>0</v>
      </c>
    </row>
    <row r="930" spans="1:5" ht="158.4" x14ac:dyDescent="0.3">
      <c r="A930" s="36" t="s">
        <v>3869</v>
      </c>
      <c r="B930" s="36" t="s">
        <v>3359</v>
      </c>
      <c r="C930" s="36" t="s">
        <v>3870</v>
      </c>
      <c r="D930" s="238" t="str">
        <f t="shared" si="22"/>
        <v>Assurance, banque, finance : chargé de clientèle (Université Sorbonne Paris Nord) (Licence professionnelle )</v>
      </c>
      <c r="E930" s="239">
        <f t="shared" si="23"/>
        <v>0</v>
      </c>
    </row>
    <row r="931" spans="1:5" ht="216" x14ac:dyDescent="0.3">
      <c r="A931" s="241" t="s">
        <v>3869</v>
      </c>
      <c r="B931" s="241" t="s">
        <v>3359</v>
      </c>
      <c r="C931" s="241" t="s">
        <v>3872</v>
      </c>
      <c r="D931" s="237" t="str">
        <f t="shared" si="22"/>
        <v>Assurance, banque, finance : chargé de clientèle - Parcours Assurances (apprentissage) (Université Sorbonne Paris Nord) (Licence professionnelle )</v>
      </c>
      <c r="E931" s="81">
        <f t="shared" si="23"/>
        <v>0</v>
      </c>
    </row>
    <row r="932" spans="1:5" ht="216" x14ac:dyDescent="0.3">
      <c r="A932" s="157" t="s">
        <v>3869</v>
      </c>
      <c r="B932" s="157" t="s">
        <v>3409</v>
      </c>
      <c r="C932" s="157" t="s">
        <v>3874</v>
      </c>
      <c r="D932" s="238" t="str">
        <f t="shared" si="22"/>
        <v>Contrôle de gestion et audit organisationnel parcours Contrôle de gestion et finance d’entreprise (M1) (Université Sorbonne Paris Nord) (Master 1)</v>
      </c>
      <c r="E932" s="239">
        <f t="shared" si="23"/>
        <v>0</v>
      </c>
    </row>
    <row r="933" spans="1:5" ht="216" x14ac:dyDescent="0.3">
      <c r="A933" s="80" t="s">
        <v>3869</v>
      </c>
      <c r="B933" s="80" t="s">
        <v>133</v>
      </c>
      <c r="C933" s="80" t="s">
        <v>3876</v>
      </c>
      <c r="D933" s="237" t="str">
        <f t="shared" si="22"/>
        <v>Contrôle de gestion et audit organisationnel parcours Contrôle de gestion et finance d’entreprise (M2) (Université Sorbonne Paris Nord) (Master 2)</v>
      </c>
      <c r="E933" s="81">
        <f t="shared" si="23"/>
        <v>0</v>
      </c>
    </row>
    <row r="934" spans="1:5" ht="216" x14ac:dyDescent="0.3">
      <c r="A934" s="36" t="s">
        <v>3869</v>
      </c>
      <c r="B934" s="36" t="s">
        <v>3362</v>
      </c>
      <c r="C934" s="36" t="s">
        <v>3878</v>
      </c>
      <c r="D934" s="238" t="str">
        <f t="shared" si="22"/>
        <v>Contrôle de gestion et audit organisationnel parcours Contrôle de gestion et finance d’entreprise (Master) (Université Sorbonne Paris Nord) (Master )</v>
      </c>
      <c r="E934" s="239">
        <f t="shared" si="23"/>
        <v>0</v>
      </c>
    </row>
    <row r="935" spans="1:5" ht="273.60000000000002" x14ac:dyDescent="0.3">
      <c r="A935" s="241" t="s">
        <v>3869</v>
      </c>
      <c r="B935" s="241" t="s">
        <v>3362</v>
      </c>
      <c r="C935" s="241" t="s">
        <v>3879</v>
      </c>
      <c r="D935" s="237" t="str">
        <f t="shared" si="22"/>
        <v>Économie de l’entreprise et des marchés parcours Management de l'innovation : Financement, Protection, Valorisation (M1) (Université Sorbonne Paris Nord) (Master )</v>
      </c>
      <c r="E935" s="81">
        <f t="shared" si="23"/>
        <v>0</v>
      </c>
    </row>
    <row r="936" spans="1:5" ht="273.60000000000002" x14ac:dyDescent="0.3">
      <c r="A936" s="36" t="s">
        <v>3869</v>
      </c>
      <c r="B936" s="36" t="s">
        <v>3362</v>
      </c>
      <c r="C936" s="36" t="s">
        <v>3881</v>
      </c>
      <c r="D936" s="238" t="str">
        <f t="shared" si="22"/>
        <v>Économie de l’entreprise et des marchés parcours Management de l'innovation : Financement, Protection, Valorisation (M2) (Université Sorbonne Paris Nord) (Master )</v>
      </c>
      <c r="E936" s="239">
        <f t="shared" si="23"/>
        <v>0</v>
      </c>
    </row>
    <row r="937" spans="1:5" ht="273.60000000000002" x14ac:dyDescent="0.3">
      <c r="A937" s="241" t="s">
        <v>3869</v>
      </c>
      <c r="B937" s="241" t="s">
        <v>3362</v>
      </c>
      <c r="C937" s="241" t="s">
        <v>3882</v>
      </c>
      <c r="D937" s="237" t="str">
        <f t="shared" si="22"/>
        <v>Économie de l’entreprise et des marchés parcours Management de l'innovation : Financement, Protection, Valorisation (Master) (Université Sorbonne Paris Nord) (Master )</v>
      </c>
      <c r="E937" s="81">
        <f t="shared" si="23"/>
        <v>0</v>
      </c>
    </row>
    <row r="938" spans="1:5" ht="244.8" x14ac:dyDescent="0.3">
      <c r="A938" s="36" t="s">
        <v>3869</v>
      </c>
      <c r="B938" s="36" t="s">
        <v>3409</v>
      </c>
      <c r="C938" s="36" t="s">
        <v>3883</v>
      </c>
      <c r="D938" s="238" t="str">
        <f t="shared" si="22"/>
        <v>Monnaie, banque, finance, assurance parcours Conformité et Gestion des Risques (possible en apprentissage) (M1) (Université Sorbonne Paris Nord) (Master 1)</v>
      </c>
      <c r="E938" s="239">
        <f t="shared" si="23"/>
        <v>0</v>
      </c>
    </row>
    <row r="939" spans="1:5" ht="244.8" x14ac:dyDescent="0.3">
      <c r="A939" s="241" t="s">
        <v>3869</v>
      </c>
      <c r="B939" s="241" t="s">
        <v>133</v>
      </c>
      <c r="C939" s="241" t="s">
        <v>3885</v>
      </c>
      <c r="D939" s="237" t="str">
        <f t="shared" si="22"/>
        <v>Monnaie, banque, finance, assurance parcours Conformité et Gestion des Risques (possible en apprentissage) (M2) (Université Sorbonne Paris Nord) (Master 2)</v>
      </c>
      <c r="E939" s="81">
        <f t="shared" si="23"/>
        <v>0</v>
      </c>
    </row>
    <row r="940" spans="1:5" ht="259.2" x14ac:dyDescent="0.3">
      <c r="A940" s="36" t="s">
        <v>3869</v>
      </c>
      <c r="B940" s="36" t="s">
        <v>78</v>
      </c>
      <c r="C940" s="36" t="s">
        <v>3886</v>
      </c>
      <c r="D940" s="238" t="str">
        <f t="shared" si="22"/>
        <v>Monnaie, banque, finance, assurance parcours Conformité et Gestion des Risques (possible en apprentissage) (Master) (Université Sorbonne Paris Nord) (Master)</v>
      </c>
      <c r="E940" s="239">
        <f t="shared" si="23"/>
        <v>0</v>
      </c>
    </row>
    <row r="941" spans="1:5" ht="273.60000000000002" x14ac:dyDescent="0.3">
      <c r="A941" s="241" t="s">
        <v>3869</v>
      </c>
      <c r="B941" s="241" t="s">
        <v>3409</v>
      </c>
      <c r="C941" s="241" t="s">
        <v>3887</v>
      </c>
      <c r="D941" s="237" t="str">
        <f t="shared" si="22"/>
        <v>Monnaie, banque, finance, assurance parcours Développement Economique et Finance Internationale Soutenable (DEFIS) (M1) (Université Sorbonne Paris Nord) (Master 1)</v>
      </c>
      <c r="E941" s="81">
        <f t="shared" si="23"/>
        <v>0</v>
      </c>
    </row>
    <row r="942" spans="1:5" ht="273.60000000000002" x14ac:dyDescent="0.3">
      <c r="A942" s="79" t="s">
        <v>3869</v>
      </c>
      <c r="B942" s="79" t="s">
        <v>133</v>
      </c>
      <c r="C942" s="79" t="s">
        <v>3889</v>
      </c>
      <c r="D942" s="238" t="str">
        <f t="shared" si="22"/>
        <v>Monnaie, banque, finance, assurance parcours Développement Economique et Finance Internationale Soutenable (DEFIS) (M2) (Université Sorbonne Paris Nord) (Master 2)</v>
      </c>
      <c r="E942" s="239">
        <f t="shared" si="23"/>
        <v>3</v>
      </c>
    </row>
    <row r="943" spans="1:5" ht="273.60000000000002" x14ac:dyDescent="0.3">
      <c r="A943" s="244" t="s">
        <v>3869</v>
      </c>
      <c r="B943" s="244" t="s">
        <v>3362</v>
      </c>
      <c r="C943" s="244" t="s">
        <v>3892</v>
      </c>
      <c r="D943" s="237" t="str">
        <f t="shared" si="22"/>
        <v>Monnaie, banque, finance, assurance parcours Développement Economique et Finance Internationale Soutenable (DEFIS) (Master) (Université Sorbonne Paris Nord) (Master )</v>
      </c>
      <c r="E943" s="81">
        <f t="shared" si="23"/>
        <v>3</v>
      </c>
    </row>
    <row r="944" spans="1:5" ht="201.6" x14ac:dyDescent="0.3">
      <c r="A944" s="36" t="s">
        <v>3869</v>
      </c>
      <c r="B944" s="36" t="s">
        <v>3409</v>
      </c>
      <c r="C944" s="36" t="s">
        <v>3893</v>
      </c>
      <c r="D944" s="238" t="str">
        <f t="shared" si="22"/>
        <v>Monnaie, banque, finance, assurance parcours Ingénierie financière et modélisation (M1) (Université Sorbonne Paris Nord) (Master 1)</v>
      </c>
      <c r="E944" s="239">
        <f t="shared" si="23"/>
        <v>0</v>
      </c>
    </row>
    <row r="945" spans="1:5" ht="201.6" x14ac:dyDescent="0.3">
      <c r="A945" s="241" t="s">
        <v>3869</v>
      </c>
      <c r="B945" s="241" t="s">
        <v>133</v>
      </c>
      <c r="C945" s="241" t="s">
        <v>3895</v>
      </c>
      <c r="D945" s="237" t="str">
        <f t="shared" si="22"/>
        <v>Monnaie, banque, finance, assurance parcours Ingénierie financière et modélisation (M2) (Université Sorbonne Paris Nord) (Master 2)</v>
      </c>
      <c r="E945" s="81">
        <f t="shared" si="23"/>
        <v>0</v>
      </c>
    </row>
    <row r="946" spans="1:5" ht="216" x14ac:dyDescent="0.3">
      <c r="A946" s="36" t="s">
        <v>3869</v>
      </c>
      <c r="B946" s="36" t="s">
        <v>3362</v>
      </c>
      <c r="C946" s="36" t="s">
        <v>3896</v>
      </c>
      <c r="D946" s="238" t="str">
        <f t="shared" si="22"/>
        <v>Monnaie, banque, finance, assurance parcours Ingénierie financière et modélisation (Master) (Université Sorbonne Paris Nord) (Master )</v>
      </c>
      <c r="E946" s="239">
        <f t="shared" si="23"/>
        <v>0</v>
      </c>
    </row>
    <row r="947" spans="1:5" ht="302.39999999999998" x14ac:dyDescent="0.3">
      <c r="A947" s="241" t="s">
        <v>3869</v>
      </c>
      <c r="B947" s="241" t="s">
        <v>3409</v>
      </c>
      <c r="C947" s="241" t="s">
        <v>3897</v>
      </c>
      <c r="D947" s="237" t="str">
        <f t="shared" si="22"/>
        <v>Monnaie, banque, finance, assurance parcours Métiers commerciaux de l'assurance, de la banque et des mutuelles (possible en apprentissage) (M1) (Université Sorbonne Paris Nord) (Master 1)</v>
      </c>
      <c r="E947" s="81">
        <f t="shared" si="23"/>
        <v>0</v>
      </c>
    </row>
    <row r="948" spans="1:5" ht="302.39999999999998" x14ac:dyDescent="0.3">
      <c r="A948" s="157" t="s">
        <v>3869</v>
      </c>
      <c r="B948" s="157" t="s">
        <v>133</v>
      </c>
      <c r="C948" s="157" t="s">
        <v>3899</v>
      </c>
      <c r="D948" s="238" t="str">
        <f t="shared" si="22"/>
        <v>Monnaie, banque, finance, assurance parcours Métiers commerciaux de l'assurance, de la banque et des mutuelles (possible en apprentissage) (M2) (Université Sorbonne Paris Nord) (Master 2)</v>
      </c>
      <c r="E948" s="239">
        <f t="shared" si="23"/>
        <v>0</v>
      </c>
    </row>
    <row r="949" spans="1:5" ht="316.8" x14ac:dyDescent="0.3">
      <c r="A949" s="80" t="s">
        <v>3869</v>
      </c>
      <c r="B949" s="80" t="s">
        <v>3362</v>
      </c>
      <c r="C949" s="80" t="s">
        <v>3900</v>
      </c>
      <c r="D949" s="237" t="str">
        <f t="shared" si="22"/>
        <v>Monnaie, banque, finance, assurance parcours Métiers commerciaux de l'assurance, de la banque et des mutuelles (possible en apprentissage) (Master) (Université Sorbonne Paris Nord) (Master )</v>
      </c>
      <c r="E949" s="81">
        <f t="shared" si="23"/>
        <v>0</v>
      </c>
    </row>
    <row r="950" spans="1:5" ht="187.2" x14ac:dyDescent="0.3">
      <c r="A950" s="157" t="s">
        <v>3869</v>
      </c>
      <c r="B950" s="157" t="s">
        <v>3409</v>
      </c>
      <c r="C950" s="157" t="s">
        <v>3901</v>
      </c>
      <c r="D950" s="238" t="str">
        <f t="shared" si="22"/>
        <v>Monnaie, banque, finance, assurance parcours Risque, Assurance, Décision (M1) (Université Sorbonne Paris Nord) (Master 1)</v>
      </c>
      <c r="E950" s="239">
        <f t="shared" si="23"/>
        <v>0</v>
      </c>
    </row>
    <row r="951" spans="1:5" ht="187.2" x14ac:dyDescent="0.3">
      <c r="A951" s="80" t="s">
        <v>3869</v>
      </c>
      <c r="B951" s="80" t="s">
        <v>133</v>
      </c>
      <c r="C951" s="80" t="s">
        <v>3903</v>
      </c>
      <c r="D951" s="237" t="str">
        <f t="shared" si="22"/>
        <v>Monnaie, banque, finance, assurance parcours Risque, Assurance, Décision (M2) (Université Sorbonne Paris Nord) (Master 2)</v>
      </c>
      <c r="E951" s="81">
        <f t="shared" si="23"/>
        <v>0</v>
      </c>
    </row>
    <row r="952" spans="1:5" ht="187.2" x14ac:dyDescent="0.3">
      <c r="A952" s="157" t="s">
        <v>3869</v>
      </c>
      <c r="B952" s="157" t="s">
        <v>3362</v>
      </c>
      <c r="C952" s="157" t="s">
        <v>3904</v>
      </c>
      <c r="D952" s="238" t="str">
        <f t="shared" si="22"/>
        <v>Monnaie, banque, finance, assurance parcours Risque, Assurance, Décision (Master) (Université Sorbonne Paris Nord) (Master )</v>
      </c>
      <c r="E952" s="239">
        <f t="shared" si="23"/>
        <v>0</v>
      </c>
    </row>
    <row r="953" spans="1:5" ht="172.8" x14ac:dyDescent="0.3">
      <c r="A953" s="80" t="s">
        <v>3905</v>
      </c>
      <c r="B953" s="80" t="s">
        <v>3409</v>
      </c>
      <c r="C953" s="80" t="s">
        <v>3906</v>
      </c>
      <c r="D953" s="237" t="str">
        <f t="shared" si="22"/>
        <v>SARADS - Statistiques et actuariat (possible en alternance) (M1) (Université de Poitiers) (Master 1)</v>
      </c>
      <c r="E953" s="81">
        <f t="shared" si="23"/>
        <v>0</v>
      </c>
    </row>
    <row r="954" spans="1:5" ht="172.8" x14ac:dyDescent="0.3">
      <c r="A954" s="157" t="s">
        <v>3905</v>
      </c>
      <c r="B954" s="157" t="s">
        <v>133</v>
      </c>
      <c r="C954" s="157" t="s">
        <v>3908</v>
      </c>
      <c r="D954" s="238" t="str">
        <f t="shared" si="22"/>
        <v>SARADS - Statistiques et actuariat (possible en alternance) (M2) (Université de Poitiers) (Master 2)</v>
      </c>
      <c r="E954" s="239">
        <f t="shared" si="23"/>
        <v>0</v>
      </c>
    </row>
    <row r="955" spans="1:5" ht="172.8" x14ac:dyDescent="0.3">
      <c r="A955" s="80" t="s">
        <v>3905</v>
      </c>
      <c r="B955" s="248" t="s">
        <v>78</v>
      </c>
      <c r="C955" s="80" t="s">
        <v>3909</v>
      </c>
      <c r="D955" s="237" t="str">
        <f t="shared" si="22"/>
        <v>SARADS - Statistiques et actuariat (possible en alternance) (Master) (Université de Poitiers) (Master)</v>
      </c>
      <c r="E955" s="81">
        <f t="shared" si="23"/>
        <v>0</v>
      </c>
    </row>
    <row r="956" spans="1:5" ht="129.6" x14ac:dyDescent="0.3">
      <c r="A956" s="36" t="s">
        <v>3905</v>
      </c>
      <c r="B956" s="36" t="s">
        <v>3409</v>
      </c>
      <c r="C956" s="36" t="s">
        <v>3910</v>
      </c>
      <c r="D956" s="238" t="str">
        <f t="shared" si="22"/>
        <v>Finance (possible en apprentissage) (Université de Poitiers) (Master 1)</v>
      </c>
      <c r="E956" s="239">
        <f t="shared" si="23"/>
        <v>0</v>
      </c>
    </row>
    <row r="957" spans="1:5" ht="158.4" x14ac:dyDescent="0.3">
      <c r="A957" s="241" t="s">
        <v>3905</v>
      </c>
      <c r="B957" s="241" t="s">
        <v>133</v>
      </c>
      <c r="C957" s="241" t="s">
        <v>3912</v>
      </c>
      <c r="D957" s="237" t="str">
        <f t="shared" si="22"/>
        <v>Finance et ingénierie financière (possible en apprentissage) (Université de Poitiers) (Master 2)</v>
      </c>
      <c r="E957" s="81">
        <f t="shared" si="23"/>
        <v>1</v>
      </c>
    </row>
    <row r="958" spans="1:5" ht="144" x14ac:dyDescent="0.3">
      <c r="A958" s="157" t="s">
        <v>3905</v>
      </c>
      <c r="B958" s="249" t="s">
        <v>78</v>
      </c>
      <c r="C958" s="157" t="s">
        <v>3916</v>
      </c>
      <c r="D958" s="238" t="str">
        <f t="shared" si="22"/>
        <v>Finance parcours Finance et ingénierie financière (Master) (Université de Poitiers) (Master)</v>
      </c>
      <c r="E958" s="239">
        <f t="shared" si="23"/>
        <v>1</v>
      </c>
    </row>
    <row r="959" spans="1:5" ht="144" x14ac:dyDescent="0.3">
      <c r="A959" s="80" t="s">
        <v>3905</v>
      </c>
      <c r="B959" s="80" t="s">
        <v>133</v>
      </c>
      <c r="C959" s="80" t="s">
        <v>3917</v>
      </c>
      <c r="D959" s="237" t="str">
        <f t="shared" si="22"/>
        <v>Gestion fiscale (possible en apprentissage) (Université de Poitiers) (Master 2)</v>
      </c>
      <c r="E959" s="81">
        <f t="shared" si="23"/>
        <v>1</v>
      </c>
    </row>
    <row r="960" spans="1:5" ht="129.6" x14ac:dyDescent="0.3">
      <c r="A960" s="36" t="s">
        <v>3905</v>
      </c>
      <c r="B960" s="37" t="s">
        <v>78</v>
      </c>
      <c r="C960" s="36" t="s">
        <v>3922</v>
      </c>
      <c r="D960" s="238" t="str">
        <f t="shared" si="22"/>
        <v>Finance parcours gestion fiscale (Master) (Université de Poitiers) (Master)</v>
      </c>
      <c r="E960" s="239">
        <f t="shared" si="23"/>
        <v>1</v>
      </c>
    </row>
    <row r="961" spans="1:5" ht="100.8" x14ac:dyDescent="0.3">
      <c r="A961" s="241" t="s">
        <v>3905</v>
      </c>
      <c r="B961" s="242" t="s">
        <v>3409</v>
      </c>
      <c r="C961" s="241" t="s">
        <v>3923</v>
      </c>
      <c r="D961" s="237" t="str">
        <f t="shared" si="22"/>
        <v>Droit des assurances (M1) (Université de Poitiers) (Master 1)</v>
      </c>
      <c r="E961" s="81">
        <f t="shared" si="23"/>
        <v>0</v>
      </c>
    </row>
    <row r="962" spans="1:5" ht="144" x14ac:dyDescent="0.3">
      <c r="A962" s="36" t="s">
        <v>3905</v>
      </c>
      <c r="B962" s="37" t="s">
        <v>133</v>
      </c>
      <c r="C962" s="36" t="s">
        <v>3925</v>
      </c>
      <c r="D962" s="238" t="str">
        <f t="shared" si="22"/>
        <v>Droit des assurances (possible en alternance) (M2) (Université de Poitiers) (Master 2)</v>
      </c>
      <c r="E962" s="239">
        <f t="shared" si="23"/>
        <v>0</v>
      </c>
    </row>
    <row r="963" spans="1:5" ht="144" x14ac:dyDescent="0.3">
      <c r="A963" s="241" t="s">
        <v>3905</v>
      </c>
      <c r="B963" s="242" t="s">
        <v>78</v>
      </c>
      <c r="C963" s="241" t="s">
        <v>3926</v>
      </c>
      <c r="D963" s="237" t="str">
        <f t="shared" si="22"/>
        <v>Droit des assurances (possible en alternance) (Master) (Université de Poitiers) (Master)</v>
      </c>
      <c r="E963" s="81">
        <f t="shared" si="23"/>
        <v>0</v>
      </c>
    </row>
    <row r="964" spans="1:5" ht="115.2" x14ac:dyDescent="0.3">
      <c r="A964" s="36" t="s">
        <v>3905</v>
      </c>
      <c r="B964" s="37" t="s">
        <v>3409</v>
      </c>
      <c r="C964" s="36" t="s">
        <v>3927</v>
      </c>
      <c r="D964" s="238" t="str">
        <f t="shared" si="22"/>
        <v>Monnaie, banque, finance, assurance (Université de Poitiers) (Master 1)</v>
      </c>
      <c r="E964" s="239">
        <f t="shared" si="23"/>
        <v>1</v>
      </c>
    </row>
    <row r="965" spans="1:5" ht="172.8" x14ac:dyDescent="0.3">
      <c r="A965" s="241" t="s">
        <v>3905</v>
      </c>
      <c r="B965" s="242" t="s">
        <v>133</v>
      </c>
      <c r="C965" s="241" t="s">
        <v>3930</v>
      </c>
      <c r="D965" s="237" t="str">
        <f t="shared" si="22"/>
        <v>Monnaie, banque, finance, assurance (possible en alternance) (Université de Poitiers) (Master 2)</v>
      </c>
      <c r="E965" s="81">
        <f t="shared" si="23"/>
        <v>1</v>
      </c>
    </row>
    <row r="966" spans="1:5" ht="158.4" x14ac:dyDescent="0.3">
      <c r="A966" s="33" t="s">
        <v>3905</v>
      </c>
      <c r="B966" s="121" t="s">
        <v>78</v>
      </c>
      <c r="C966" s="33" t="s">
        <v>3868</v>
      </c>
      <c r="D966" s="238" t="str">
        <f t="shared" si="22"/>
        <v>Monnaie, banque, finance, assurance (alternance possible) (Master) (Université de Poitiers) (Master)</v>
      </c>
      <c r="E966" s="239">
        <f t="shared" si="23"/>
        <v>2</v>
      </c>
    </row>
    <row r="967" spans="1:5" ht="115.2" x14ac:dyDescent="0.3">
      <c r="A967" s="241" t="s">
        <v>3932</v>
      </c>
      <c r="B967" s="241" t="s">
        <v>3409</v>
      </c>
      <c r="C967" s="241" t="s">
        <v>3933</v>
      </c>
      <c r="D967" s="237" t="str">
        <f t="shared" si="22"/>
        <v>Monnaie Banque Finance Assurance (Université de Montpellier) (Master 1)</v>
      </c>
      <c r="E967" s="81">
        <f t="shared" si="23"/>
        <v>0</v>
      </c>
    </row>
    <row r="968" spans="1:5" ht="187.2" x14ac:dyDescent="0.3">
      <c r="A968" s="36" t="s">
        <v>3932</v>
      </c>
      <c r="B968" s="36" t="s">
        <v>133</v>
      </c>
      <c r="C968" s="36" t="s">
        <v>3935</v>
      </c>
      <c r="D968" s="238" t="str">
        <f t="shared" si="22"/>
        <v>Monnaie Banque Finance Assurance - Analyse des risques de marchés (M2) (Université de Montpellier) (Master 2)</v>
      </c>
      <c r="E968" s="239">
        <f t="shared" si="23"/>
        <v>0</v>
      </c>
    </row>
    <row r="969" spans="1:5" ht="187.2" x14ac:dyDescent="0.3">
      <c r="A969" s="241" t="s">
        <v>3932</v>
      </c>
      <c r="B969" s="241" t="s">
        <v>78</v>
      </c>
      <c r="C969" s="241" t="s">
        <v>3936</v>
      </c>
      <c r="D969" s="237" t="str">
        <f t="shared" si="22"/>
        <v>Monnaie Banque Finance Assurance - Analyse des risques de marchés (Master) (Université de Montpellier) (Master)</v>
      </c>
      <c r="E969" s="81">
        <f t="shared" si="23"/>
        <v>0</v>
      </c>
    </row>
    <row r="970" spans="1:5" ht="172.8" x14ac:dyDescent="0.3">
      <c r="A970" s="36" t="s">
        <v>3932</v>
      </c>
      <c r="B970" s="36" t="s">
        <v>133</v>
      </c>
      <c r="C970" s="36" t="s">
        <v>3937</v>
      </c>
      <c r="D970" s="238" t="str">
        <f t="shared" si="22"/>
        <v>Monnaie Banque Finance Assurance - Analyse des risques bancaires (M2) (Université de Montpellier) (Master 2)</v>
      </c>
      <c r="E970" s="239">
        <f t="shared" si="23"/>
        <v>0</v>
      </c>
    </row>
    <row r="971" spans="1:5" ht="172.8" x14ac:dyDescent="0.3">
      <c r="A971" s="241" t="s">
        <v>3932</v>
      </c>
      <c r="B971" s="241" t="s">
        <v>78</v>
      </c>
      <c r="C971" s="241" t="s">
        <v>3939</v>
      </c>
      <c r="D971" s="237" t="str">
        <f t="shared" si="22"/>
        <v>Monnaie Banque Finance Assurance - Analyse des risques bancaires (Master) (Université de Montpellier) (Master)</v>
      </c>
      <c r="E971" s="81">
        <f t="shared" si="23"/>
        <v>0</v>
      </c>
    </row>
    <row r="972" spans="1:5" ht="230.4" x14ac:dyDescent="0.3">
      <c r="A972" s="36" t="s">
        <v>3932</v>
      </c>
      <c r="B972" s="36" t="s">
        <v>3940</v>
      </c>
      <c r="C972" s="36" t="s">
        <v>3941</v>
      </c>
      <c r="D972" s="238" t="str">
        <f t="shared" si="22"/>
        <v>Monnaie Banque Finance Assurance - Système d'information économique et financier (M2) (Université de Montpellier) (Master 2 )</v>
      </c>
      <c r="E972" s="239">
        <f t="shared" si="23"/>
        <v>0</v>
      </c>
    </row>
    <row r="973" spans="1:5" ht="216" x14ac:dyDescent="0.3">
      <c r="A973" s="241" t="s">
        <v>3932</v>
      </c>
      <c r="B973" s="241" t="s">
        <v>78</v>
      </c>
      <c r="C973" s="241" t="s">
        <v>3943</v>
      </c>
      <c r="D973" s="237" t="str">
        <f t="shared" si="22"/>
        <v>Monnaie Banque Finance Assurance - Système d'information économique et financier (Master) (Université de Montpellier) (Master)</v>
      </c>
      <c r="E973" s="81">
        <f t="shared" si="23"/>
        <v>0</v>
      </c>
    </row>
    <row r="974" spans="1:5" ht="144" x14ac:dyDescent="0.3">
      <c r="A974" s="36" t="s">
        <v>3932</v>
      </c>
      <c r="B974" s="36" t="s">
        <v>133</v>
      </c>
      <c r="C974" s="36" t="s">
        <v>3944</v>
      </c>
      <c r="D974" s="238" t="str">
        <f t="shared" si="22"/>
        <v>Monnaie Banque Finance Assurance - Actuariat (M2) (Université de Montpellier) (Master 2)</v>
      </c>
      <c r="E974" s="239">
        <f t="shared" si="23"/>
        <v>0</v>
      </c>
    </row>
    <row r="975" spans="1:5" ht="144" x14ac:dyDescent="0.3">
      <c r="A975" s="241" t="s">
        <v>3932</v>
      </c>
      <c r="B975" s="241" t="s">
        <v>78</v>
      </c>
      <c r="C975" s="241" t="s">
        <v>3946</v>
      </c>
      <c r="D975" s="237" t="str">
        <f t="shared" si="22"/>
        <v>Monnaie Banque Finance Assurance - Actuariat (Master) (Université de Montpellier) (Master)</v>
      </c>
      <c r="E975" s="81">
        <f t="shared" si="23"/>
        <v>0</v>
      </c>
    </row>
    <row r="976" spans="1:5" ht="158.4" x14ac:dyDescent="0.3">
      <c r="A976" s="36" t="s">
        <v>3932</v>
      </c>
      <c r="B976" s="36" t="s">
        <v>133</v>
      </c>
      <c r="C976" s="36" t="s">
        <v>3947</v>
      </c>
      <c r="D976" s="238" t="str">
        <f t="shared" si="22"/>
        <v>Monnaie Banque Finance Assurance - Ingénierie financière (M2) (Université de Montpellier) (Master 2)</v>
      </c>
      <c r="E976" s="239">
        <f t="shared" si="23"/>
        <v>0</v>
      </c>
    </row>
    <row r="977" spans="1:5" ht="158.4" x14ac:dyDescent="0.3">
      <c r="A977" s="241" t="s">
        <v>3932</v>
      </c>
      <c r="B977" s="241" t="s">
        <v>78</v>
      </c>
      <c r="C977" s="241" t="s">
        <v>3949</v>
      </c>
      <c r="D977" s="237" t="str">
        <f t="shared" ref="D977:D1040" si="24">CONCATENATE(C977&amp;" ("&amp;A977&amp;")"&amp;" ("&amp;B977&amp;")")</f>
        <v>Monnaie Banque Finance Assurance - Ingénierie financière (Master) (Université de Montpellier) (Master)</v>
      </c>
      <c r="E977" s="81">
        <f t="shared" ref="E977:E1040" si="25">SUMIF($E$2:$E$718,D977,$L$2:$L$718)</f>
        <v>0</v>
      </c>
    </row>
    <row r="978" spans="1:5" ht="115.2" x14ac:dyDescent="0.3">
      <c r="A978" s="33" t="s">
        <v>3932</v>
      </c>
      <c r="B978" s="33" t="s">
        <v>3950</v>
      </c>
      <c r="C978" s="121" t="s">
        <v>3951</v>
      </c>
      <c r="D978" s="238" t="str">
        <f t="shared" si="24"/>
        <v>Finance verte (L3) (Université de Montpellier) (Diplôme universitaire)</v>
      </c>
      <c r="E978" s="239">
        <f t="shared" si="25"/>
        <v>10</v>
      </c>
    </row>
    <row r="979" spans="1:5" ht="115.2" x14ac:dyDescent="0.3">
      <c r="A979" s="241" t="s">
        <v>3932</v>
      </c>
      <c r="B979" s="241" t="s">
        <v>3950</v>
      </c>
      <c r="C979" s="241" t="s">
        <v>3969</v>
      </c>
      <c r="D979" s="237" t="str">
        <f t="shared" si="24"/>
        <v>Banque et assurance (Université de Montpellier) (Diplôme universitaire)</v>
      </c>
      <c r="E979" s="81">
        <f t="shared" si="25"/>
        <v>0</v>
      </c>
    </row>
    <row r="980" spans="1:5" ht="100.8" x14ac:dyDescent="0.3">
      <c r="A980" s="36" t="s">
        <v>3932</v>
      </c>
      <c r="B980" s="157" t="s">
        <v>3846</v>
      </c>
      <c r="C980" s="157" t="s">
        <v>3972</v>
      </c>
      <c r="D980" s="238" t="str">
        <f t="shared" si="24"/>
        <v>Comptabilité finance (Université de Montpellier) (Licence 3)</v>
      </c>
      <c r="E980" s="239">
        <f t="shared" si="25"/>
        <v>0</v>
      </c>
    </row>
    <row r="981" spans="1:5" ht="230.4" x14ac:dyDescent="0.3">
      <c r="A981" s="242" t="s">
        <v>3932</v>
      </c>
      <c r="B981" s="80" t="s">
        <v>3359</v>
      </c>
      <c r="C981" s="80" t="s">
        <v>3974</v>
      </c>
      <c r="D981" s="237" t="str">
        <f t="shared" si="24"/>
        <v>Conseiller commercial sur le marché des particuliers - Option : Banque (alternance) (Université de Montpellier) (Licence professionnelle )</v>
      </c>
      <c r="E981" s="81">
        <f t="shared" si="25"/>
        <v>0</v>
      </c>
    </row>
    <row r="982" spans="1:5" ht="201.6" x14ac:dyDescent="0.3">
      <c r="A982" s="37" t="s">
        <v>3932</v>
      </c>
      <c r="B982" s="36" t="s">
        <v>3359</v>
      </c>
      <c r="C982" s="36" t="s">
        <v>3976</v>
      </c>
      <c r="D982" s="238" t="str">
        <f t="shared" si="24"/>
        <v>Conseiller commercial sur le marché des particuliers - Option : Assurance (Université de Montpellier) (Licence professionnelle )</v>
      </c>
      <c r="E982" s="239">
        <f t="shared" si="25"/>
        <v>1</v>
      </c>
    </row>
    <row r="983" spans="1:5" ht="201.6" x14ac:dyDescent="0.3">
      <c r="A983" s="241" t="s">
        <v>3334</v>
      </c>
      <c r="B983" s="241" t="s">
        <v>3940</v>
      </c>
      <c r="C983" s="241" t="s">
        <v>3978</v>
      </c>
      <c r="D983" s="237" t="str">
        <f t="shared" si="24"/>
        <v>Droit des affaires parcours Droit et Fiscalité de l'entreprise (Formation continue)  (Paris-Panthéon-Assas Université) (Master 2 )</v>
      </c>
      <c r="E983" s="81">
        <f t="shared" si="25"/>
        <v>0</v>
      </c>
    </row>
    <row r="984" spans="1:5" ht="129.6" x14ac:dyDescent="0.3">
      <c r="A984" s="36" t="s">
        <v>3334</v>
      </c>
      <c r="B984" s="36" t="s">
        <v>3940</v>
      </c>
      <c r="C984" s="36" t="s">
        <v>3980</v>
      </c>
      <c r="D984" s="238" t="str">
        <f t="shared" si="24"/>
        <v>Droit des Assurances (Formation continue)  (Paris-Panthéon-Assas Université) (Master 2 )</v>
      </c>
      <c r="E984" s="239">
        <f t="shared" si="25"/>
        <v>0</v>
      </c>
    </row>
    <row r="985" spans="1:5" ht="187.2" x14ac:dyDescent="0.3">
      <c r="A985" s="241" t="s">
        <v>3334</v>
      </c>
      <c r="B985" s="241" t="s">
        <v>3982</v>
      </c>
      <c r="C985" s="241" t="s">
        <v>3983</v>
      </c>
      <c r="D985" s="237" t="str">
        <f t="shared" si="24"/>
        <v>Responsable conformité : Compliance Officer  (Paris-Panthéon-Assas Université) (Diplôme d'université )</v>
      </c>
      <c r="E985" s="81">
        <f t="shared" si="25"/>
        <v>0</v>
      </c>
    </row>
    <row r="986" spans="1:5" ht="158.4" x14ac:dyDescent="0.3">
      <c r="A986" s="36" t="s">
        <v>3394</v>
      </c>
      <c r="B986" s="36" t="s">
        <v>3985</v>
      </c>
      <c r="C986" s="36" t="s">
        <v>3986</v>
      </c>
      <c r="D986" s="238" t="str">
        <f t="shared" si="24"/>
        <v>Centre des Hautes Etudes d'Assurances (CHEA) (Université Paris Dauphine PSL) (Executive MBA)</v>
      </c>
      <c r="E986" s="239">
        <f t="shared" si="25"/>
        <v>0</v>
      </c>
    </row>
    <row r="987" spans="1:5" ht="144" x14ac:dyDescent="0.3">
      <c r="A987" s="241" t="s">
        <v>3394</v>
      </c>
      <c r="B987" s="241" t="s">
        <v>2143</v>
      </c>
      <c r="C987" s="241" t="s">
        <v>3988</v>
      </c>
      <c r="D987" s="237" t="str">
        <f t="shared" si="24"/>
        <v>Dirigeant courtier d'assurances (Université Paris Dauphine PSL) (Executive Master)</v>
      </c>
      <c r="E987" s="81">
        <f t="shared" si="25"/>
        <v>1</v>
      </c>
    </row>
    <row r="988" spans="1:5" ht="144" x14ac:dyDescent="0.3">
      <c r="A988" s="33" t="s">
        <v>3394</v>
      </c>
      <c r="B988" s="33" t="s">
        <v>2143</v>
      </c>
      <c r="C988" s="33" t="s">
        <v>3994</v>
      </c>
      <c r="D988" s="238" t="str">
        <f t="shared" si="24"/>
        <v>Asset Management (Exec Master) (Université Paris Dauphine PSL) (Executive Master)</v>
      </c>
      <c r="E988" s="239">
        <f t="shared" si="25"/>
        <v>2</v>
      </c>
    </row>
    <row r="989" spans="1:5" ht="144" x14ac:dyDescent="0.3">
      <c r="A989" s="80" t="s">
        <v>3394</v>
      </c>
      <c r="B989" s="80" t="s">
        <v>2143</v>
      </c>
      <c r="C989" s="80" t="s">
        <v>4003</v>
      </c>
      <c r="D989" s="237" t="str">
        <f t="shared" si="24"/>
        <v>Banque, contrôles &amp; régulation (Université Paris Dauphine PSL) (Executive Master)</v>
      </c>
      <c r="E989" s="81">
        <f t="shared" si="25"/>
        <v>0</v>
      </c>
    </row>
    <row r="990" spans="1:5" ht="201.6" x14ac:dyDescent="0.3">
      <c r="A990" s="157" t="s">
        <v>3394</v>
      </c>
      <c r="B990" s="157" t="s">
        <v>2143</v>
      </c>
      <c r="C990" s="157" t="s">
        <v>4007</v>
      </c>
      <c r="D990" s="238" t="str">
        <f t="shared" si="24"/>
        <v>Expert en évaluation, financement &amp; transmission d’entreprise (Université Paris Dauphine PSL) (Executive Master)</v>
      </c>
      <c r="E990" s="239">
        <f t="shared" si="25"/>
        <v>0</v>
      </c>
    </row>
    <row r="991" spans="1:5" ht="158.4" x14ac:dyDescent="0.3">
      <c r="A991" s="241" t="s">
        <v>3394</v>
      </c>
      <c r="B991" s="241" t="s">
        <v>2143</v>
      </c>
      <c r="C991" s="241" t="s">
        <v>4010</v>
      </c>
      <c r="D991" s="237" t="str">
        <f t="shared" si="24"/>
        <v>Gestion &amp; allocation d'actifs patrimoniaux (Université Paris Dauphine PSL) (Executive Master)</v>
      </c>
      <c r="E991" s="81">
        <f t="shared" si="25"/>
        <v>1</v>
      </c>
    </row>
    <row r="992" spans="1:5" ht="187.2" x14ac:dyDescent="0.3">
      <c r="A992" s="157" t="s">
        <v>3394</v>
      </c>
      <c r="B992" s="157" t="s">
        <v>2143</v>
      </c>
      <c r="C992" s="157" t="s">
        <v>4013</v>
      </c>
      <c r="D992" s="238" t="str">
        <f t="shared" si="24"/>
        <v>Finance d'entreprise et pilotage de la performance (Université Paris Dauphine PSL) (Executive Master)</v>
      </c>
      <c r="E992" s="239">
        <f t="shared" si="25"/>
        <v>1</v>
      </c>
    </row>
    <row r="993" spans="1:5" ht="129.6" x14ac:dyDescent="0.3">
      <c r="A993" s="80" t="s">
        <v>3394</v>
      </c>
      <c r="B993" s="80" t="s">
        <v>2143</v>
      </c>
      <c r="C993" s="80" t="s">
        <v>4019</v>
      </c>
      <c r="D993" s="237" t="str">
        <f t="shared" si="24"/>
        <v>Finance quantitative (Université Paris Dauphine PSL) (Executive Master)</v>
      </c>
      <c r="E993" s="81">
        <f t="shared" si="25"/>
        <v>0</v>
      </c>
    </row>
    <row r="994" spans="1:5" ht="172.8" x14ac:dyDescent="0.3">
      <c r="A994" s="36" t="s">
        <v>3394</v>
      </c>
      <c r="B994" s="36" t="s">
        <v>2143</v>
      </c>
      <c r="C994" s="250" t="s">
        <v>4022</v>
      </c>
      <c r="D994" s="238" t="str">
        <f t="shared" si="24"/>
        <v>Marchés des Capitaux IFC - Europlace - Dauphine (Université Paris Dauphine PSL) (Executive Master)</v>
      </c>
      <c r="E994" s="239">
        <f t="shared" si="25"/>
        <v>1</v>
      </c>
    </row>
    <row r="995" spans="1:5" ht="158.4" x14ac:dyDescent="0.3">
      <c r="A995" s="80" t="s">
        <v>3394</v>
      </c>
      <c r="B995" s="80" t="s">
        <v>2143</v>
      </c>
      <c r="C995" s="80" t="s">
        <v>4027</v>
      </c>
      <c r="D995" s="237" t="str">
        <f t="shared" si="24"/>
        <v>Marchés financiers &amp; banque d'investissement (Université Paris Dauphine PSL) (Executive Master)</v>
      </c>
      <c r="E995" s="81">
        <f t="shared" si="25"/>
        <v>0</v>
      </c>
    </row>
    <row r="996" spans="1:5" ht="115.2" x14ac:dyDescent="0.3">
      <c r="A996" s="157" t="s">
        <v>3394</v>
      </c>
      <c r="B996" s="157" t="s">
        <v>2143</v>
      </c>
      <c r="C996" s="157" t="s">
        <v>4030</v>
      </c>
      <c r="D996" s="238" t="str">
        <f t="shared" si="24"/>
        <v>Compliance (Université Paris Dauphine PSL) (Executive Master)</v>
      </c>
      <c r="E996" s="239">
        <f t="shared" si="25"/>
        <v>1</v>
      </c>
    </row>
    <row r="997" spans="1:5" ht="172.8" x14ac:dyDescent="0.3">
      <c r="A997" s="80" t="s">
        <v>3394</v>
      </c>
      <c r="B997" s="80" t="s">
        <v>769</v>
      </c>
      <c r="C997" s="80" t="s">
        <v>4037</v>
      </c>
      <c r="D997" s="237" t="str">
        <f t="shared" si="24"/>
        <v>Retraite, santé &amp; prévoyance des salariés &amp; dirigeants (Université Paris Dauphine PSL) (Executive certificate)</v>
      </c>
      <c r="E997" s="81">
        <f t="shared" si="25"/>
        <v>0</v>
      </c>
    </row>
    <row r="998" spans="1:5" ht="172.8" x14ac:dyDescent="0.3">
      <c r="A998" s="79" t="s">
        <v>3394</v>
      </c>
      <c r="B998" s="79" t="s">
        <v>769</v>
      </c>
      <c r="C998" s="79" t="s">
        <v>4039</v>
      </c>
      <c r="D998" s="238" t="str">
        <f t="shared" si="24"/>
        <v>Information extra-financière : reporting, audit &amp; notation  (Université Paris Dauphine PSL) (Executive certificate)</v>
      </c>
      <c r="E998" s="239">
        <f t="shared" si="25"/>
        <v>9</v>
      </c>
    </row>
    <row r="999" spans="1:5" ht="144" x14ac:dyDescent="0.3">
      <c r="A999" s="80" t="s">
        <v>3394</v>
      </c>
      <c r="B999" s="80" t="s">
        <v>769</v>
      </c>
      <c r="C999" s="80" t="s">
        <v>4067</v>
      </c>
      <c r="D999" s="237" t="str">
        <f t="shared" si="24"/>
        <v>Digitalisation de la fonction financière (Université Paris Dauphine PSL) (Executive certificate)</v>
      </c>
      <c r="E999" s="81">
        <f t="shared" si="25"/>
        <v>0</v>
      </c>
    </row>
    <row r="1000" spans="1:5" ht="216" x14ac:dyDescent="0.3">
      <c r="A1000" s="157" t="s">
        <v>3394</v>
      </c>
      <c r="B1000" s="157" t="s">
        <v>769</v>
      </c>
      <c r="C1000" s="157" t="s">
        <v>4070</v>
      </c>
      <c r="D1000" s="238" t="str">
        <f t="shared" si="24"/>
        <v>IR Fundamentals - Communication financière &amp; relations investisseurs (Université Paris Dauphine PSL) (Executive certificate)</v>
      </c>
      <c r="E1000" s="239">
        <f t="shared" si="25"/>
        <v>0</v>
      </c>
    </row>
    <row r="1001" spans="1:5" ht="115.2" x14ac:dyDescent="0.3">
      <c r="A1001" s="80" t="s">
        <v>3394</v>
      </c>
      <c r="B1001" s="80" t="s">
        <v>769</v>
      </c>
      <c r="C1001" s="80" t="s">
        <v>4072</v>
      </c>
      <c r="D1001" s="237" t="str">
        <f t="shared" si="24"/>
        <v>Conformité financière (Université Paris Dauphine PSL) (Executive certificate)</v>
      </c>
      <c r="E1001" s="81">
        <f t="shared" si="25"/>
        <v>0</v>
      </c>
    </row>
    <row r="1002" spans="1:5" ht="187.2" x14ac:dyDescent="0.3">
      <c r="A1002" s="157" t="s">
        <v>3394</v>
      </c>
      <c r="B1002" s="157" t="s">
        <v>769</v>
      </c>
      <c r="C1002" s="157" t="s">
        <v>4075</v>
      </c>
      <c r="D1002" s="238" t="str">
        <f t="shared" si="24"/>
        <v>Contrôle interne et gestion des risques des institutions financières (Université Paris Dauphine PSL) (Executive certificate)</v>
      </c>
      <c r="E1002" s="239">
        <f t="shared" si="25"/>
        <v>0</v>
      </c>
    </row>
    <row r="1003" spans="1:5" ht="187.2" x14ac:dyDescent="0.3">
      <c r="A1003" s="80" t="s">
        <v>3394</v>
      </c>
      <c r="B1003" s="80" t="s">
        <v>769</v>
      </c>
      <c r="C1003" s="80" t="s">
        <v>4078</v>
      </c>
      <c r="D1003" s="237" t="str">
        <f t="shared" si="24"/>
        <v>IR Basics
Communication financière &amp; relations investisseurs (Université Paris Dauphine PSL) (Executive certificate)</v>
      </c>
      <c r="E1003" s="81">
        <f t="shared" si="25"/>
        <v>1</v>
      </c>
    </row>
    <row r="1004" spans="1:5" ht="129.6" x14ac:dyDescent="0.3">
      <c r="A1004" s="36" t="s">
        <v>3394</v>
      </c>
      <c r="B1004" s="36" t="s">
        <v>769</v>
      </c>
      <c r="C1004" s="250" t="s">
        <v>4084</v>
      </c>
      <c r="D1004" s="238" t="str">
        <f t="shared" si="24"/>
        <v>Fraud risk management (Université Paris Dauphine PSL) (Executive certificate)</v>
      </c>
      <c r="E1004" s="239">
        <f t="shared" si="25"/>
        <v>0</v>
      </c>
    </row>
    <row r="1005" spans="1:5" ht="144" x14ac:dyDescent="0.3">
      <c r="A1005" s="80" t="s">
        <v>3394</v>
      </c>
      <c r="B1005" s="80" t="s">
        <v>2143</v>
      </c>
      <c r="C1005" s="80" t="s">
        <v>4087</v>
      </c>
      <c r="D1005" s="237" t="str">
        <f t="shared" si="24"/>
        <v>Gestion de patrimoine (Exec Master) (Université Paris Dauphine PSL) (Executive Master)</v>
      </c>
      <c r="E1005" s="81">
        <f t="shared" si="25"/>
        <v>0</v>
      </c>
    </row>
    <row r="1006" spans="1:5" ht="144" x14ac:dyDescent="0.3">
      <c r="A1006" s="79" t="s">
        <v>3394</v>
      </c>
      <c r="B1006" s="79" t="s">
        <v>3982</v>
      </c>
      <c r="C1006" s="79" t="s">
        <v>4090</v>
      </c>
      <c r="D1006" s="238" t="str">
        <f t="shared" si="24"/>
        <v>Chartered financial analyst (Université Paris Dauphine PSL) (Diplôme d'université )</v>
      </c>
      <c r="E1006" s="239">
        <f t="shared" si="25"/>
        <v>2</v>
      </c>
    </row>
    <row r="1007" spans="1:5" ht="187.2" x14ac:dyDescent="0.3">
      <c r="A1007" s="80" t="s">
        <v>4092</v>
      </c>
      <c r="B1007" s="80" t="s">
        <v>180</v>
      </c>
      <c r="C1007" s="80" t="s">
        <v>805</v>
      </c>
      <c r="D1007" s="237" t="str">
        <f t="shared" si="24"/>
        <v>Finance pour non financiers (Université Paris 1 Panthéon Sorbonne - formation continue Panthéon Sorbonne) (Formation courte)</v>
      </c>
      <c r="E1007" s="81">
        <f t="shared" si="25"/>
        <v>0</v>
      </c>
    </row>
    <row r="1008" spans="1:5" ht="172.8" x14ac:dyDescent="0.3">
      <c r="A1008" s="157" t="s">
        <v>4092</v>
      </c>
      <c r="B1008" s="157" t="s">
        <v>180</v>
      </c>
      <c r="C1008" s="157" t="s">
        <v>4094</v>
      </c>
      <c r="D1008" s="238" t="str">
        <f t="shared" si="24"/>
        <v>Finances publiques (Université Paris 1 Panthéon Sorbonne - formation continue Panthéon Sorbonne) (Formation courte)</v>
      </c>
      <c r="E1008" s="239">
        <f t="shared" si="25"/>
        <v>0</v>
      </c>
    </row>
    <row r="1009" spans="1:5" ht="158.4" x14ac:dyDescent="0.3">
      <c r="A1009" s="80" t="s">
        <v>4096</v>
      </c>
      <c r="B1009" s="80" t="s">
        <v>3409</v>
      </c>
      <c r="C1009" s="80" t="s">
        <v>4097</v>
      </c>
      <c r="D1009" s="237" t="str">
        <f t="shared" si="24"/>
        <v>Management financier (apprentissage) (M1) (Université Paris 1 Panthéon Sorbonne - IAE) (Master 1)</v>
      </c>
      <c r="E1009" s="81">
        <f t="shared" si="25"/>
        <v>0</v>
      </c>
    </row>
    <row r="1010" spans="1:5" ht="158.4" x14ac:dyDescent="0.3">
      <c r="A1010" s="36" t="s">
        <v>4096</v>
      </c>
      <c r="B1010" s="36" t="s">
        <v>4099</v>
      </c>
      <c r="C1010" s="36" t="s">
        <v>4100</v>
      </c>
      <c r="D1010" s="238" t="str">
        <f t="shared" si="24"/>
        <v>Management financier (Université Paris 1 Panthéon Sorbonne - IAE) (Master 2 professionnel)</v>
      </c>
      <c r="E1010" s="239">
        <f t="shared" si="25"/>
        <v>0</v>
      </c>
    </row>
    <row r="1011" spans="1:5" ht="201.6" x14ac:dyDescent="0.3">
      <c r="A1011" s="241" t="s">
        <v>4096</v>
      </c>
      <c r="B1011" s="241" t="s">
        <v>2573</v>
      </c>
      <c r="C1011" s="241" t="s">
        <v>4101</v>
      </c>
      <c r="D1011" s="237" t="str">
        <f t="shared" si="24"/>
        <v>Management financier (continue et apprentissage) (Université Paris 1 Panthéon Sorbonne - IAE) (Executive master)</v>
      </c>
      <c r="E1011" s="81">
        <f t="shared" si="25"/>
        <v>0</v>
      </c>
    </row>
    <row r="1012" spans="1:5" ht="158.4" x14ac:dyDescent="0.3">
      <c r="A1012" s="36" t="s">
        <v>4096</v>
      </c>
      <c r="B1012" s="36" t="s">
        <v>2573</v>
      </c>
      <c r="C1012" s="36" t="s">
        <v>4102</v>
      </c>
      <c r="D1012" s="238" t="str">
        <f t="shared" si="24"/>
        <v>Finance (Paris, Brazil or Mauritius) (Université Paris 1 Panthéon Sorbonne - IAE) (Executive master)</v>
      </c>
      <c r="E1012" s="239">
        <f t="shared" si="25"/>
        <v>0</v>
      </c>
    </row>
    <row r="1013" spans="1:5" ht="172.8" x14ac:dyDescent="0.3">
      <c r="A1013" s="236" t="s">
        <v>4096</v>
      </c>
      <c r="B1013" s="236" t="s">
        <v>3985</v>
      </c>
      <c r="C1013" s="236" t="s">
        <v>4104</v>
      </c>
      <c r="D1013" s="237" t="str">
        <f t="shared" si="24"/>
        <v>Finance IHFi (online &amp; blended) (M2) (Université Paris 1 Panthéon Sorbonne - IAE) (Executive MBA)</v>
      </c>
      <c r="E1013" s="81">
        <f t="shared" si="25"/>
        <v>5</v>
      </c>
    </row>
    <row r="1014" spans="1:5" ht="187.2" x14ac:dyDescent="0.3">
      <c r="A1014" s="36" t="s">
        <v>3598</v>
      </c>
      <c r="B1014" s="36" t="s">
        <v>3982</v>
      </c>
      <c r="C1014" s="36" t="s">
        <v>4110</v>
      </c>
      <c r="D1014" s="238" t="str">
        <f t="shared" si="24"/>
        <v>Gestion Comptable et Financière de l’Entreprise (Université de Rennes 1) (Diplôme d'université )</v>
      </c>
      <c r="E1014" s="239">
        <f t="shared" si="25"/>
        <v>0</v>
      </c>
    </row>
    <row r="1015" spans="1:5" ht="172.8" x14ac:dyDescent="0.3">
      <c r="A1015" s="80" t="s">
        <v>3932</v>
      </c>
      <c r="B1015" s="80" t="s">
        <v>180</v>
      </c>
      <c r="C1015" s="80" t="s">
        <v>4113</v>
      </c>
      <c r="D1015" s="237" t="str">
        <f t="shared" si="24"/>
        <v>Executive pilotage financier et croissance durable (Université de Montpellier) (Formation courte)</v>
      </c>
      <c r="E1015" s="81">
        <f t="shared" si="25"/>
        <v>0</v>
      </c>
    </row>
    <row r="1016" spans="1:5" ht="187.2" x14ac:dyDescent="0.3">
      <c r="A1016" s="157" t="s">
        <v>4115</v>
      </c>
      <c r="B1016" s="157" t="s">
        <v>3409</v>
      </c>
      <c r="C1016" s="157" t="s">
        <v>4116</v>
      </c>
      <c r="D1016" s="238" t="str">
        <f t="shared" si="24"/>
        <v>Monnaie, Banque, Finance, Assurance  (Université Paris 1 Panthéon Sorbonne
Ecole d'économie de la Sorbonne) (Master 1)</v>
      </c>
      <c r="E1016" s="239">
        <f t="shared" si="25"/>
        <v>1</v>
      </c>
    </row>
    <row r="1017" spans="1:5" ht="244.8" x14ac:dyDescent="0.3">
      <c r="A1017" s="244" t="s">
        <v>4115</v>
      </c>
      <c r="B1017" s="244" t="s">
        <v>133</v>
      </c>
      <c r="C1017" s="244" t="s">
        <v>4119</v>
      </c>
      <c r="D1017" s="237" t="str">
        <f t="shared" si="24"/>
        <v>Monnaie, Banque, Finance, Assurance  parcours Banque - Finance (M2) (Université Paris 1 Panthéon Sorbonne
Ecole d'économie de la Sorbonne) (Master 2)</v>
      </c>
      <c r="E1017" s="81">
        <f t="shared" si="25"/>
        <v>3</v>
      </c>
    </row>
    <row r="1018" spans="1:5" ht="244.8" x14ac:dyDescent="0.3">
      <c r="A1018" s="79" t="s">
        <v>4115</v>
      </c>
      <c r="B1018" s="79" t="s">
        <v>78</v>
      </c>
      <c r="C1018" s="79" t="s">
        <v>4121</v>
      </c>
      <c r="D1018" s="238" t="str">
        <f t="shared" si="24"/>
        <v>Monnaie, Banque, Finance, Assurance parcours Banque - Finance (Master) (Université Paris 1 Panthéon Sorbonne
Ecole d'économie de la Sorbonne) (Master)</v>
      </c>
      <c r="E1018" s="239">
        <f t="shared" si="25"/>
        <v>4</v>
      </c>
    </row>
    <row r="1019" spans="1:5" ht="244.8" x14ac:dyDescent="0.3">
      <c r="A1019" s="241" t="s">
        <v>4115</v>
      </c>
      <c r="B1019" s="241" t="s">
        <v>133</v>
      </c>
      <c r="C1019" s="241" t="s">
        <v>4122</v>
      </c>
      <c r="D1019" s="237" t="str">
        <f t="shared" si="24"/>
        <v>Monnaie, Banque, Finance, Assurance parcours Financial Economics (M2) (Université Paris 1 Panthéon Sorbonne
Ecole d'économie de la Sorbonne) (Master 2)</v>
      </c>
      <c r="E1019" s="81">
        <f t="shared" si="25"/>
        <v>0</v>
      </c>
    </row>
    <row r="1020" spans="1:5" ht="244.8" x14ac:dyDescent="0.3">
      <c r="A1020" s="36" t="s">
        <v>4115</v>
      </c>
      <c r="B1020" s="36" t="s">
        <v>78</v>
      </c>
      <c r="C1020" s="36" t="s">
        <v>4124</v>
      </c>
      <c r="D1020" s="238" t="str">
        <f t="shared" si="24"/>
        <v>Monnaie, Banque, Finance, Assurance parcours Financial Economics (Master) (Université Paris 1 Panthéon Sorbonne
Ecole d'économie de la Sorbonne) (Master)</v>
      </c>
      <c r="E1020" s="239">
        <f t="shared" si="25"/>
        <v>1</v>
      </c>
    </row>
    <row r="1021" spans="1:5" ht="316.8" x14ac:dyDescent="0.3">
      <c r="A1021" s="236" t="s">
        <v>4115</v>
      </c>
      <c r="B1021" s="236" t="s">
        <v>133</v>
      </c>
      <c r="C1021" s="236" t="s">
        <v>4125</v>
      </c>
      <c r="D1021" s="237" t="str">
        <f t="shared" si="24"/>
        <v>Monnaie, Banque, Finance, Assurance parcours Finance responsable, information et communication (FRIC) (M2) (Université Paris 1 Panthéon Sorbonne
Ecole d'économie de la Sorbonne) (Master 2)</v>
      </c>
      <c r="E1021" s="81">
        <f t="shared" si="25"/>
        <v>4</v>
      </c>
    </row>
    <row r="1022" spans="1:5" ht="316.8" x14ac:dyDescent="0.3">
      <c r="A1022" s="33" t="s">
        <v>4115</v>
      </c>
      <c r="B1022" s="33" t="s">
        <v>78</v>
      </c>
      <c r="C1022" s="33" t="s">
        <v>4129</v>
      </c>
      <c r="D1022" s="238" t="str">
        <f t="shared" si="24"/>
        <v>Monnaie, Banque, Finance, Assurance parcours Finance responsable, information et communication (FRIC) (Master) (Université Paris 1 Panthéon Sorbonne
Ecole d'économie de la Sorbonne) (Master)</v>
      </c>
      <c r="E1022" s="239">
        <f t="shared" si="25"/>
        <v>5</v>
      </c>
    </row>
    <row r="1023" spans="1:5" ht="316.8" x14ac:dyDescent="0.3">
      <c r="A1023" s="241" t="s">
        <v>4115</v>
      </c>
      <c r="B1023" s="241" t="s">
        <v>133</v>
      </c>
      <c r="C1023" s="241" t="s">
        <v>4130</v>
      </c>
      <c r="D1023" s="237" t="str">
        <f t="shared" si="24"/>
        <v>Monnaie, Banque, Finance, Assurance parcours Contrôle des risques bancaires et conformité (apprentissage) (M2) (Université Paris 1 Panthéon Sorbonne
Ecole d'économie de la Sorbonne) (Master 2)</v>
      </c>
      <c r="E1023" s="81">
        <f t="shared" si="25"/>
        <v>0</v>
      </c>
    </row>
    <row r="1024" spans="1:5" ht="331.2" x14ac:dyDescent="0.3">
      <c r="A1024" s="36" t="s">
        <v>4115</v>
      </c>
      <c r="B1024" s="36" t="s">
        <v>78</v>
      </c>
      <c r="C1024" s="36" t="s">
        <v>4132</v>
      </c>
      <c r="D1024" s="238" t="str">
        <f t="shared" si="24"/>
        <v>Monnaie, Banque, Finance, Assurance parcours Contrôle des risques bancaires et conformité (apprentissage) (Master) (Université Paris 1 Panthéon Sorbonne
Ecole d'économie de la Sorbonne) (Master)</v>
      </c>
      <c r="E1024" s="239">
        <f t="shared" si="25"/>
        <v>1</v>
      </c>
    </row>
    <row r="1025" spans="1:5" ht="273.60000000000002" x14ac:dyDescent="0.3">
      <c r="A1025" s="241" t="s">
        <v>4115</v>
      </c>
      <c r="B1025" s="241" t="s">
        <v>133</v>
      </c>
      <c r="C1025" s="241" t="s">
        <v>4133</v>
      </c>
      <c r="D1025" s="237" t="str">
        <f t="shared" si="24"/>
        <v>Monnaie, Banque, Finance, Assurance parcours Finance technology data (apprentissage) (M2) (Université Paris 1 Panthéon Sorbonne
Ecole d'économie de la Sorbonne) (Master 2)</v>
      </c>
      <c r="E1025" s="81">
        <f t="shared" si="25"/>
        <v>0</v>
      </c>
    </row>
    <row r="1026" spans="1:5" ht="288" x14ac:dyDescent="0.3">
      <c r="A1026" s="36" t="s">
        <v>4115</v>
      </c>
      <c r="B1026" s="36" t="s">
        <v>78</v>
      </c>
      <c r="C1026" s="36" t="s">
        <v>4135</v>
      </c>
      <c r="D1026" s="238" t="str">
        <f t="shared" si="24"/>
        <v>Monnaie, Banque, Finance, Assurance parcours Finance technology data (apprentissage) (Master) (Université Paris 1 Panthéon Sorbonne
Ecole d'économie de la Sorbonne) (Master)</v>
      </c>
      <c r="E1026" s="239">
        <f t="shared" si="25"/>
        <v>1</v>
      </c>
    </row>
    <row r="1027" spans="1:5" ht="187.2" x14ac:dyDescent="0.3">
      <c r="A1027" s="236" t="s">
        <v>4136</v>
      </c>
      <c r="B1027" s="236" t="s">
        <v>3409</v>
      </c>
      <c r="C1027" s="236" t="s">
        <v>4137</v>
      </c>
      <c r="D1027" s="237" t="str">
        <f t="shared" si="24"/>
        <v>Droit des finances publiques (M1) (Université Paris 1 Panthéon Sorbonne
Ecole de management de la Sorbonne) (Master 1)</v>
      </c>
      <c r="E1027" s="81">
        <f t="shared" si="25"/>
        <v>4</v>
      </c>
    </row>
    <row r="1028" spans="1:5" ht="345.6" x14ac:dyDescent="0.3">
      <c r="A1028" s="36" t="s">
        <v>4136</v>
      </c>
      <c r="B1028" s="36" t="s">
        <v>133</v>
      </c>
      <c r="C1028" s="36" t="s">
        <v>4142</v>
      </c>
      <c r="D1028" s="238" t="str">
        <f t="shared" si="24"/>
        <v>Droit des finances publiques parcours droit et gestion financière des collectivités publiques option administration et gestion publique (Université Paris 1 Panthéon Sorbonne
Ecole de management de la Sorbonne) (Master 2)</v>
      </c>
      <c r="E1028" s="239">
        <f t="shared" si="25"/>
        <v>0</v>
      </c>
    </row>
    <row r="1029" spans="1:5" ht="388.8" x14ac:dyDescent="0.3">
      <c r="A1029" s="241" t="s">
        <v>4136</v>
      </c>
      <c r="B1029" s="241" t="s">
        <v>133</v>
      </c>
      <c r="C1029" s="241" t="s">
        <v>4144</v>
      </c>
      <c r="D1029" s="237" t="str">
        <f t="shared" si="24"/>
        <v>Droit des finances publiques parcours droit et gestion financière des collectivités publiques option droit et gestion des collectivités territoriales (Université Paris 1 Panthéon Sorbonne
Ecole de management de la Sorbonne) (Master 2)</v>
      </c>
      <c r="E1029" s="81">
        <f t="shared" si="25"/>
        <v>0</v>
      </c>
    </row>
    <row r="1030" spans="1:5" ht="345.6" x14ac:dyDescent="0.3">
      <c r="A1030" s="33" t="s">
        <v>4136</v>
      </c>
      <c r="B1030" s="33" t="s">
        <v>78</v>
      </c>
      <c r="C1030" s="33" t="s">
        <v>4145</v>
      </c>
      <c r="D1030" s="238" t="str">
        <f t="shared" si="24"/>
        <v>Finances publiques parcours droit et gestion financière des collectivités publiques option administration et gestion publique (Master) (Université Paris 1 Panthéon Sorbonne
Ecole de management de la Sorbonne) (Master)</v>
      </c>
      <c r="E1030" s="239">
        <f t="shared" si="25"/>
        <v>4</v>
      </c>
    </row>
    <row r="1031" spans="1:5" ht="374.4" x14ac:dyDescent="0.3">
      <c r="A1031" s="236" t="s">
        <v>4136</v>
      </c>
      <c r="B1031" s="236" t="s">
        <v>78</v>
      </c>
      <c r="C1031" s="236" t="s">
        <v>4146</v>
      </c>
      <c r="D1031" s="237" t="str">
        <f t="shared" si="24"/>
        <v>Finances publiques parcours droit et gestion financière des collectivités publiques option droit et gestion des collectivités territoriales (Master) (Université Paris 1 Panthéon Sorbonne
Ecole de management de la Sorbonne) (Master)</v>
      </c>
      <c r="E1031" s="81">
        <f t="shared" si="25"/>
        <v>4</v>
      </c>
    </row>
    <row r="1032" spans="1:5" ht="187.2" x14ac:dyDescent="0.3">
      <c r="A1032" s="36" t="s">
        <v>4136</v>
      </c>
      <c r="B1032" s="36" t="s">
        <v>133</v>
      </c>
      <c r="C1032" s="36" t="s">
        <v>4147</v>
      </c>
      <c r="D1032" s="238" t="str">
        <f t="shared" si="24"/>
        <v>Recherche Droit des finances publiques (Université Paris 1 Panthéon Sorbonne
Ecole de management de la Sorbonne) (Master 2)</v>
      </c>
      <c r="E1032" s="239">
        <f t="shared" si="25"/>
        <v>0</v>
      </c>
    </row>
    <row r="1033" spans="1:5" ht="244.8" x14ac:dyDescent="0.3">
      <c r="A1033" s="236" t="s">
        <v>4136</v>
      </c>
      <c r="B1033" s="236" t="s">
        <v>78</v>
      </c>
      <c r="C1033" s="236" t="s">
        <v>4149</v>
      </c>
      <c r="D1033" s="237" t="str">
        <f t="shared" si="24"/>
        <v>Finances publiques parcours recherche droit des finances publiques (Master) (Université Paris 1 Panthéon Sorbonne
Ecole de management de la Sorbonne) (Master)</v>
      </c>
      <c r="E1033" s="81">
        <f t="shared" si="25"/>
        <v>4</v>
      </c>
    </row>
    <row r="1034" spans="1:5" ht="201.6" x14ac:dyDescent="0.3">
      <c r="A1034" s="36" t="s">
        <v>4115</v>
      </c>
      <c r="B1034" s="36" t="s">
        <v>3409</v>
      </c>
      <c r="C1034" s="36" t="s">
        <v>4150</v>
      </c>
      <c r="D1034" s="238" t="str">
        <f t="shared" si="24"/>
        <v>Finance parcours Banque (apprentissage) (M1) (Université Paris 1 Panthéon Sorbonne
Ecole d'économie de la Sorbonne) (Master 1)</v>
      </c>
      <c r="E1034" s="239">
        <f t="shared" si="25"/>
        <v>0</v>
      </c>
    </row>
    <row r="1035" spans="1:5" ht="201.6" x14ac:dyDescent="0.3">
      <c r="A1035" s="241" t="s">
        <v>4152</v>
      </c>
      <c r="B1035" s="241" t="s">
        <v>133</v>
      </c>
      <c r="C1035" s="241" t="s">
        <v>4153</v>
      </c>
      <c r="D1035" s="237" t="str">
        <f t="shared" si="24"/>
        <v>Finance parcours Banque (apprentissage) (M2) (Université Paris 1 Panthéon Sorbonne Ecole d'économie de la Sorbonne) (Master 2)</v>
      </c>
      <c r="E1035" s="81">
        <f t="shared" si="25"/>
        <v>0</v>
      </c>
    </row>
    <row r="1036" spans="1:5" ht="216" x14ac:dyDescent="0.3">
      <c r="A1036" s="36" t="s">
        <v>4115</v>
      </c>
      <c r="B1036" s="36" t="s">
        <v>78</v>
      </c>
      <c r="C1036" s="36" t="s">
        <v>4154</v>
      </c>
      <c r="D1036" s="238" t="str">
        <f t="shared" si="24"/>
        <v>Finance parcours Banque (apprentissage) (Master) (Université Paris 1 Panthéon Sorbonne
Ecole d'économie de la Sorbonne) (Master)</v>
      </c>
      <c r="E1036" s="239">
        <f t="shared" si="25"/>
        <v>0</v>
      </c>
    </row>
    <row r="1037" spans="1:5" ht="172.8" x14ac:dyDescent="0.3">
      <c r="A1037" s="241" t="s">
        <v>4136</v>
      </c>
      <c r="B1037" s="241" t="s">
        <v>3409</v>
      </c>
      <c r="C1037" s="241" t="s">
        <v>4155</v>
      </c>
      <c r="D1037" s="237" t="str">
        <f t="shared" si="24"/>
        <v>Finance (magistère) (Université Paris 1 Panthéon Sorbonne
Ecole de management de la Sorbonne) (Master 1)</v>
      </c>
      <c r="E1037" s="81">
        <f t="shared" si="25"/>
        <v>0</v>
      </c>
    </row>
    <row r="1038" spans="1:5" ht="216" x14ac:dyDescent="0.3">
      <c r="A1038" s="36" t="s">
        <v>4115</v>
      </c>
      <c r="B1038" s="36" t="s">
        <v>3409</v>
      </c>
      <c r="C1038" s="36" t="s">
        <v>4156</v>
      </c>
      <c r="D1038" s="238" t="str">
        <f t="shared" si="24"/>
        <v>Finance parcours Finance de marché et gestion des risques (Université Paris 1 Panthéon Sorbonne
Ecole d'économie de la Sorbonne) (Master 1)</v>
      </c>
      <c r="E1038" s="239">
        <f t="shared" si="25"/>
        <v>1</v>
      </c>
    </row>
    <row r="1039" spans="1:5" ht="201.6" x14ac:dyDescent="0.3">
      <c r="A1039" s="241" t="s">
        <v>4152</v>
      </c>
      <c r="B1039" s="241" t="s">
        <v>133</v>
      </c>
      <c r="C1039" s="241" t="s">
        <v>4158</v>
      </c>
      <c r="D1039" s="237" t="str">
        <f t="shared" si="24"/>
        <v>Indifférencié Finance de marché et gestion des risques (Université Paris 1 Panthéon Sorbonne Ecole d'économie de la Sorbonne) (Master 2)</v>
      </c>
      <c r="E1039" s="81">
        <f t="shared" si="25"/>
        <v>1</v>
      </c>
    </row>
    <row r="1040" spans="1:5" ht="201.6" x14ac:dyDescent="0.3">
      <c r="A1040" s="33" t="s">
        <v>4152</v>
      </c>
      <c r="B1040" s="33" t="s">
        <v>78</v>
      </c>
      <c r="C1040" s="33" t="s">
        <v>4161</v>
      </c>
      <c r="D1040" s="238" t="str">
        <f t="shared" si="24"/>
        <v>Finance de marché et gestion des risques (Master) (Université Paris 1 Panthéon Sorbonne Ecole d'économie de la Sorbonne) (Master)</v>
      </c>
      <c r="E1040" s="239">
        <f t="shared" si="25"/>
        <v>2</v>
      </c>
    </row>
    <row r="1041" spans="1:5" ht="216" x14ac:dyDescent="0.3">
      <c r="A1041" s="241" t="s">
        <v>4115</v>
      </c>
      <c r="B1041" s="241" t="s">
        <v>3409</v>
      </c>
      <c r="C1041" s="241" t="s">
        <v>4163</v>
      </c>
      <c r="D1041" s="237" t="str">
        <f t="shared" ref="D1041:D1072" si="26">CONCATENATE(C1041&amp; " ("&amp;A1041&amp;")" &amp; " ("&amp;B1041&amp;")")</f>
        <v>Finance parcours Finance et asset management (Université Paris 1 Panthéon Sorbonne
Ecole d'économie de la Sorbonne) (Master 1)</v>
      </c>
      <c r="E1041" s="81">
        <f t="shared" ref="E1041:E1104" si="27">SUMIF($E$2:$E$718,D1041,$L$2:$L$718)</f>
        <v>1</v>
      </c>
    </row>
    <row r="1042" spans="1:5" ht="201.6" x14ac:dyDescent="0.3">
      <c r="A1042" s="36" t="s">
        <v>4152</v>
      </c>
      <c r="B1042" s="36" t="s">
        <v>133</v>
      </c>
      <c r="C1042" s="36" t="s">
        <v>4165</v>
      </c>
      <c r="D1042" s="238" t="str">
        <f t="shared" si="26"/>
        <v>Indifférencié Finance et Asset management (Université Paris 1 Panthéon Sorbonne Ecole d'économie de la Sorbonne) (Master 2)</v>
      </c>
      <c r="E1042" s="239">
        <f t="shared" si="27"/>
        <v>1</v>
      </c>
    </row>
    <row r="1043" spans="1:5" ht="187.2" x14ac:dyDescent="0.3">
      <c r="A1043" s="244" t="s">
        <v>4152</v>
      </c>
      <c r="B1043" s="244" t="s">
        <v>78</v>
      </c>
      <c r="C1043" s="244" t="s">
        <v>4166</v>
      </c>
      <c r="D1043" s="237" t="str">
        <f t="shared" si="26"/>
        <v>Finance et asset management (Master) (Université Paris 1 Panthéon Sorbonne Ecole d'économie de la Sorbonne) (Master)</v>
      </c>
      <c r="E1043" s="81">
        <f t="shared" si="27"/>
        <v>2</v>
      </c>
    </row>
    <row r="1044" spans="1:5" ht="201.6" x14ac:dyDescent="0.3">
      <c r="A1044" s="157" t="s">
        <v>4115</v>
      </c>
      <c r="B1044" s="157" t="s">
        <v>3409</v>
      </c>
      <c r="C1044" s="157" t="s">
        <v>4167</v>
      </c>
      <c r="D1044" s="238" t="str">
        <f t="shared" si="26"/>
        <v>Finance parcours gestion financière et fiscalité (Université Paris 1 Panthéon Sorbonne
Ecole d'économie de la Sorbonne) (Master 1)</v>
      </c>
      <c r="E1044" s="239">
        <f t="shared" si="27"/>
        <v>1</v>
      </c>
    </row>
    <row r="1045" spans="1:5" ht="201.6" x14ac:dyDescent="0.3">
      <c r="A1045" s="80" t="s">
        <v>4152</v>
      </c>
      <c r="B1045" s="80" t="s">
        <v>133</v>
      </c>
      <c r="C1045" s="80" t="s">
        <v>4170</v>
      </c>
      <c r="D1045" s="237" t="str">
        <f t="shared" si="26"/>
        <v>Professionnel Gestion financière et fiscalité (Université Paris 1 Panthéon Sorbonne Ecole d'économie de la Sorbonne) (Master 2)</v>
      </c>
      <c r="E1045" s="81">
        <f t="shared" si="27"/>
        <v>0</v>
      </c>
    </row>
    <row r="1046" spans="1:5" ht="172.8" x14ac:dyDescent="0.3">
      <c r="A1046" s="157" t="s">
        <v>4152</v>
      </c>
      <c r="B1046" s="157" t="s">
        <v>78</v>
      </c>
      <c r="C1046" s="157" t="s">
        <v>4171</v>
      </c>
      <c r="D1046" s="238" t="str">
        <f t="shared" si="26"/>
        <v>Gestion financière et fiscalité (Université Paris 1 Panthéon Sorbonne Ecole d'économie de la Sorbonne) (Master)</v>
      </c>
      <c r="E1046" s="239">
        <f t="shared" si="27"/>
        <v>1</v>
      </c>
    </row>
    <row r="1047" spans="1:5" ht="187.2" x14ac:dyDescent="0.3">
      <c r="A1047" s="80" t="s">
        <v>4115</v>
      </c>
      <c r="B1047" s="80" t="s">
        <v>3409</v>
      </c>
      <c r="C1047" s="80" t="s">
        <v>4172</v>
      </c>
      <c r="D1047" s="237" t="str">
        <f t="shared" si="26"/>
        <v>Finance parcours ingénierie financière (Université Paris 1 Panthéon Sorbonne
Ecole d'économie de la Sorbonne) (Master 1)</v>
      </c>
      <c r="E1047" s="81">
        <f t="shared" si="27"/>
        <v>1</v>
      </c>
    </row>
    <row r="1048" spans="1:5" ht="230.4" x14ac:dyDescent="0.3">
      <c r="A1048" s="157" t="s">
        <v>4152</v>
      </c>
      <c r="B1048" s="157" t="s">
        <v>133</v>
      </c>
      <c r="C1048" s="157" t="s">
        <v>4174</v>
      </c>
      <c r="D1048" s="238" t="str">
        <f t="shared" si="26"/>
        <v>Finance parcours professionnel ingénierie financière (M2) (Université Paris 1 Panthéon Sorbonne Ecole d'économie de la Sorbonne) (Master 2)</v>
      </c>
      <c r="E1048" s="239">
        <f t="shared" si="27"/>
        <v>0</v>
      </c>
    </row>
    <row r="1049" spans="1:5" ht="172.8" x14ac:dyDescent="0.3">
      <c r="A1049" s="241" t="s">
        <v>4152</v>
      </c>
      <c r="B1049" s="241" t="s">
        <v>78</v>
      </c>
      <c r="C1049" s="241" t="s">
        <v>3833</v>
      </c>
      <c r="D1049" s="237" t="str">
        <f t="shared" si="26"/>
        <v>Ingénierie financière (Master) (Université Paris 1 Panthéon Sorbonne Ecole d'économie de la Sorbonne) (Master)</v>
      </c>
      <c r="E1049" s="81">
        <f t="shared" si="27"/>
        <v>1</v>
      </c>
    </row>
    <row r="1050" spans="1:5" ht="201.6" x14ac:dyDescent="0.3">
      <c r="A1050" s="36" t="s">
        <v>4115</v>
      </c>
      <c r="B1050" s="36" t="s">
        <v>3409</v>
      </c>
      <c r="C1050" s="36" t="s">
        <v>4097</v>
      </c>
      <c r="D1050" s="238" t="str">
        <f t="shared" si="26"/>
        <v>Management financier (apprentissage) (M1) (Université Paris 1 Panthéon Sorbonne
Ecole d'économie de la Sorbonne) (Master 1)</v>
      </c>
      <c r="E1050" s="239">
        <f t="shared" si="27"/>
        <v>0</v>
      </c>
    </row>
    <row r="1051" spans="1:5" ht="259.2" x14ac:dyDescent="0.3">
      <c r="A1051" s="241" t="s">
        <v>4152</v>
      </c>
      <c r="B1051" s="241" t="s">
        <v>133</v>
      </c>
      <c r="C1051" s="241" t="s">
        <v>4176</v>
      </c>
      <c r="D1051" s="237" t="str">
        <f t="shared" si="26"/>
        <v>Professionnel Management financier (continue et apprentissage) (M2) (Université Paris 1 Panthéon Sorbonne Ecole d'économie de la Sorbonne) (Master 2)</v>
      </c>
      <c r="E1051" s="81">
        <f t="shared" si="27"/>
        <v>0</v>
      </c>
    </row>
    <row r="1052" spans="1:5" ht="216" x14ac:dyDescent="0.3">
      <c r="A1052" s="36" t="s">
        <v>4152</v>
      </c>
      <c r="B1052" s="36" t="s">
        <v>78</v>
      </c>
      <c r="C1052" s="36" t="s">
        <v>4177</v>
      </c>
      <c r="D1052" s="238" t="str">
        <f t="shared" si="26"/>
        <v>Management financier (apprentissage) (Master) (Université Paris 1 Panthéon Sorbonne Ecole d'économie de la Sorbonne) (Master)</v>
      </c>
      <c r="E1052" s="239">
        <f t="shared" si="27"/>
        <v>0</v>
      </c>
    </row>
    <row r="1053" spans="1:5" ht="259.2" x14ac:dyDescent="0.3">
      <c r="A1053" s="241" t="s">
        <v>4115</v>
      </c>
      <c r="B1053" s="241" t="s">
        <v>3409</v>
      </c>
      <c r="C1053" s="241" t="s">
        <v>4178</v>
      </c>
      <c r="D1053" s="237" t="str">
        <f t="shared" si="26"/>
        <v>Finance parcours Trésorerie d'entreprise (continue et apprentissage) (Université Paris 1 Panthéon Sorbonne
Ecole d'économie de la Sorbonne) (Master 1)</v>
      </c>
      <c r="E1053" s="81">
        <f t="shared" si="27"/>
        <v>0</v>
      </c>
    </row>
    <row r="1054" spans="1:5" ht="201.6" x14ac:dyDescent="0.3">
      <c r="A1054" s="36" t="s">
        <v>4152</v>
      </c>
      <c r="B1054" s="36" t="s">
        <v>133</v>
      </c>
      <c r="C1054" s="36" t="s">
        <v>4180</v>
      </c>
      <c r="D1054" s="238" t="str">
        <f t="shared" si="26"/>
        <v>Professionnel trésorerie d'entreprise (M2) (Université Paris 1 Panthéon Sorbonne Ecole d'économie de la Sorbonne) (Master 2)</v>
      </c>
      <c r="E1054" s="239">
        <f t="shared" si="27"/>
        <v>0</v>
      </c>
    </row>
    <row r="1055" spans="1:5" ht="172.8" x14ac:dyDescent="0.3">
      <c r="A1055" s="241" t="s">
        <v>4152</v>
      </c>
      <c r="B1055" s="241" t="s">
        <v>78</v>
      </c>
      <c r="C1055" s="241" t="s">
        <v>4181</v>
      </c>
      <c r="D1055" s="237" t="str">
        <f t="shared" si="26"/>
        <v>Trésorerie d'entreprise (Master) (Université Paris 1 Panthéon Sorbonne Ecole d'économie de la Sorbonne) (Master)</v>
      </c>
      <c r="E1055" s="81">
        <f t="shared" si="27"/>
        <v>0</v>
      </c>
    </row>
    <row r="1056" spans="1:5" ht="216" x14ac:dyDescent="0.3">
      <c r="A1056" s="36" t="s">
        <v>4152</v>
      </c>
      <c r="B1056" s="36" t="s">
        <v>133</v>
      </c>
      <c r="C1056" s="36" t="s">
        <v>4182</v>
      </c>
      <c r="D1056" s="238" t="str">
        <f t="shared" si="26"/>
        <v>Finance parcours professionnel ingénierie financière (Université Paris 1 Panthéon Sorbonne Ecole d'économie de la Sorbonne) (Master 2)</v>
      </c>
      <c r="E1056" s="239">
        <f t="shared" si="27"/>
        <v>0</v>
      </c>
    </row>
    <row r="1057" spans="1:5" ht="158.4" x14ac:dyDescent="0.3">
      <c r="A1057" s="241" t="s">
        <v>4152</v>
      </c>
      <c r="B1057" s="241" t="s">
        <v>78</v>
      </c>
      <c r="C1057" s="241" t="s">
        <v>4183</v>
      </c>
      <c r="D1057" s="237" t="str">
        <f t="shared" si="26"/>
        <v>Ingénierie financière (Université Paris 1 Panthéon Sorbonne Ecole d'économie de la Sorbonne) (Master)</v>
      </c>
      <c r="E1057" s="81">
        <f t="shared" si="27"/>
        <v>0</v>
      </c>
    </row>
    <row r="1058" spans="1:5" ht="288" x14ac:dyDescent="0.3">
      <c r="A1058" s="36" t="s">
        <v>4115</v>
      </c>
      <c r="B1058" s="36" t="s">
        <v>133</v>
      </c>
      <c r="C1058" s="36" t="s">
        <v>4184</v>
      </c>
      <c r="D1058" s="238" t="str">
        <f t="shared" si="26"/>
        <v>Modélisations statistiques économiques et financières (MOSEF) (initiale et apprentissage) (Université Paris 1 Panthéon Sorbonne
Ecole d'économie de la Sorbonne) (Master 2)</v>
      </c>
      <c r="E1058" s="239">
        <f t="shared" si="27"/>
        <v>0</v>
      </c>
    </row>
    <row r="1059" spans="1:5" ht="244.8" x14ac:dyDescent="0.3">
      <c r="A1059" s="241" t="s">
        <v>4115</v>
      </c>
      <c r="B1059" s="241" t="s">
        <v>78</v>
      </c>
      <c r="C1059" s="241" t="s">
        <v>4186</v>
      </c>
      <c r="D1059" s="237" t="str">
        <f t="shared" si="26"/>
        <v>Modélisations statistiques économiques et financières (MOSEF) (Université Paris 1 Panthéon Sorbonne
Ecole d'économie de la Sorbonne) (Master)</v>
      </c>
      <c r="E1059" s="81">
        <f t="shared" si="27"/>
        <v>0</v>
      </c>
    </row>
    <row r="1060" spans="1:5" ht="345.6" x14ac:dyDescent="0.3">
      <c r="A1060" s="36" t="s">
        <v>4188</v>
      </c>
      <c r="B1060" s="36" t="s">
        <v>133</v>
      </c>
      <c r="C1060" s="36" t="s">
        <v>4189</v>
      </c>
      <c r="D1060" s="238" t="str">
        <f t="shared" si="26"/>
        <v>Cadres de la mutualité, des assurances et de la prévoyance (apprentissage possible) (Université Paris 1 Panthéon Sorbonne - EDS - Institut d'administration économique et sociale (IAES)) (Master 2)</v>
      </c>
      <c r="E1060" s="239">
        <f t="shared" si="27"/>
        <v>0</v>
      </c>
    </row>
    <row r="1061" spans="1:5" ht="345.6" x14ac:dyDescent="0.3">
      <c r="A1061" s="241" t="s">
        <v>4188</v>
      </c>
      <c r="B1061" s="241" t="s">
        <v>78</v>
      </c>
      <c r="C1061" s="241" t="s">
        <v>4191</v>
      </c>
      <c r="D1061" s="237" t="str">
        <f t="shared" si="26"/>
        <v>Cadres de la mutualité, des assurances et de la prévoyance (M1 SES) (apprentissage possible) (Université Paris 1 Panthéon Sorbonne - EDS - Institut d'administration économique et sociale (IAES)) (Master)</v>
      </c>
      <c r="E1061" s="81">
        <f t="shared" si="27"/>
        <v>0</v>
      </c>
    </row>
    <row r="1062" spans="1:5" ht="409.6" x14ac:dyDescent="0.3">
      <c r="A1062" s="36" t="s">
        <v>4188</v>
      </c>
      <c r="B1062" s="36" t="s">
        <v>78</v>
      </c>
      <c r="C1062" s="36" t="s">
        <v>4192</v>
      </c>
      <c r="D1062" s="238" t="str">
        <f t="shared" si="26"/>
        <v>Cadres de la mutualité, des assurances et de la prévoyance (M1 Sciences économiques parcours sociologie) (apprentissage possible) (Université Paris 1 Panthéon Sorbonne - EDS - Institut d'administration économique et sociale (IAES)) (Master)</v>
      </c>
      <c r="E1062" s="239">
        <f t="shared" si="27"/>
        <v>0</v>
      </c>
    </row>
    <row r="1063" spans="1:5" ht="172.8" x14ac:dyDescent="0.3">
      <c r="A1063" s="241" t="s">
        <v>4136</v>
      </c>
      <c r="B1063" s="241" t="s">
        <v>3846</v>
      </c>
      <c r="C1063" s="241" t="s">
        <v>4193</v>
      </c>
      <c r="D1063" s="237" t="str">
        <f t="shared" si="26"/>
        <v>Gestion - Finance (L3) (Université Paris 1 Panthéon Sorbonne
Ecole de management de la Sorbonne) (Licence 3)</v>
      </c>
      <c r="E1063" s="81">
        <f t="shared" si="27"/>
        <v>0</v>
      </c>
    </row>
    <row r="1064" spans="1:5" ht="172.8" x14ac:dyDescent="0.3">
      <c r="A1064" s="36" t="s">
        <v>4136</v>
      </c>
      <c r="B1064" s="36" t="s">
        <v>3563</v>
      </c>
      <c r="C1064" s="36" t="s">
        <v>4195</v>
      </c>
      <c r="D1064" s="238" t="str">
        <f t="shared" si="26"/>
        <v>Gestion - Finance (Licence) (Université Paris 1 Panthéon Sorbonne
Ecole de management de la Sorbonne) (Licence)</v>
      </c>
      <c r="E1064" s="239">
        <f t="shared" si="27"/>
        <v>0</v>
      </c>
    </row>
    <row r="1065" spans="1:5" ht="187.2" x14ac:dyDescent="0.3">
      <c r="A1065" s="241" t="s">
        <v>4136</v>
      </c>
      <c r="B1065" s="241" t="s">
        <v>3846</v>
      </c>
      <c r="C1065" s="241" t="s">
        <v>4196</v>
      </c>
      <c r="D1065" s="237" t="str">
        <f t="shared" si="26"/>
        <v xml:space="preserve"> Gestion - Finance parcours USAL (L3) (Université Paris 1 Panthéon Sorbonne
Ecole de management de la Sorbonne) (Licence 3)</v>
      </c>
      <c r="E1065" s="81">
        <f t="shared" si="27"/>
        <v>0</v>
      </c>
    </row>
    <row r="1066" spans="1:5" ht="201.6" x14ac:dyDescent="0.3">
      <c r="A1066" s="36" t="s">
        <v>4136</v>
      </c>
      <c r="B1066" s="36" t="s">
        <v>3563</v>
      </c>
      <c r="C1066" s="36" t="s">
        <v>4198</v>
      </c>
      <c r="D1066" s="238" t="str">
        <f t="shared" si="26"/>
        <v xml:space="preserve"> Gestion - Finance parcours USAL (Licence) (Université Paris 1 Panthéon Sorbonne
Ecole de management de la Sorbonne) (Licence)</v>
      </c>
      <c r="E1066" s="239">
        <f t="shared" si="27"/>
        <v>0</v>
      </c>
    </row>
    <row r="1067" spans="1:5" ht="129.6" x14ac:dyDescent="0.3">
      <c r="A1067" s="251" t="s">
        <v>4200</v>
      </c>
      <c r="B1067" s="242" t="s">
        <v>133</v>
      </c>
      <c r="C1067" s="241" t="s">
        <v>4201</v>
      </c>
      <c r="D1067" s="237" t="str">
        <f t="shared" si="26"/>
        <v>Droit des Assurances (M2) (Institut des Assurances de Paris-Dauphine) (Master 2)</v>
      </c>
      <c r="E1067" s="81">
        <f t="shared" si="27"/>
        <v>1</v>
      </c>
    </row>
    <row r="1068" spans="1:5" ht="129.6" x14ac:dyDescent="0.3">
      <c r="A1068" s="36" t="s">
        <v>4204</v>
      </c>
      <c r="B1068" s="37" t="s">
        <v>739</v>
      </c>
      <c r="C1068" s="36" t="s">
        <v>4205</v>
      </c>
      <c r="D1068" s="238" t="str">
        <f t="shared" si="26"/>
        <v>Assurance (présentiel et à distance) (ESA - Ecole Supérieure d'Assurance) (BTS)</v>
      </c>
      <c r="E1068" s="239">
        <f t="shared" si="27"/>
        <v>0</v>
      </c>
    </row>
    <row r="1069" spans="1:5" ht="216" x14ac:dyDescent="0.3">
      <c r="A1069" s="241" t="s">
        <v>4204</v>
      </c>
      <c r="B1069" s="242" t="s">
        <v>589</v>
      </c>
      <c r="C1069" s="252" t="s">
        <v>4207</v>
      </c>
      <c r="D1069" s="237" t="str">
        <f t="shared" si="26"/>
        <v>Chargée de clientèles en assurance et banque (alternance et/ou distance) (ESA - Ecole Supérieure d'Assurance) (Bachelor)</v>
      </c>
      <c r="E1069" s="81">
        <f t="shared" si="27"/>
        <v>0</v>
      </c>
    </row>
    <row r="1070" spans="1:5" ht="302.39999999999998" x14ac:dyDescent="0.3">
      <c r="A1070" s="36" t="s">
        <v>4204</v>
      </c>
      <c r="B1070" s="37" t="s">
        <v>589</v>
      </c>
      <c r="C1070" s="36" t="s">
        <v>4209</v>
      </c>
      <c r="D1070" s="238" t="str">
        <f t="shared" si="26"/>
        <v>Chargée de clientèles en assurance &amp; banque option gestion d'actifs et de patrimoines immobiliers (alternance) (ESA - Ecole Supérieure d'Assurance) (Bachelor)</v>
      </c>
      <c r="E1070" s="239">
        <f t="shared" si="27"/>
        <v>0</v>
      </c>
    </row>
    <row r="1071" spans="1:5" ht="259.2" x14ac:dyDescent="0.3">
      <c r="A1071" s="80" t="s">
        <v>4204</v>
      </c>
      <c r="B1071" s="248" t="s">
        <v>589</v>
      </c>
      <c r="C1071" s="80" t="s">
        <v>4211</v>
      </c>
      <c r="D1071" s="237" t="str">
        <f t="shared" si="26"/>
        <v>Chargé(e) de Clientèles en Assurance &amp; Banque option Assistance du client lors d’un sinistre (alternance) (ESA - Ecole Supérieure d'Assurance) (Bachelor)</v>
      </c>
      <c r="E1071" s="81">
        <f t="shared" si="27"/>
        <v>0</v>
      </c>
    </row>
    <row r="1072" spans="1:5" ht="201.6" x14ac:dyDescent="0.3">
      <c r="A1072" s="157" t="s">
        <v>4204</v>
      </c>
      <c r="B1072" s="157" t="s">
        <v>4213</v>
      </c>
      <c r="C1072" s="157" t="s">
        <v>4214</v>
      </c>
      <c r="D1072" s="238" t="str">
        <f t="shared" si="26"/>
        <v>Manager de l'assurance (alternance présentiel &amp; à distance) (ESA - Ecole Supérieure d'Assurance) (Assimilé Master)</v>
      </c>
      <c r="E1072" s="239">
        <f t="shared" si="27"/>
        <v>1</v>
      </c>
    </row>
    <row r="1073" spans="1:5" ht="158.4" x14ac:dyDescent="0.3">
      <c r="A1073" s="241" t="s">
        <v>4204</v>
      </c>
      <c r="B1073" s="241" t="s">
        <v>4213</v>
      </c>
      <c r="C1073" s="241" t="s">
        <v>4219</v>
      </c>
      <c r="D1073" s="237" t="str">
        <f t="shared" ref="D1073:D1104" si="28">CONCATENATE(C1073&amp; " ("&amp;A1073&amp;")" &amp; " ("&amp;B1073&amp;")")</f>
        <v>Manager de l'assurance (continue) (ESA - Ecole Supérieure d'Assurance) (Assimilé Master)</v>
      </c>
      <c r="E1073" s="81">
        <f t="shared" si="27"/>
        <v>0</v>
      </c>
    </row>
    <row r="1074" spans="1:5" ht="259.2" x14ac:dyDescent="0.3">
      <c r="A1074" s="36" t="s">
        <v>4204</v>
      </c>
      <c r="B1074" s="36" t="s">
        <v>4213</v>
      </c>
      <c r="C1074" s="36" t="s">
        <v>4222</v>
      </c>
      <c r="D1074" s="238" t="str">
        <f t="shared" si="28"/>
        <v>Manager des risques et des assurances de l'entreprise (alternance, distanciel ou présentiel) (ESA - Ecole Supérieure d'Assurance) (Assimilé Master)</v>
      </c>
      <c r="E1074" s="239">
        <f t="shared" si="27"/>
        <v>1</v>
      </c>
    </row>
    <row r="1075" spans="1:5" ht="201.6" x14ac:dyDescent="0.3">
      <c r="A1075" s="241" t="s">
        <v>4204</v>
      </c>
      <c r="B1075" s="241" t="s">
        <v>4213</v>
      </c>
      <c r="C1075" s="252" t="s">
        <v>4227</v>
      </c>
      <c r="D1075" s="237" t="str">
        <f t="shared" si="28"/>
        <v>Manager des risques et des assurances de l'entreprise (continue) (ESA - Ecole Supérieure d'Assurance) (Assimilé Master)</v>
      </c>
      <c r="E1075" s="81">
        <f t="shared" si="27"/>
        <v>0</v>
      </c>
    </row>
    <row r="1076" spans="1:5" ht="216" x14ac:dyDescent="0.3">
      <c r="A1076" s="36" t="s">
        <v>4204</v>
      </c>
      <c r="B1076" s="36" t="s">
        <v>4213</v>
      </c>
      <c r="C1076" s="36" t="s">
        <v>4229</v>
      </c>
      <c r="D1076" s="238" t="str">
        <f t="shared" si="28"/>
        <v>Experte en ingénierie patrimoniale (alternance distance et présentiel) (ESA - Ecole Supérieure d'Assurance) (Assimilé Master)</v>
      </c>
      <c r="E1076" s="239">
        <f t="shared" si="27"/>
        <v>0</v>
      </c>
    </row>
    <row r="1077" spans="1:5" ht="172.8" x14ac:dyDescent="0.3">
      <c r="A1077" s="241" t="s">
        <v>4204</v>
      </c>
      <c r="B1077" s="241" t="s">
        <v>4213</v>
      </c>
      <c r="C1077" s="241" t="s">
        <v>4231</v>
      </c>
      <c r="D1077" s="237" t="str">
        <f t="shared" si="28"/>
        <v>Experte en ingénierie patrimoniale (continue) (ESA - Ecole Supérieure d'Assurance) (Assimilé Master)</v>
      </c>
      <c r="E1077" s="81">
        <f t="shared" si="27"/>
        <v>0</v>
      </c>
    </row>
    <row r="1078" spans="1:5" ht="187.2" x14ac:dyDescent="0.3">
      <c r="A1078" s="36" t="s">
        <v>4204</v>
      </c>
      <c r="B1078" s="37" t="s">
        <v>753</v>
      </c>
      <c r="C1078" s="36" t="s">
        <v>4234</v>
      </c>
      <c r="D1078" s="238" t="str">
        <f t="shared" si="28"/>
        <v>Audit et management des risques et des assurances de l'entreprise (ESA - Ecole Supérieure d'Assurance) (MBA)</v>
      </c>
      <c r="E1078" s="239">
        <f t="shared" si="27"/>
        <v>0</v>
      </c>
    </row>
    <row r="1079" spans="1:5" ht="172.8" x14ac:dyDescent="0.3">
      <c r="A1079" s="241" t="s">
        <v>4204</v>
      </c>
      <c r="B1079" s="242" t="s">
        <v>589</v>
      </c>
      <c r="C1079" s="241" t="s">
        <v>4237</v>
      </c>
      <c r="D1079" s="237" t="str">
        <f t="shared" si="28"/>
        <v>Chargé de clientèles en assurance et banque (continue) (ESA - Ecole Supérieure d'Assurance) (Bachelor)</v>
      </c>
      <c r="E1079" s="81">
        <f t="shared" si="27"/>
        <v>0</v>
      </c>
    </row>
    <row r="1080" spans="1:5" ht="345.6" x14ac:dyDescent="0.3">
      <c r="A1080" s="36" t="s">
        <v>4204</v>
      </c>
      <c r="B1080" s="36" t="s">
        <v>4240</v>
      </c>
      <c r="C1080" s="36" t="s">
        <v>4241</v>
      </c>
      <c r="D1080" s="238" t="str">
        <f t="shared" si="28"/>
        <v>Bloc 1 – Organiser la mise en œuvre de la souscription par un assureur de contrats d’assurances des professionnels et des entreprises (ESA - Ecole Supérieure d'Assurance) (Certificat de compétence)</v>
      </c>
      <c r="E1080" s="239">
        <f t="shared" si="27"/>
        <v>0</v>
      </c>
    </row>
    <row r="1081" spans="1:5" ht="259.2" x14ac:dyDescent="0.3">
      <c r="A1081" s="241" t="s">
        <v>4204</v>
      </c>
      <c r="B1081" s="241" t="s">
        <v>4240</v>
      </c>
      <c r="C1081" s="241" t="s">
        <v>4243</v>
      </c>
      <c r="D1081" s="237" t="str">
        <f t="shared" si="28"/>
        <v>Bloc 2 – Manager l’indemnisation des sinistres des professionnels et des entreprises (ESA - Ecole Supérieure d'Assurance) (Certificat de compétence)</v>
      </c>
      <c r="E1081" s="81">
        <f t="shared" si="27"/>
        <v>0</v>
      </c>
    </row>
    <row r="1082" spans="1:5" ht="302.39999999999998" x14ac:dyDescent="0.3">
      <c r="A1082" s="36" t="s">
        <v>4204</v>
      </c>
      <c r="B1082" s="36" t="s">
        <v>4240</v>
      </c>
      <c r="C1082" s="36" t="s">
        <v>4245</v>
      </c>
      <c r="D1082" s="238" t="str">
        <f t="shared" si="28"/>
        <v>Bloc 3 – Manager la souscription et le portefeuille des risques d’entreprise des offres assurantielles (ESA - Ecole Supérieure d'Assurance) (Certificat de compétence)</v>
      </c>
      <c r="E1082" s="239">
        <f t="shared" si="27"/>
        <v>0</v>
      </c>
    </row>
    <row r="1083" spans="1:5" ht="273.60000000000002" x14ac:dyDescent="0.3">
      <c r="A1083" s="241" t="s">
        <v>4204</v>
      </c>
      <c r="B1083" s="241" t="s">
        <v>4240</v>
      </c>
      <c r="C1083" s="241" t="s">
        <v>4247</v>
      </c>
      <c r="D1083" s="237" t="str">
        <f t="shared" si="28"/>
        <v>Bloc 4 – Développer la relation avec les intermédiaires d’assurance et les clients à l’ère du digital (ESA - Ecole Supérieure d'Assurance) (Certificat de compétence)</v>
      </c>
      <c r="E1083" s="81">
        <f t="shared" si="27"/>
        <v>0</v>
      </c>
    </row>
    <row r="1084" spans="1:5" ht="273.60000000000002" x14ac:dyDescent="0.3">
      <c r="A1084" s="157" t="s">
        <v>4204</v>
      </c>
      <c r="B1084" s="249" t="s">
        <v>4249</v>
      </c>
      <c r="C1084" s="157" t="s">
        <v>4250</v>
      </c>
      <c r="D1084" s="238" t="str">
        <f t="shared" si="28"/>
        <v>Concevoir et Mettre en œuvre le système de contrôle des Délégataires de Gestion dans l’Assurance (ESA - Ecole Supérieure d'Assurance) (Certificat ESA)</v>
      </c>
      <c r="E1084" s="239">
        <f t="shared" si="27"/>
        <v>0</v>
      </c>
    </row>
    <row r="1085" spans="1:5" ht="216" x14ac:dyDescent="0.3">
      <c r="A1085" s="80" t="s">
        <v>4204</v>
      </c>
      <c r="B1085" s="248" t="s">
        <v>171</v>
      </c>
      <c r="C1085" s="80" t="s">
        <v>4252</v>
      </c>
      <c r="D1085" s="237" t="str">
        <f t="shared" si="28"/>
        <v>Entreprendre et développer une activité de courtage en assurance (continue) (ESA - Ecole Supérieure d'Assurance) (Certificat)</v>
      </c>
      <c r="E1085" s="81">
        <f t="shared" si="27"/>
        <v>0</v>
      </c>
    </row>
    <row r="1086" spans="1:5" ht="187.2" x14ac:dyDescent="0.3">
      <c r="A1086" s="157" t="s">
        <v>4204</v>
      </c>
      <c r="B1086" s="249" t="s">
        <v>171</v>
      </c>
      <c r="C1086" s="157" t="s">
        <v>4254</v>
      </c>
      <c r="D1086" s="238" t="str">
        <f t="shared" si="28"/>
        <v>Gérer des sinistres dégâts des eaux et incendie dans un immeuble (ESA - Ecole Supérieure d'Assurance) (Certificat)</v>
      </c>
      <c r="E1086" s="239">
        <f t="shared" si="27"/>
        <v>0</v>
      </c>
    </row>
    <row r="1087" spans="1:5" ht="158.4" x14ac:dyDescent="0.3">
      <c r="A1087" s="80" t="s">
        <v>4204</v>
      </c>
      <c r="B1087" s="248" t="s">
        <v>171</v>
      </c>
      <c r="C1087" s="80" t="s">
        <v>4256</v>
      </c>
      <c r="D1087" s="237" t="str">
        <f t="shared" si="28"/>
        <v>Le Traitement de l’Assurance-Crédit (ESA - Ecole Supérieure d'Assurance) (Certificat)</v>
      </c>
      <c r="E1087" s="81">
        <f t="shared" si="27"/>
        <v>0</v>
      </c>
    </row>
    <row r="1088" spans="1:5" ht="172.8" x14ac:dyDescent="0.3">
      <c r="A1088" s="157" t="s">
        <v>4204</v>
      </c>
      <c r="B1088" s="249" t="s">
        <v>171</v>
      </c>
      <c r="C1088" s="157" t="s">
        <v>4258</v>
      </c>
      <c r="D1088" s="238" t="str">
        <f t="shared" si="28"/>
        <v>Relation Client dans le secteur Bancaire et Assurance (ESA - Ecole Supérieure d'Assurance) (Certificat)</v>
      </c>
      <c r="E1088" s="239">
        <f t="shared" si="27"/>
        <v>0</v>
      </c>
    </row>
    <row r="1089" spans="1:5" ht="172.8" x14ac:dyDescent="0.3">
      <c r="A1089" s="80" t="s">
        <v>4204</v>
      </c>
      <c r="B1089" s="248" t="s">
        <v>171</v>
      </c>
      <c r="C1089" s="80" t="s">
        <v>4260</v>
      </c>
      <c r="D1089" s="237" t="str">
        <f t="shared" si="28"/>
        <v>Administrer une mutuelle dans le cadre de la Solvabilité 2 (ESA - Ecole Supérieure d'Assurance) (Certificat)</v>
      </c>
      <c r="E1089" s="81">
        <f t="shared" si="27"/>
        <v>1</v>
      </c>
    </row>
    <row r="1090" spans="1:5" ht="129.6" x14ac:dyDescent="0.3">
      <c r="A1090" s="157" t="s">
        <v>4204</v>
      </c>
      <c r="B1090" s="249" t="s">
        <v>1212</v>
      </c>
      <c r="C1090" s="157" t="s">
        <v>4266</v>
      </c>
      <c r="D1090" s="238" t="str">
        <f t="shared" si="28"/>
        <v>Technicien d'actuaire (ESA - Ecole Supérieure d'Assurance) (Formation)</v>
      </c>
      <c r="E1090" s="239">
        <f t="shared" si="27"/>
        <v>0</v>
      </c>
    </row>
    <row r="1091" spans="1:5" ht="388.8" x14ac:dyDescent="0.3">
      <c r="A1091" s="80" t="s">
        <v>4204</v>
      </c>
      <c r="B1091" s="80" t="s">
        <v>4240</v>
      </c>
      <c r="C1091" s="80" t="s">
        <v>4268</v>
      </c>
      <c r="D1091" s="237" t="str">
        <f t="shared" si="28"/>
        <v>Bloc 1 – Structurer, développer et pérenniser son activité d’expert en ingénierie patrimoniale dans le respect de la réglementation et de la déontologie (ESA - Ecole Supérieure d'Assurance) (Certificat de compétence)</v>
      </c>
      <c r="E1091" s="81">
        <f t="shared" si="27"/>
        <v>0</v>
      </c>
    </row>
    <row r="1092" spans="1:5" ht="345.6" x14ac:dyDescent="0.3">
      <c r="A1092" s="157" t="s">
        <v>4204</v>
      </c>
      <c r="B1092" s="157" t="s">
        <v>4240</v>
      </c>
      <c r="C1092" s="157" t="s">
        <v>4270</v>
      </c>
      <c r="D1092" s="238" t="str">
        <f t="shared" si="28"/>
        <v>Bloc 2 – Réaliser le diagnostic patrimonial d’un client en termes d’existant, d’attentes, de besoins et de comportements en formation continue présentiel (ESA - Ecole Supérieure d'Assurance) (Certificat de compétence)</v>
      </c>
      <c r="E1092" s="239">
        <f t="shared" si="27"/>
        <v>0</v>
      </c>
    </row>
    <row r="1093" spans="1:5" ht="409.6" x14ac:dyDescent="0.3">
      <c r="A1093" s="80" t="s">
        <v>4204</v>
      </c>
      <c r="B1093" s="80" t="s">
        <v>4240</v>
      </c>
      <c r="C1093" s="80" t="s">
        <v>4272</v>
      </c>
      <c r="D1093" s="237" t="str">
        <f t="shared" si="28"/>
        <v>Bloc 3 – Analyser les environnements économiques et financiers impactant un patrimoine, identifier les investissements possibles de façon à aider le client dans ses décisions (ESA - Ecole Supérieure d'Assurance) (Certificat de compétence)</v>
      </c>
      <c r="E1093" s="81">
        <f t="shared" si="27"/>
        <v>0</v>
      </c>
    </row>
    <row r="1094" spans="1:5" ht="259.2" x14ac:dyDescent="0.3">
      <c r="A1094" s="36" t="s">
        <v>4204</v>
      </c>
      <c r="B1094" s="36" t="s">
        <v>4240</v>
      </c>
      <c r="C1094" s="36" t="s">
        <v>4275</v>
      </c>
      <c r="D1094" s="238" t="str">
        <f t="shared" si="28"/>
        <v>Analyser l’environnement juridique du patrimoine en droit privé et de la famille (ESA - Ecole Supérieure d'Assurance) (Certificat de compétence)</v>
      </c>
      <c r="E1094" s="239">
        <f t="shared" si="27"/>
        <v>0</v>
      </c>
    </row>
    <row r="1095" spans="1:5" ht="288" x14ac:dyDescent="0.3">
      <c r="A1095" s="241" t="s">
        <v>4204</v>
      </c>
      <c r="B1095" s="241" t="s">
        <v>4240</v>
      </c>
      <c r="C1095" s="241" t="s">
        <v>4278</v>
      </c>
      <c r="D1095" s="237" t="str">
        <f t="shared" si="28"/>
        <v>Bloc 5 – Analyser l’impact des dispositifs de protection de la personne sur le patrimoine (ESA - Ecole Supérieure d'Assurance) (Certificat de compétence)</v>
      </c>
      <c r="E1095" s="81">
        <f t="shared" si="27"/>
        <v>0</v>
      </c>
    </row>
    <row r="1096" spans="1:5" ht="230.4" x14ac:dyDescent="0.3">
      <c r="A1096" s="36" t="s">
        <v>4204</v>
      </c>
      <c r="B1096" s="36" t="s">
        <v>4240</v>
      </c>
      <c r="C1096" s="36" t="s">
        <v>4280</v>
      </c>
      <c r="D1096" s="238" t="str">
        <f t="shared" si="28"/>
        <v>Bloc 6 – Analyser l’impact de l’environnement fiscal sur le patrimoine (ESA - Ecole Supérieure d'Assurance) (Certificat de compétence)</v>
      </c>
      <c r="E1096" s="239">
        <f t="shared" si="27"/>
        <v>0</v>
      </c>
    </row>
    <row r="1097" spans="1:5" ht="302.39999999999998" x14ac:dyDescent="0.3">
      <c r="A1097" s="241" t="s">
        <v>4204</v>
      </c>
      <c r="B1097" s="241" t="s">
        <v>4240</v>
      </c>
      <c r="C1097" s="241" t="s">
        <v>4283</v>
      </c>
      <c r="D1097" s="237" t="str">
        <f t="shared" si="28"/>
        <v>Bloc 7 – Réaliser le diagnostic patrimonial d’un client et le conseiller sur la stratégie patrimoniale à adopter (ESA - Ecole Supérieure d'Assurance) (Certificat de compétence)</v>
      </c>
      <c r="E1097" s="81">
        <f t="shared" si="27"/>
        <v>0</v>
      </c>
    </row>
    <row r="1098" spans="1:5" ht="230.4" x14ac:dyDescent="0.3">
      <c r="A1098" s="36" t="s">
        <v>4204</v>
      </c>
      <c r="B1098" s="250" t="s">
        <v>4240</v>
      </c>
      <c r="C1098" s="250" t="s">
        <v>4286</v>
      </c>
      <c r="D1098" s="238" t="str">
        <f t="shared" si="28"/>
        <v>Bloc 8 – Accompagner un entrepreneur dans sa gestion patrimoniale (ESA - Ecole Supérieure d'Assurance) (Certificat de compétence)</v>
      </c>
      <c r="E1098" s="239">
        <f t="shared" si="27"/>
        <v>0</v>
      </c>
    </row>
    <row r="1099" spans="1:5" ht="403.2" x14ac:dyDescent="0.3">
      <c r="A1099" s="241" t="s">
        <v>4204</v>
      </c>
      <c r="B1099" s="80" t="s">
        <v>4240</v>
      </c>
      <c r="C1099" s="80" t="s">
        <v>4288</v>
      </c>
      <c r="D1099" s="237" t="str">
        <f t="shared" si="28"/>
        <v>Bloc 9 – Accompagner et suivre un client dans la mise en œuvre de son plan patrimonial en fonction des évolutions environnementales et contextuelles pouvant l’impacter (ESA - Ecole Supérieure d'Assurance) (Certificat de compétence)</v>
      </c>
      <c r="E1099" s="81">
        <f t="shared" si="27"/>
        <v>0</v>
      </c>
    </row>
    <row r="1100" spans="1:5" ht="216" x14ac:dyDescent="0.3">
      <c r="A1100" s="36" t="s">
        <v>4204</v>
      </c>
      <c r="B1100" s="249" t="s">
        <v>171</v>
      </c>
      <c r="C1100" s="157" t="s">
        <v>4291</v>
      </c>
      <c r="D1100" s="238" t="str">
        <f t="shared" si="28"/>
        <v>Gestion Patrimoniale pour les personnes en situation de curatelle ou tutelle (ESA - Ecole Supérieure d'Assurance) (Certificat)</v>
      </c>
      <c r="E1100" s="239">
        <f t="shared" si="27"/>
        <v>0</v>
      </c>
    </row>
    <row r="1101" spans="1:5" ht="144" x14ac:dyDescent="0.3">
      <c r="A1101" s="241" t="s">
        <v>4293</v>
      </c>
      <c r="B1101" s="248" t="s">
        <v>3846</v>
      </c>
      <c r="C1101" s="80" t="s">
        <v>4294</v>
      </c>
      <c r="D1101" s="237" t="str">
        <f t="shared" si="28"/>
        <v>Risque, assurance (IRIAF - Institut des Risques Industriels, Assurantiels et Financiers) (Licence 3)</v>
      </c>
      <c r="E1101" s="81">
        <f t="shared" si="27"/>
        <v>0</v>
      </c>
    </row>
    <row r="1102" spans="1:5" ht="216" x14ac:dyDescent="0.3">
      <c r="A1102" s="36" t="s">
        <v>4293</v>
      </c>
      <c r="B1102" s="157" t="s">
        <v>3409</v>
      </c>
      <c r="C1102" s="157" t="s">
        <v>4296</v>
      </c>
      <c r="D1102" s="238" t="str">
        <f t="shared" si="28"/>
        <v>SARADS - statistique et actuariat (alternance possible) (M1) (IRIAF - Institut des Risques Industriels, Assurantiels et Financiers) (Master 1)</v>
      </c>
      <c r="E1102" s="239">
        <f t="shared" si="27"/>
        <v>0</v>
      </c>
    </row>
    <row r="1103" spans="1:5" ht="216" x14ac:dyDescent="0.3">
      <c r="A1103" s="80" t="s">
        <v>4293</v>
      </c>
      <c r="B1103" s="80" t="s">
        <v>133</v>
      </c>
      <c r="C1103" s="80" t="s">
        <v>4298</v>
      </c>
      <c r="D1103" s="237" t="str">
        <f t="shared" si="28"/>
        <v>SARADS - statistique et actuariat (alternance possible) (M2) (IRIAF - Institut des Risques Industriels, Assurantiels et Financiers) (Master 2)</v>
      </c>
      <c r="E1103" s="81">
        <f t="shared" si="27"/>
        <v>0</v>
      </c>
    </row>
    <row r="1104" spans="1:5" ht="216" x14ac:dyDescent="0.3">
      <c r="A1104" s="157" t="s">
        <v>4293</v>
      </c>
      <c r="B1104" s="157" t="s">
        <v>78</v>
      </c>
      <c r="C1104" s="157" t="s">
        <v>4299</v>
      </c>
      <c r="D1104" s="238" t="str">
        <f t="shared" si="28"/>
        <v>SARADS - statistique et actuariat (alternance possible) (Master) (IRIAF - Institut des Risques Industriels, Assurantiels et Financiers) (Master)</v>
      </c>
      <c r="E1104" s="239">
        <f t="shared" si="27"/>
        <v>0</v>
      </c>
    </row>
    <row r="1105" spans="1:5" ht="158.4" x14ac:dyDescent="0.3">
      <c r="A1105" s="241" t="s">
        <v>4300</v>
      </c>
      <c r="B1105" s="248" t="s">
        <v>4301</v>
      </c>
      <c r="C1105" s="80" t="s">
        <v>4302</v>
      </c>
      <c r="D1105" s="237" t="str">
        <f t="shared" ref="D1105:D1136" si="29">CONCATENATE(C1105&amp;" ("&amp;A1105&amp;")"&amp;" ("&amp;B1105&amp;")")</f>
        <v>Finance Banque Assurance (alternance possible) (Bachelor 1&amp;2) (Exchange College) (Bachelor 1 &amp; 2)</v>
      </c>
      <c r="E1105" s="81">
        <f t="shared" ref="E1105:E1168" si="30">SUMIF($E$2:$E$718,D1105,$L$2:$L$718)</f>
        <v>0</v>
      </c>
    </row>
    <row r="1106" spans="1:5" ht="158.4" x14ac:dyDescent="0.3">
      <c r="A1106" s="36" t="s">
        <v>4300</v>
      </c>
      <c r="B1106" s="249" t="s">
        <v>4304</v>
      </c>
      <c r="C1106" s="157" t="s">
        <v>4305</v>
      </c>
      <c r="D1106" s="238" t="str">
        <f t="shared" si="29"/>
        <v>Finance Banque Assurance (alternance possible) (Bachelor 3) (Exchange College) (Bachelor 3)</v>
      </c>
      <c r="E1106" s="239">
        <f t="shared" si="30"/>
        <v>0</v>
      </c>
    </row>
    <row r="1107" spans="1:5" ht="57.6" x14ac:dyDescent="0.3">
      <c r="A1107" s="241" t="s">
        <v>4300</v>
      </c>
      <c r="B1107" s="248" t="s">
        <v>4307</v>
      </c>
      <c r="C1107" s="80" t="s">
        <v>4308</v>
      </c>
      <c r="D1107" s="237" t="str">
        <f t="shared" si="29"/>
        <v>Assurance (Exchange College) (MS)</v>
      </c>
      <c r="E1107" s="81">
        <f t="shared" si="30"/>
        <v>1</v>
      </c>
    </row>
    <row r="1108" spans="1:5" ht="86.4" x14ac:dyDescent="0.3">
      <c r="A1108" s="36" t="s">
        <v>4300</v>
      </c>
      <c r="B1108" s="249" t="s">
        <v>4307</v>
      </c>
      <c r="C1108" s="157" t="s">
        <v>4311</v>
      </c>
      <c r="D1108" s="238" t="str">
        <f t="shared" si="29"/>
        <v>Gestion de patrimoine (Master) (Exchange College) (MS)</v>
      </c>
      <c r="E1108" s="239">
        <f t="shared" si="30"/>
        <v>1</v>
      </c>
    </row>
    <row r="1109" spans="1:5" ht="115.2" x14ac:dyDescent="0.3">
      <c r="A1109" s="236" t="s">
        <v>4300</v>
      </c>
      <c r="B1109" s="253" t="s">
        <v>4307</v>
      </c>
      <c r="C1109" s="244" t="s">
        <v>4313</v>
      </c>
      <c r="D1109" s="237" t="str">
        <f t="shared" si="29"/>
        <v>Banque d'affaires et finance d'entreprise (Master) (Exchange College) (MS)</v>
      </c>
      <c r="E1109" s="81">
        <f t="shared" si="30"/>
        <v>2</v>
      </c>
    </row>
    <row r="1110" spans="1:5" ht="129.6" x14ac:dyDescent="0.3">
      <c r="A1110" s="36" t="s">
        <v>4315</v>
      </c>
      <c r="B1110" s="249" t="s">
        <v>3563</v>
      </c>
      <c r="C1110" s="157" t="s">
        <v>4316</v>
      </c>
      <c r="D1110" s="238" t="str">
        <f t="shared" si="29"/>
        <v>Gestion parcours Banque finance assurance (Université de Caen Normandie) (Licence)</v>
      </c>
      <c r="E1110" s="239">
        <f t="shared" si="30"/>
        <v>0</v>
      </c>
    </row>
    <row r="1111" spans="1:5" ht="172.8" x14ac:dyDescent="0.3">
      <c r="A1111" s="241" t="s">
        <v>4315</v>
      </c>
      <c r="B1111" s="80" t="s">
        <v>3359</v>
      </c>
      <c r="C1111" s="80" t="s">
        <v>4318</v>
      </c>
      <c r="D1111" s="237" t="str">
        <f t="shared" si="29"/>
        <v>Assurance, banque, finance parcours chargé de clientèle (Université de Caen Normandie) (Licence professionnelle )</v>
      </c>
      <c r="E1111" s="81">
        <f t="shared" si="30"/>
        <v>0</v>
      </c>
    </row>
    <row r="1112" spans="1:5" ht="216" x14ac:dyDescent="0.3">
      <c r="A1112" s="36" t="s">
        <v>4315</v>
      </c>
      <c r="B1112" s="157" t="s">
        <v>3359</v>
      </c>
      <c r="C1112" s="157" t="s">
        <v>4320</v>
      </c>
      <c r="D1112" s="238" t="str">
        <f t="shared" si="29"/>
        <v>Commercialisation de produits et services parcours vente d'assurances de personnes (Université de Caen Normandie) (Licence professionnelle )</v>
      </c>
      <c r="E1112" s="239">
        <f t="shared" si="30"/>
        <v>0</v>
      </c>
    </row>
    <row r="1113" spans="1:5" ht="187.2" x14ac:dyDescent="0.3">
      <c r="A1113" s="241" t="s">
        <v>4315</v>
      </c>
      <c r="B1113" s="80" t="s">
        <v>78</v>
      </c>
      <c r="C1113" s="80" t="s">
        <v>4322</v>
      </c>
      <c r="D1113" s="237" t="str">
        <f t="shared" si="29"/>
        <v>Droit des assurances parcours assurances de personnes et dommage corporel (Université de Caen Normandie) (Master)</v>
      </c>
      <c r="E1113" s="81">
        <f t="shared" si="30"/>
        <v>0</v>
      </c>
    </row>
    <row r="1114" spans="1:5" ht="172.8" x14ac:dyDescent="0.3">
      <c r="A1114" s="79" t="s">
        <v>4315</v>
      </c>
      <c r="B1114" s="79" t="s">
        <v>3409</v>
      </c>
      <c r="C1114" s="79" t="s">
        <v>4324</v>
      </c>
      <c r="D1114" s="238" t="str">
        <f t="shared" si="29"/>
        <v>Droit public parcours contrats, finances et gouvernance publics (M1) (Université de Caen Normandie) (Master 1)</v>
      </c>
      <c r="E1114" s="239">
        <f t="shared" si="30"/>
        <v>2</v>
      </c>
    </row>
    <row r="1115" spans="1:5" ht="172.8" x14ac:dyDescent="0.3">
      <c r="A1115" s="80" t="s">
        <v>4315</v>
      </c>
      <c r="B1115" s="80" t="s">
        <v>133</v>
      </c>
      <c r="C1115" s="80" t="s">
        <v>4329</v>
      </c>
      <c r="D1115" s="237" t="str">
        <f t="shared" si="29"/>
        <v>Droit public parcours contrats, finances et gouvernance publics (M2) (Université de Caen Normandie) (Master 2)</v>
      </c>
      <c r="E1115" s="81">
        <f t="shared" si="30"/>
        <v>0</v>
      </c>
    </row>
    <row r="1116" spans="1:5" ht="172.8" x14ac:dyDescent="0.3">
      <c r="A1116" s="79" t="s">
        <v>4315</v>
      </c>
      <c r="B1116" s="79" t="s">
        <v>78</v>
      </c>
      <c r="C1116" s="79" t="s">
        <v>4330</v>
      </c>
      <c r="D1116" s="238" t="str">
        <f t="shared" si="29"/>
        <v>Droit public parcours contrats, finances et gouvernance publics (Master) (Université de Caen Normandie) (Master)</v>
      </c>
      <c r="E1116" s="239">
        <f t="shared" si="30"/>
        <v>2</v>
      </c>
    </row>
    <row r="1117" spans="1:5" ht="100.8" x14ac:dyDescent="0.3">
      <c r="A1117" s="80" t="s">
        <v>4315</v>
      </c>
      <c r="B1117" s="80" t="s">
        <v>78</v>
      </c>
      <c r="C1117" s="80" t="s">
        <v>4311</v>
      </c>
      <c r="D1117" s="237" t="str">
        <f t="shared" si="29"/>
        <v>Gestion de patrimoine (Master) (Université de Caen Normandie) (Master)</v>
      </c>
      <c r="E1117" s="81">
        <f t="shared" si="30"/>
        <v>0</v>
      </c>
    </row>
    <row r="1118" spans="1:5" ht="216" x14ac:dyDescent="0.3">
      <c r="A1118" s="157" t="s">
        <v>4315</v>
      </c>
      <c r="B1118" s="157" t="s">
        <v>78</v>
      </c>
      <c r="C1118" s="157" t="s">
        <v>4333</v>
      </c>
      <c r="D1118" s="238" t="str">
        <f t="shared" si="29"/>
        <v>Monnaie, banque, finance, assurance, parcours chargés d'affaires entreprises et institutions (Master) (Université de Caen Normandie) (Master)</v>
      </c>
      <c r="E1118" s="239">
        <f t="shared" si="30"/>
        <v>0</v>
      </c>
    </row>
    <row r="1119" spans="1:5" ht="230.4" x14ac:dyDescent="0.3">
      <c r="A1119" s="80" t="s">
        <v>4315</v>
      </c>
      <c r="B1119" s="80" t="s">
        <v>3409</v>
      </c>
      <c r="C1119" s="80" t="s">
        <v>4335</v>
      </c>
      <c r="D1119" s="237" t="str">
        <f t="shared" si="29"/>
        <v>Monnaie, banque, finance, assurance, parcours gestion d'actifs, contrôle des risques et conformité (M1) (Université de Caen Normandie) (Master 1)</v>
      </c>
      <c r="E1119" s="81">
        <f t="shared" si="30"/>
        <v>1</v>
      </c>
    </row>
    <row r="1120" spans="1:5" ht="230.4" x14ac:dyDescent="0.3">
      <c r="A1120" s="157" t="s">
        <v>4315</v>
      </c>
      <c r="B1120" s="157" t="s">
        <v>133</v>
      </c>
      <c r="C1120" s="157" t="s">
        <v>4338</v>
      </c>
      <c r="D1120" s="238" t="str">
        <f t="shared" si="29"/>
        <v>Monnaie, banque, finance, assurance, parcours gestion d'actifs, contrôle des risques et conformité (M2) (Université de Caen Normandie) (Master 2)</v>
      </c>
      <c r="E1120" s="239">
        <f t="shared" si="30"/>
        <v>1</v>
      </c>
    </row>
    <row r="1121" spans="1:5" ht="230.4" x14ac:dyDescent="0.3">
      <c r="A1121" s="244" t="s">
        <v>4315</v>
      </c>
      <c r="B1121" s="244" t="s">
        <v>78</v>
      </c>
      <c r="C1121" s="244" t="s">
        <v>4340</v>
      </c>
      <c r="D1121" s="237" t="str">
        <f t="shared" si="29"/>
        <v>Monnaie, banque, finance, assurance, parcours gestion d'actifs, contrôle des risques et conformité (Master) (Université de Caen Normandie) (Master)</v>
      </c>
      <c r="E1121" s="81">
        <f t="shared" si="30"/>
        <v>2</v>
      </c>
    </row>
    <row r="1122" spans="1:5" ht="230.4" x14ac:dyDescent="0.3">
      <c r="A1122" s="157" t="s">
        <v>4315</v>
      </c>
      <c r="B1122" s="157" t="s">
        <v>78</v>
      </c>
      <c r="C1122" s="157" t="s">
        <v>4341</v>
      </c>
      <c r="D1122" s="238" t="str">
        <f t="shared" si="29"/>
        <v>Monnaie, banque, finance, assurance, parcours responsable de clientèle professionnels et agriculteurs (Université de Caen Normandie) (Master)</v>
      </c>
      <c r="E1122" s="239">
        <f t="shared" si="30"/>
        <v>0</v>
      </c>
    </row>
    <row r="1123" spans="1:5" ht="100.8" x14ac:dyDescent="0.3">
      <c r="A1123" s="241" t="s">
        <v>4343</v>
      </c>
      <c r="B1123" s="248" t="s">
        <v>133</v>
      </c>
      <c r="C1123" s="80" t="s">
        <v>4344</v>
      </c>
      <c r="D1123" s="237" t="str">
        <f t="shared" si="29"/>
        <v>Droit des assurances (M2) (Aix-Marseille Université - IAAM) (Master 2)</v>
      </c>
      <c r="E1123" s="81">
        <f t="shared" si="30"/>
        <v>0</v>
      </c>
    </row>
    <row r="1124" spans="1:5" ht="172.8" x14ac:dyDescent="0.3">
      <c r="A1124" s="33" t="s">
        <v>4343</v>
      </c>
      <c r="B1124" s="254" t="s">
        <v>4346</v>
      </c>
      <c r="C1124" s="79" t="s">
        <v>4347</v>
      </c>
      <c r="D1124" s="238" t="str">
        <f t="shared" si="29"/>
        <v>Economie et gestion parcours économie et finance (L1 - L2) (Aix-Marseille Université - IAAM) (Licence 1 &amp; 2)</v>
      </c>
      <c r="E1124" s="239">
        <f t="shared" si="30"/>
        <v>2</v>
      </c>
    </row>
    <row r="1125" spans="1:5" ht="144" x14ac:dyDescent="0.3">
      <c r="A1125" s="241" t="s">
        <v>4343</v>
      </c>
      <c r="B1125" s="248" t="s">
        <v>3846</v>
      </c>
      <c r="C1125" s="80" t="s">
        <v>4353</v>
      </c>
      <c r="D1125" s="237" t="str">
        <f t="shared" si="29"/>
        <v>Economie et gestion parcours économie et finance (L3) (Aix-Marseille Université - IAAM) (Licence 3)</v>
      </c>
      <c r="E1125" s="81">
        <f t="shared" si="30"/>
        <v>0</v>
      </c>
    </row>
    <row r="1126" spans="1:5" ht="158.4" x14ac:dyDescent="0.3">
      <c r="A1126" s="33" t="s">
        <v>4343</v>
      </c>
      <c r="B1126" s="254" t="s">
        <v>3563</v>
      </c>
      <c r="C1126" s="79" t="s">
        <v>4354</v>
      </c>
      <c r="D1126" s="238" t="str">
        <f t="shared" si="29"/>
        <v>Economie et gestion parcours économie et finance (Licence) (Aix-Marseille Université - IAAM) (Licence)</v>
      </c>
      <c r="E1126" s="239">
        <f t="shared" si="30"/>
        <v>2</v>
      </c>
    </row>
    <row r="1127" spans="1:5" ht="201.6" x14ac:dyDescent="0.3">
      <c r="A1127" s="241" t="s">
        <v>4343</v>
      </c>
      <c r="B1127" s="80" t="s">
        <v>3359</v>
      </c>
      <c r="C1127" s="80" t="s">
        <v>4355</v>
      </c>
      <c r="D1127" s="237" t="str">
        <f t="shared" si="29"/>
        <v>Assurance, Banque, Finance: Chargé de clientèle (alternance possible) (Aix-Marseille Université - IAAM) (Licence professionnelle )</v>
      </c>
      <c r="E1127" s="81">
        <f t="shared" si="30"/>
        <v>0</v>
      </c>
    </row>
    <row r="1128" spans="1:5" ht="216" x14ac:dyDescent="0.3">
      <c r="A1128" s="37" t="s">
        <v>4343</v>
      </c>
      <c r="B1128" s="157" t="s">
        <v>3359</v>
      </c>
      <c r="C1128" s="157" t="s">
        <v>4357</v>
      </c>
      <c r="D1128" s="238" t="str">
        <f t="shared" si="29"/>
        <v>Métiers de la gestion et de la comptabilité : gestion comptable et financière  (Aix-Marseille Université - IAAM) (Licence professionnelle )</v>
      </c>
      <c r="E1128" s="239">
        <f t="shared" si="30"/>
        <v>0</v>
      </c>
    </row>
    <row r="1129" spans="1:5" ht="86.4" x14ac:dyDescent="0.3">
      <c r="A1129" s="241" t="s">
        <v>4343</v>
      </c>
      <c r="B1129" s="248" t="s">
        <v>3409</v>
      </c>
      <c r="C1129" s="80" t="s">
        <v>3410</v>
      </c>
      <c r="D1129" s="237" t="str">
        <f t="shared" si="29"/>
        <v>Finance (M1) (Aix-Marseille Université - IAAM) (Master 1)</v>
      </c>
      <c r="E1129" s="81">
        <f t="shared" si="30"/>
        <v>1</v>
      </c>
    </row>
    <row r="1130" spans="1:5" ht="129.6" x14ac:dyDescent="0.3">
      <c r="A1130" s="157" t="s">
        <v>4343</v>
      </c>
      <c r="B1130" s="249" t="s">
        <v>133</v>
      </c>
      <c r="C1130" s="157" t="s">
        <v>4360</v>
      </c>
      <c r="D1130" s="238" t="str">
        <f t="shared" si="29"/>
        <v>Finance parcours entreprises et marchés (M2) (Aix-Marseille Université - IAAM) (Master 2)</v>
      </c>
      <c r="E1130" s="239">
        <f t="shared" si="30"/>
        <v>1</v>
      </c>
    </row>
    <row r="1131" spans="1:5" ht="129.6" x14ac:dyDescent="0.3">
      <c r="A1131" s="80" t="s">
        <v>4343</v>
      </c>
      <c r="B1131" s="248" t="s">
        <v>133</v>
      </c>
      <c r="C1131" s="80" t="s">
        <v>4362</v>
      </c>
      <c r="D1131" s="237" t="str">
        <f t="shared" si="29"/>
        <v>Finance parcours gestion de patrimoine (M2) (Aix-Marseille Université - IAAM) (Master 2)</v>
      </c>
      <c r="E1131" s="81">
        <f t="shared" si="30"/>
        <v>1</v>
      </c>
    </row>
    <row r="1132" spans="1:5" ht="158.4" x14ac:dyDescent="0.3">
      <c r="A1132" s="36" t="s">
        <v>4343</v>
      </c>
      <c r="B1132" s="249" t="s">
        <v>133</v>
      </c>
      <c r="C1132" s="157" t="s">
        <v>4364</v>
      </c>
      <c r="D1132" s="238" t="str">
        <f t="shared" si="29"/>
        <v>Finance parcours management des risques financiers (M2) (Aix-Marseille Université - IAAM) (Master 2)</v>
      </c>
      <c r="E1132" s="239">
        <f t="shared" si="30"/>
        <v>1</v>
      </c>
    </row>
    <row r="1133" spans="1:5" ht="144" x14ac:dyDescent="0.3">
      <c r="A1133" s="241" t="s">
        <v>4343</v>
      </c>
      <c r="B1133" s="248" t="s">
        <v>78</v>
      </c>
      <c r="C1133" s="80" t="s">
        <v>4366</v>
      </c>
      <c r="D1133" s="237" t="str">
        <f t="shared" si="29"/>
        <v>Finance parcours entreprises et marchés (Master) (Aix-Marseille Université - IAAM) (Master)</v>
      </c>
      <c r="E1133" s="81">
        <f t="shared" si="30"/>
        <v>1</v>
      </c>
    </row>
    <row r="1134" spans="1:5" ht="144" x14ac:dyDescent="0.3">
      <c r="A1134" s="36" t="s">
        <v>4343</v>
      </c>
      <c r="B1134" s="249" t="s">
        <v>78</v>
      </c>
      <c r="C1134" s="157" t="s">
        <v>4367</v>
      </c>
      <c r="D1134" s="238" t="str">
        <f t="shared" si="29"/>
        <v>Finance parcours gestion de patrimoine (Master) (Aix-Marseille Université - IAAM) (Master)</v>
      </c>
      <c r="E1134" s="239">
        <f t="shared" si="30"/>
        <v>1</v>
      </c>
    </row>
    <row r="1135" spans="1:5" ht="172.8" x14ac:dyDescent="0.3">
      <c r="A1135" s="241" t="s">
        <v>4343</v>
      </c>
      <c r="B1135" s="248" t="s">
        <v>78</v>
      </c>
      <c r="C1135" s="80" t="s">
        <v>4368</v>
      </c>
      <c r="D1135" s="237" t="str">
        <f t="shared" si="29"/>
        <v>Finance parcours management des risques financiers (Master) (Aix-Marseille Université - IAAM) (Master)</v>
      </c>
      <c r="E1135" s="81">
        <f t="shared" si="30"/>
        <v>1</v>
      </c>
    </row>
    <row r="1136" spans="1:5" ht="201.6" x14ac:dyDescent="0.3">
      <c r="A1136" s="36" t="s">
        <v>4343</v>
      </c>
      <c r="B1136" s="249" t="s">
        <v>3409</v>
      </c>
      <c r="C1136" s="157" t="s">
        <v>4369</v>
      </c>
      <c r="D1136" s="238" t="str">
        <f t="shared" si="29"/>
        <v>Droit bancaire et financier parcours droit de la banque et gestion de patrimoine (M1) (Aix-Marseille Université - IAAM) (Master 1)</v>
      </c>
      <c r="E1136" s="239">
        <f t="shared" si="30"/>
        <v>0</v>
      </c>
    </row>
    <row r="1137" spans="1:5" ht="201.6" x14ac:dyDescent="0.3">
      <c r="A1137" s="241" t="s">
        <v>4343</v>
      </c>
      <c r="B1137" s="248" t="s">
        <v>133</v>
      </c>
      <c r="C1137" s="80" t="s">
        <v>4371</v>
      </c>
      <c r="D1137" s="237" t="str">
        <f t="shared" ref="D1137:D1168" si="31">CONCATENATE(C1137&amp;" ("&amp;A1137&amp;")"&amp;" ("&amp;B1137&amp;")")</f>
        <v>Droit bancaire et financier parcours droit de la banque et gestion de patrimoine (M2) (Aix-Marseille Université - IAAM) (Master 2)</v>
      </c>
      <c r="E1137" s="81">
        <f t="shared" si="30"/>
        <v>1</v>
      </c>
    </row>
    <row r="1138" spans="1:5" ht="216" x14ac:dyDescent="0.3">
      <c r="A1138" s="157" t="s">
        <v>4343</v>
      </c>
      <c r="B1138" s="249" t="s">
        <v>78</v>
      </c>
      <c r="C1138" s="157" t="s">
        <v>4374</v>
      </c>
      <c r="D1138" s="238" t="str">
        <f t="shared" si="31"/>
        <v>Droit bancaire et financier parcours droit de la banque et gestion de patrimoine (Master) (Aix-Marseille Université - IAAM) (Master)</v>
      </c>
      <c r="E1138" s="239">
        <f t="shared" si="30"/>
        <v>1</v>
      </c>
    </row>
    <row r="1139" spans="1:5" ht="230.4" x14ac:dyDescent="0.3">
      <c r="A1139" s="80" t="s">
        <v>4343</v>
      </c>
      <c r="B1139" s="248" t="s">
        <v>3409</v>
      </c>
      <c r="C1139" s="80" t="s">
        <v>4376</v>
      </c>
      <c r="D1139" s="237" t="str">
        <f t="shared" si="31"/>
        <v>Droit bancaire et financier parcours procédures bancaires et marché des professionnels (M1) (Aix-Marseille Université - IAAM) (Master 1)</v>
      </c>
      <c r="E1139" s="81">
        <f t="shared" si="30"/>
        <v>0</v>
      </c>
    </row>
    <row r="1140" spans="1:5" ht="230.4" x14ac:dyDescent="0.3">
      <c r="A1140" s="157" t="s">
        <v>4343</v>
      </c>
      <c r="B1140" s="249" t="s">
        <v>133</v>
      </c>
      <c r="C1140" s="157" t="s">
        <v>4378</v>
      </c>
      <c r="D1140" s="238" t="str">
        <f t="shared" si="31"/>
        <v>Droit bancaire et financier parcours procédures bancaires et marché des professionnels (M2) (Aix-Marseille Université - IAAM) (Master 2)</v>
      </c>
      <c r="E1140" s="239">
        <f t="shared" si="30"/>
        <v>0</v>
      </c>
    </row>
    <row r="1141" spans="1:5" ht="244.8" x14ac:dyDescent="0.3">
      <c r="A1141" s="80" t="s">
        <v>4343</v>
      </c>
      <c r="B1141" s="248" t="s">
        <v>78</v>
      </c>
      <c r="C1141" s="80" t="s">
        <v>4379</v>
      </c>
      <c r="D1141" s="237" t="str">
        <f t="shared" si="31"/>
        <v>Droit bancaire et financier parcours procédures bancaires et marché des professionnels (Master) (Aix-Marseille Université - IAAM) (Master)</v>
      </c>
      <c r="E1141" s="81">
        <f t="shared" si="30"/>
        <v>0</v>
      </c>
    </row>
    <row r="1142" spans="1:5" ht="172.8" x14ac:dyDescent="0.3">
      <c r="A1142" s="157" t="s">
        <v>4343</v>
      </c>
      <c r="B1142" s="157" t="s">
        <v>4380</v>
      </c>
      <c r="C1142" s="157" t="s">
        <v>4381</v>
      </c>
      <c r="D1142" s="238" t="str">
        <f t="shared" si="31"/>
        <v>Advanced Engineering and Corporate Finance (AECF) (Aix-Marseille Université - IAAM) (Diplôme d'établissement)</v>
      </c>
      <c r="E1142" s="239">
        <f t="shared" si="30"/>
        <v>1</v>
      </c>
    </row>
    <row r="1143" spans="1:5" ht="172.8" x14ac:dyDescent="0.3">
      <c r="A1143" s="241" t="s">
        <v>4343</v>
      </c>
      <c r="B1143" s="241" t="s">
        <v>4380</v>
      </c>
      <c r="C1143" s="241" t="s">
        <v>4384</v>
      </c>
      <c r="D1143" s="237" t="str">
        <f t="shared" si="31"/>
        <v>Droit de la banque et gestion de patrimoine 1ère année (Aix-Marseille Université - IAAM) (Diplôme d'établissement)</v>
      </c>
      <c r="E1143" s="81">
        <f t="shared" si="30"/>
        <v>0</v>
      </c>
    </row>
    <row r="1144" spans="1:5" ht="158.4" x14ac:dyDescent="0.3">
      <c r="A1144" s="36" t="s">
        <v>4343</v>
      </c>
      <c r="B1144" s="36" t="s">
        <v>4380</v>
      </c>
      <c r="C1144" s="36" t="s">
        <v>4387</v>
      </c>
      <c r="D1144" s="238" t="str">
        <f t="shared" si="31"/>
        <v>Droit de la banque et gestion de patrimoine (Aix-Marseille Université - IAAM) (Diplôme d'établissement)</v>
      </c>
      <c r="E1144" s="239">
        <f t="shared" si="30"/>
        <v>0</v>
      </c>
    </row>
    <row r="1145" spans="1:5" ht="144" x14ac:dyDescent="0.3">
      <c r="A1145" s="80" t="s">
        <v>4389</v>
      </c>
      <c r="B1145" s="248" t="s">
        <v>3409</v>
      </c>
      <c r="C1145" s="80" t="s">
        <v>4390</v>
      </c>
      <c r="D1145" s="237" t="str">
        <f t="shared" si="31"/>
        <v>Droit bancaire et financier (M1) (Université Jean Moulin Lyon 3) (Master 1)</v>
      </c>
      <c r="E1145" s="81">
        <f t="shared" si="30"/>
        <v>0</v>
      </c>
    </row>
    <row r="1146" spans="1:5" ht="144" x14ac:dyDescent="0.3">
      <c r="A1146" s="157" t="s">
        <v>4389</v>
      </c>
      <c r="B1146" s="249" t="s">
        <v>133</v>
      </c>
      <c r="C1146" s="157" t="s">
        <v>3392</v>
      </c>
      <c r="D1146" s="238" t="str">
        <f t="shared" si="31"/>
        <v>Droit bancaire et financier (M2) (Université Jean Moulin Lyon 3) (Master 2)</v>
      </c>
      <c r="E1146" s="239">
        <f t="shared" si="30"/>
        <v>0</v>
      </c>
    </row>
    <row r="1147" spans="1:5" ht="144" x14ac:dyDescent="0.3">
      <c r="A1147" s="80" t="s">
        <v>4389</v>
      </c>
      <c r="B1147" s="248" t="s">
        <v>78</v>
      </c>
      <c r="C1147" s="80" t="s">
        <v>4392</v>
      </c>
      <c r="D1147" s="237" t="str">
        <f t="shared" si="31"/>
        <v>Droit bancaire et financier (Master) (Université Jean Moulin Lyon 3) (Master)</v>
      </c>
      <c r="E1147" s="81">
        <f t="shared" si="30"/>
        <v>0</v>
      </c>
    </row>
    <row r="1148" spans="1:5" ht="129.6" x14ac:dyDescent="0.3">
      <c r="A1148" s="157" t="s">
        <v>4389</v>
      </c>
      <c r="B1148" s="249" t="s">
        <v>3409</v>
      </c>
      <c r="C1148" s="157" t="s">
        <v>4393</v>
      </c>
      <c r="D1148" s="238" t="str">
        <f t="shared" si="31"/>
        <v>Droit et ingénierie financière (M1) (Université Jean Moulin Lyon 3) (Master 1)</v>
      </c>
      <c r="E1148" s="239">
        <f t="shared" si="30"/>
        <v>0</v>
      </c>
    </row>
    <row r="1149" spans="1:5" ht="129.6" x14ac:dyDescent="0.3">
      <c r="A1149" s="80" t="s">
        <v>4389</v>
      </c>
      <c r="B1149" s="248" t="s">
        <v>133</v>
      </c>
      <c r="C1149" s="80" t="s">
        <v>4395</v>
      </c>
      <c r="D1149" s="237" t="str">
        <f t="shared" si="31"/>
        <v>Droit et ingénierie financière (M2) (Université Jean Moulin Lyon 3) (Master 2)</v>
      </c>
      <c r="E1149" s="81">
        <f t="shared" si="30"/>
        <v>0</v>
      </c>
    </row>
    <row r="1150" spans="1:5" ht="129.6" x14ac:dyDescent="0.3">
      <c r="A1150" s="157" t="s">
        <v>4389</v>
      </c>
      <c r="B1150" s="249" t="s">
        <v>78</v>
      </c>
      <c r="C1150" s="157" t="s">
        <v>4396</v>
      </c>
      <c r="D1150" s="238" t="str">
        <f t="shared" si="31"/>
        <v>Droit et ingénierie financière (Master) (Université Jean Moulin Lyon 3) (Master)</v>
      </c>
      <c r="E1150" s="239">
        <f t="shared" si="30"/>
        <v>0</v>
      </c>
    </row>
    <row r="1151" spans="1:5" ht="115.2" x14ac:dyDescent="0.3">
      <c r="A1151" s="80" t="s">
        <v>4389</v>
      </c>
      <c r="B1151" s="248" t="s">
        <v>3409</v>
      </c>
      <c r="C1151" s="80" t="s">
        <v>3923</v>
      </c>
      <c r="D1151" s="237" t="str">
        <f t="shared" si="31"/>
        <v>Droit des assurances (M1) (Université Jean Moulin Lyon 3) (Master 1)</v>
      </c>
      <c r="E1151" s="81">
        <f t="shared" si="30"/>
        <v>0</v>
      </c>
    </row>
    <row r="1152" spans="1:5" ht="158.4" x14ac:dyDescent="0.3">
      <c r="A1152" s="157" t="s">
        <v>4389</v>
      </c>
      <c r="B1152" s="249" t="s">
        <v>133</v>
      </c>
      <c r="C1152" s="157" t="s">
        <v>3925</v>
      </c>
      <c r="D1152" s="238" t="str">
        <f t="shared" si="31"/>
        <v>Droit des assurances (possible en alternance) (M2) (Université Jean Moulin Lyon 3) (Master 2)</v>
      </c>
      <c r="E1152" s="239">
        <f t="shared" si="30"/>
        <v>0</v>
      </c>
    </row>
    <row r="1153" spans="1:5" ht="115.2" x14ac:dyDescent="0.3">
      <c r="A1153" s="241" t="s">
        <v>4389</v>
      </c>
      <c r="B1153" s="242" t="s">
        <v>78</v>
      </c>
      <c r="C1153" s="241" t="s">
        <v>4398</v>
      </c>
      <c r="D1153" s="237" t="str">
        <f t="shared" si="31"/>
        <v>Droit des assurances (Master) (Université Jean Moulin Lyon 3) (Master)</v>
      </c>
      <c r="E1153" s="81">
        <f t="shared" si="30"/>
        <v>0</v>
      </c>
    </row>
    <row r="1154" spans="1:5" ht="158.4" x14ac:dyDescent="0.3">
      <c r="A1154" s="36" t="s">
        <v>4389</v>
      </c>
      <c r="B1154" s="37" t="s">
        <v>3409</v>
      </c>
      <c r="C1154" s="36" t="s">
        <v>4399</v>
      </c>
      <c r="D1154" s="238" t="str">
        <f t="shared" si="31"/>
        <v>Ingénierie Financière et Transaction - IFT (M1) (Université Jean Moulin Lyon 3) (Master 1)</v>
      </c>
      <c r="E1154" s="239">
        <f t="shared" si="30"/>
        <v>1</v>
      </c>
    </row>
    <row r="1155" spans="1:5" ht="158.4" x14ac:dyDescent="0.3">
      <c r="A1155" s="80" t="s">
        <v>4389</v>
      </c>
      <c r="B1155" s="253" t="s">
        <v>133</v>
      </c>
      <c r="C1155" s="244" t="s">
        <v>4403</v>
      </c>
      <c r="D1155" s="237" t="str">
        <f t="shared" si="31"/>
        <v>Ingénierie Financière et Transaction - IFT (M2) (Université Jean Moulin Lyon 3) (Master 2)</v>
      </c>
      <c r="E1155" s="81">
        <f t="shared" si="30"/>
        <v>2</v>
      </c>
    </row>
    <row r="1156" spans="1:5" ht="158.4" x14ac:dyDescent="0.3">
      <c r="A1156" s="157" t="s">
        <v>4389</v>
      </c>
      <c r="B1156" s="254" t="s">
        <v>78</v>
      </c>
      <c r="C1156" s="79" t="s">
        <v>4407</v>
      </c>
      <c r="D1156" s="238" t="str">
        <f t="shared" si="31"/>
        <v>Ingénierie Financière et Transaction - IFT (Master) (Université Jean Moulin Lyon 3) (Master)</v>
      </c>
      <c r="E1156" s="239">
        <f t="shared" si="30"/>
        <v>3</v>
      </c>
    </row>
    <row r="1157" spans="1:5" ht="115.2" x14ac:dyDescent="0.3">
      <c r="A1157" s="80" t="s">
        <v>4389</v>
      </c>
      <c r="B1157" s="248" t="s">
        <v>3409</v>
      </c>
      <c r="C1157" s="80" t="s">
        <v>4408</v>
      </c>
      <c r="D1157" s="237" t="str">
        <f t="shared" si="31"/>
        <v>Audit financier (M1) (Université Jean Moulin Lyon 3) (Master 1)</v>
      </c>
      <c r="E1157" s="81">
        <f t="shared" si="30"/>
        <v>1</v>
      </c>
    </row>
    <row r="1158" spans="1:5" ht="115.2" x14ac:dyDescent="0.3">
      <c r="A1158" s="157" t="s">
        <v>4389</v>
      </c>
      <c r="B1158" s="249" t="s">
        <v>133</v>
      </c>
      <c r="C1158" s="157" t="s">
        <v>4410</v>
      </c>
      <c r="D1158" s="238" t="str">
        <f t="shared" si="31"/>
        <v>Audit financier (M2) (Université Jean Moulin Lyon 3) (Master 2)</v>
      </c>
      <c r="E1158" s="239">
        <f t="shared" si="30"/>
        <v>0</v>
      </c>
    </row>
    <row r="1159" spans="1:5" ht="115.2" x14ac:dyDescent="0.3">
      <c r="A1159" s="80" t="s">
        <v>4389</v>
      </c>
      <c r="B1159" s="248" t="s">
        <v>78</v>
      </c>
      <c r="C1159" s="80" t="s">
        <v>4411</v>
      </c>
      <c r="D1159" s="237" t="str">
        <f t="shared" si="31"/>
        <v>Audit financier (Master) (Université Jean Moulin Lyon 3) (Master)</v>
      </c>
      <c r="E1159" s="81">
        <f t="shared" si="30"/>
        <v>1</v>
      </c>
    </row>
    <row r="1160" spans="1:5" ht="187.2" x14ac:dyDescent="0.3">
      <c r="A1160" s="157" t="s">
        <v>4389</v>
      </c>
      <c r="B1160" s="249" t="s">
        <v>133</v>
      </c>
      <c r="C1160" s="157" t="s">
        <v>4412</v>
      </c>
      <c r="D1160" s="238" t="str">
        <f t="shared" si="31"/>
        <v xml:space="preserve"> Gestion de patrimoine - Chargé d'Affaires Entreprises en Banque (alternance) (Université Jean Moulin Lyon 3) (Master 2)</v>
      </c>
      <c r="E1160" s="239">
        <f t="shared" si="30"/>
        <v>0</v>
      </c>
    </row>
    <row r="1161" spans="1:5" ht="244.8" x14ac:dyDescent="0.3">
      <c r="A1161" s="80" t="s">
        <v>4389</v>
      </c>
      <c r="B1161" s="248" t="s">
        <v>133</v>
      </c>
      <c r="C1161" s="80" t="s">
        <v>4414</v>
      </c>
      <c r="D1161" s="237" t="str">
        <f t="shared" si="31"/>
        <v xml:space="preserve"> Gestion de patrimoine -  Conformité Bancaire et Contrôle Interne des Risques (alternance) (Université Jean Moulin Lyon 3) (Master 2)</v>
      </c>
      <c r="E1161" s="81">
        <f t="shared" si="30"/>
        <v>1</v>
      </c>
    </row>
    <row r="1162" spans="1:5" ht="115.2" x14ac:dyDescent="0.3">
      <c r="A1162" s="79" t="s">
        <v>4389</v>
      </c>
      <c r="B1162" s="254" t="s">
        <v>3409</v>
      </c>
      <c r="C1162" s="79" t="s">
        <v>4417</v>
      </c>
      <c r="D1162" s="238" t="str">
        <f t="shared" si="31"/>
        <v>Gestion de patrimoine (M1) (Université Jean Moulin Lyon 3) (Master 1)</v>
      </c>
      <c r="E1162" s="239">
        <f t="shared" si="30"/>
        <v>3</v>
      </c>
    </row>
    <row r="1163" spans="1:5" ht="115.2" x14ac:dyDescent="0.3">
      <c r="A1163" s="80" t="s">
        <v>4389</v>
      </c>
      <c r="B1163" s="248" t="s">
        <v>133</v>
      </c>
      <c r="C1163" s="80" t="s">
        <v>4424</v>
      </c>
      <c r="D1163" s="237" t="str">
        <f t="shared" si="31"/>
        <v>Gestion de patrimoine (M2) (Université Jean Moulin Lyon 3) (Master 2)</v>
      </c>
      <c r="E1163" s="81">
        <f t="shared" si="30"/>
        <v>0</v>
      </c>
    </row>
    <row r="1164" spans="1:5" ht="115.2" x14ac:dyDescent="0.3">
      <c r="A1164" s="33" t="s">
        <v>4389</v>
      </c>
      <c r="B1164" s="121" t="s">
        <v>78</v>
      </c>
      <c r="C1164" s="33" t="s">
        <v>4311</v>
      </c>
      <c r="D1164" s="238" t="str">
        <f t="shared" si="31"/>
        <v>Gestion de patrimoine (Master) (Université Jean Moulin Lyon 3) (Master)</v>
      </c>
      <c r="E1164" s="239">
        <f t="shared" si="30"/>
        <v>3</v>
      </c>
    </row>
    <row r="1165" spans="1:5" ht="129.6" x14ac:dyDescent="0.3">
      <c r="A1165" s="241" t="s">
        <v>4389</v>
      </c>
      <c r="B1165" s="242" t="s">
        <v>3409</v>
      </c>
      <c r="C1165" s="241" t="s">
        <v>3477</v>
      </c>
      <c r="D1165" s="237" t="str">
        <f t="shared" si="31"/>
        <v>Gestion de patrimoine (alternance) (M1) (Université Jean Moulin Lyon 3) (Master 1)</v>
      </c>
      <c r="E1165" s="81">
        <f t="shared" si="30"/>
        <v>0</v>
      </c>
    </row>
    <row r="1166" spans="1:5" ht="129.6" x14ac:dyDescent="0.3">
      <c r="A1166" s="36" t="s">
        <v>4389</v>
      </c>
      <c r="B1166" s="37" t="s">
        <v>133</v>
      </c>
      <c r="C1166" s="36" t="s">
        <v>3485</v>
      </c>
      <c r="D1166" s="238" t="str">
        <f t="shared" si="31"/>
        <v>Gestion de patrimoine (alternance) (M2) (Université Jean Moulin Lyon 3) (Master 2)</v>
      </c>
      <c r="E1166" s="239">
        <f t="shared" si="30"/>
        <v>0</v>
      </c>
    </row>
    <row r="1167" spans="1:5" ht="129.6" x14ac:dyDescent="0.3">
      <c r="A1167" s="241" t="s">
        <v>4389</v>
      </c>
      <c r="B1167" s="242" t="s">
        <v>78</v>
      </c>
      <c r="C1167" s="241" t="s">
        <v>3487</v>
      </c>
      <c r="D1167" s="237" t="str">
        <f t="shared" si="31"/>
        <v>Gestion de patrimoine (alternance) (Master) (Université Jean Moulin Lyon 3) (Master)</v>
      </c>
      <c r="E1167" s="81">
        <f t="shared" si="30"/>
        <v>0</v>
      </c>
    </row>
    <row r="1168" spans="1:5" ht="230.4" x14ac:dyDescent="0.3">
      <c r="A1168" s="157" t="s">
        <v>4389</v>
      </c>
      <c r="B1168" s="249" t="s">
        <v>3409</v>
      </c>
      <c r="C1168" s="157" t="s">
        <v>4427</v>
      </c>
      <c r="D1168" s="238" t="str">
        <f t="shared" si="31"/>
        <v>Finance spécialité Comptabilité - Contrôle- Audit (Délocalisé à Casablanca, Tunis) (M1) (Université Jean Moulin Lyon 3) (Master 1)</v>
      </c>
      <c r="E1168" s="239">
        <f t="shared" si="30"/>
        <v>0</v>
      </c>
    </row>
    <row r="1169" spans="1:5" ht="230.4" x14ac:dyDescent="0.3">
      <c r="A1169" s="80" t="s">
        <v>4389</v>
      </c>
      <c r="B1169" s="248" t="s">
        <v>133</v>
      </c>
      <c r="C1169" s="80" t="s">
        <v>4429</v>
      </c>
      <c r="D1169" s="237" t="str">
        <f t="shared" ref="D1169:D1200" si="32">CONCATENATE(C1169&amp;" ("&amp;A1169&amp;")"&amp;" ("&amp;B1169&amp;")")</f>
        <v>Finance spécialité Comptabilité - Contrôle- Audit (Délocalisé à Casablanca, Tunis) (M2) (Université Jean Moulin Lyon 3) (Master 2)</v>
      </c>
      <c r="E1169" s="81">
        <f t="shared" ref="E1169:E1232" si="33">SUMIF($E$2:$E$718,D1169,$L$2:$L$718)</f>
        <v>0</v>
      </c>
    </row>
    <row r="1170" spans="1:5" ht="230.4" x14ac:dyDescent="0.3">
      <c r="A1170" s="157" t="s">
        <v>4389</v>
      </c>
      <c r="B1170" s="249" t="s">
        <v>78</v>
      </c>
      <c r="C1170" s="157" t="s">
        <v>4430</v>
      </c>
      <c r="D1170" s="238" t="str">
        <f t="shared" si="32"/>
        <v>Finance spécialité Comptabilité - Contrôle- Audit (Délocalisé à Casablanca, Tunis) (Master) (Université Jean Moulin Lyon 3) (Master)</v>
      </c>
      <c r="E1170" s="239">
        <f t="shared" si="33"/>
        <v>0</v>
      </c>
    </row>
    <row r="1171" spans="1:5" ht="172.8" x14ac:dyDescent="0.3">
      <c r="A1171" s="80" t="s">
        <v>4389</v>
      </c>
      <c r="B1171" s="80" t="s">
        <v>3359</v>
      </c>
      <c r="C1171" s="80" t="s">
        <v>4431</v>
      </c>
      <c r="D1171" s="237" t="str">
        <f t="shared" si="32"/>
        <v>Chargé de compte, souscripteur en assurance (Université Jean Moulin Lyon 3) (Licence professionnelle )</v>
      </c>
      <c r="E1171" s="81">
        <f t="shared" si="33"/>
        <v>0</v>
      </c>
    </row>
    <row r="1172" spans="1:5" ht="144" x14ac:dyDescent="0.3">
      <c r="A1172" s="36" t="s">
        <v>4389</v>
      </c>
      <c r="B1172" s="36" t="s">
        <v>3359</v>
      </c>
      <c r="C1172" s="36" t="s">
        <v>4433</v>
      </c>
      <c r="D1172" s="238" t="str">
        <f t="shared" si="32"/>
        <v>Commerce en Banque-Assurance (Université Jean Moulin Lyon 3) (Licence professionnelle )</v>
      </c>
      <c r="E1172" s="239">
        <f t="shared" si="33"/>
        <v>0</v>
      </c>
    </row>
    <row r="1173" spans="1:5" ht="172.8" x14ac:dyDescent="0.3">
      <c r="A1173" s="241" t="s">
        <v>4389</v>
      </c>
      <c r="B1173" s="241" t="s">
        <v>3359</v>
      </c>
      <c r="C1173" s="241" t="s">
        <v>4435</v>
      </c>
      <c r="D1173" s="237" t="str">
        <f t="shared" si="32"/>
        <v>Assistant de Gestion Administrative et Financière (Université Jean Moulin Lyon 3) (Licence professionnelle )</v>
      </c>
      <c r="E1173" s="81">
        <f t="shared" si="33"/>
        <v>0</v>
      </c>
    </row>
    <row r="1174" spans="1:5" ht="129.6" x14ac:dyDescent="0.3">
      <c r="A1174" s="157" t="s">
        <v>4437</v>
      </c>
      <c r="B1174" s="249" t="s">
        <v>78</v>
      </c>
      <c r="C1174" s="157" t="s">
        <v>4438</v>
      </c>
      <c r="D1174" s="238" t="str">
        <f t="shared" si="32"/>
        <v>Economie, banque et finance internationale (Université de Bordeaux) (Master)</v>
      </c>
      <c r="E1174" s="239">
        <f t="shared" si="33"/>
        <v>0</v>
      </c>
    </row>
    <row r="1175" spans="1:5" ht="129.6" x14ac:dyDescent="0.3">
      <c r="A1175" s="80" t="s">
        <v>4437</v>
      </c>
      <c r="B1175" s="248" t="s">
        <v>3409</v>
      </c>
      <c r="C1175" s="80" t="s">
        <v>4441</v>
      </c>
      <c r="D1175" s="237" t="str">
        <f t="shared" si="32"/>
        <v>Banque, finance et négoce international (M1) (Université de Bordeaux) (Master 1)</v>
      </c>
      <c r="E1175" s="81">
        <f t="shared" si="33"/>
        <v>1</v>
      </c>
    </row>
    <row r="1176" spans="1:5" ht="129.6" x14ac:dyDescent="0.3">
      <c r="A1176" s="79" t="s">
        <v>4437</v>
      </c>
      <c r="B1176" s="254" t="s">
        <v>133</v>
      </c>
      <c r="C1176" s="79" t="s">
        <v>4444</v>
      </c>
      <c r="D1176" s="238" t="str">
        <f t="shared" si="32"/>
        <v>Banque, finance et négoce international (M2) (Université de Bordeaux) (Master 2)</v>
      </c>
      <c r="E1176" s="239">
        <f t="shared" si="33"/>
        <v>3</v>
      </c>
    </row>
    <row r="1177" spans="1:5" ht="129.6" x14ac:dyDescent="0.3">
      <c r="A1177" s="244" t="s">
        <v>4437</v>
      </c>
      <c r="B1177" s="253" t="s">
        <v>78</v>
      </c>
      <c r="C1177" s="244" t="s">
        <v>4451</v>
      </c>
      <c r="D1177" s="237" t="str">
        <f t="shared" si="32"/>
        <v>Banque, finance et négoce international (Master) (Université de Bordeaux) (Master)</v>
      </c>
      <c r="E1177" s="81">
        <f t="shared" si="33"/>
        <v>4</v>
      </c>
    </row>
    <row r="1178" spans="1:5" ht="86.4" x14ac:dyDescent="0.3">
      <c r="A1178" s="79" t="s">
        <v>4437</v>
      </c>
      <c r="B1178" s="254" t="s">
        <v>3409</v>
      </c>
      <c r="C1178" s="79" t="s">
        <v>4452</v>
      </c>
      <c r="D1178" s="238" t="str">
        <f t="shared" si="32"/>
        <v>Finance verte (M1) (Université de Bordeaux) (Master 1)</v>
      </c>
      <c r="E1178" s="239">
        <f t="shared" si="33"/>
        <v>3</v>
      </c>
    </row>
    <row r="1179" spans="1:5" ht="86.4" x14ac:dyDescent="0.3">
      <c r="A1179" s="244" t="s">
        <v>4437</v>
      </c>
      <c r="B1179" s="253" t="s">
        <v>133</v>
      </c>
      <c r="C1179" s="244" t="s">
        <v>4456</v>
      </c>
      <c r="D1179" s="237" t="str">
        <f t="shared" si="32"/>
        <v>Finance verte (M2) (Université de Bordeaux) (Master 2)</v>
      </c>
      <c r="E1179" s="81">
        <f t="shared" si="33"/>
        <v>3</v>
      </c>
    </row>
    <row r="1180" spans="1:5" ht="100.8" x14ac:dyDescent="0.3">
      <c r="A1180" s="79" t="s">
        <v>4437</v>
      </c>
      <c r="B1180" s="254" t="s">
        <v>78</v>
      </c>
      <c r="C1180" s="79" t="s">
        <v>4464</v>
      </c>
      <c r="D1180" s="238" t="str">
        <f t="shared" si="32"/>
        <v>Finance verte (Master) (Université de Bordeaux) (Master)</v>
      </c>
      <c r="E1180" s="239">
        <f t="shared" si="33"/>
        <v>6</v>
      </c>
    </row>
    <row r="1181" spans="1:5" ht="86.4" x14ac:dyDescent="0.3">
      <c r="A1181" s="80" t="s">
        <v>4437</v>
      </c>
      <c r="B1181" s="248" t="s">
        <v>3409</v>
      </c>
      <c r="C1181" s="80" t="s">
        <v>4465</v>
      </c>
      <c r="D1181" s="237" t="str">
        <f t="shared" si="32"/>
        <v>Métiers de la banque (Université de Bordeaux) (Master 1)</v>
      </c>
      <c r="E1181" s="81">
        <f t="shared" si="33"/>
        <v>1</v>
      </c>
    </row>
    <row r="1182" spans="1:5" ht="115.2" x14ac:dyDescent="0.3">
      <c r="A1182" s="36" t="s">
        <v>4437</v>
      </c>
      <c r="B1182" s="37" t="s">
        <v>133</v>
      </c>
      <c r="C1182" s="250" t="s">
        <v>4467</v>
      </c>
      <c r="D1182" s="238" t="str">
        <f t="shared" si="32"/>
        <v>Chargé de clientèle patrimoniale agence (Université de Bordeaux) (Master 2)</v>
      </c>
      <c r="E1182" s="239">
        <f t="shared" si="33"/>
        <v>0</v>
      </c>
    </row>
    <row r="1183" spans="1:5" ht="158.4" x14ac:dyDescent="0.3">
      <c r="A1183" s="80" t="s">
        <v>4437</v>
      </c>
      <c r="B1183" s="248" t="s">
        <v>78</v>
      </c>
      <c r="C1183" s="80" t="s">
        <v>4469</v>
      </c>
      <c r="D1183" s="237" t="str">
        <f t="shared" si="32"/>
        <v>Métiers de la banque parcours chargé de clientèle patrimoniale agence (Université de Bordeaux) (Master)</v>
      </c>
      <c r="E1183" s="81">
        <f t="shared" si="33"/>
        <v>1</v>
      </c>
    </row>
    <row r="1184" spans="1:5" ht="115.2" x14ac:dyDescent="0.3">
      <c r="A1184" s="157" t="s">
        <v>4437</v>
      </c>
      <c r="B1184" s="249" t="s">
        <v>133</v>
      </c>
      <c r="C1184" s="157" t="s">
        <v>4470</v>
      </c>
      <c r="D1184" s="238" t="str">
        <f t="shared" si="32"/>
        <v>Chargé de clientèle professionnelle (Université de Bordeaux) (Master 2)</v>
      </c>
      <c r="E1184" s="239">
        <f t="shared" si="33"/>
        <v>0</v>
      </c>
    </row>
    <row r="1185" spans="1:5" ht="158.4" x14ac:dyDescent="0.3">
      <c r="A1185" s="80" t="s">
        <v>4437</v>
      </c>
      <c r="B1185" s="248" t="s">
        <v>78</v>
      </c>
      <c r="C1185" s="80" t="s">
        <v>4472</v>
      </c>
      <c r="D1185" s="237" t="str">
        <f t="shared" si="32"/>
        <v>Métiers de la banque parcours chargé de clientèle professionnelle (Université de Bordeaux) (Master)</v>
      </c>
      <c r="E1185" s="81">
        <f t="shared" si="33"/>
        <v>1</v>
      </c>
    </row>
    <row r="1186" spans="1:5" ht="129.6" x14ac:dyDescent="0.3">
      <c r="A1186" s="157" t="s">
        <v>4437</v>
      </c>
      <c r="B1186" s="157" t="s">
        <v>4474</v>
      </c>
      <c r="C1186" s="157" t="s">
        <v>4475</v>
      </c>
      <c r="D1186" s="238" t="str">
        <f t="shared" si="32"/>
        <v>Economie et finance internationales (L3) (Université de Bordeaux) (Magistère 1)</v>
      </c>
      <c r="E1186" s="239">
        <f t="shared" si="33"/>
        <v>1</v>
      </c>
    </row>
    <row r="1187" spans="1:5" ht="129.6" x14ac:dyDescent="0.3">
      <c r="A1187" s="241" t="s">
        <v>4437</v>
      </c>
      <c r="B1187" s="241" t="s">
        <v>4480</v>
      </c>
      <c r="C1187" s="241" t="s">
        <v>4481</v>
      </c>
      <c r="D1187" s="237" t="str">
        <f t="shared" si="32"/>
        <v>Economie et finance internationales (M1) (Université de Bordeaux) (Magistère 2)</v>
      </c>
      <c r="E1187" s="81">
        <f t="shared" si="33"/>
        <v>0</v>
      </c>
    </row>
    <row r="1188" spans="1:5" ht="129.6" x14ac:dyDescent="0.3">
      <c r="A1188" s="36" t="s">
        <v>4437</v>
      </c>
      <c r="B1188" s="36" t="s">
        <v>4483</v>
      </c>
      <c r="C1188" s="36" t="s">
        <v>4484</v>
      </c>
      <c r="D1188" s="238" t="str">
        <f t="shared" si="32"/>
        <v>Economie et finance internationales (M2) (Université de Bordeaux) (Magistère 3)</v>
      </c>
      <c r="E1188" s="239">
        <f t="shared" si="33"/>
        <v>0</v>
      </c>
    </row>
    <row r="1189" spans="1:5" ht="144" x14ac:dyDescent="0.3">
      <c r="A1189" s="241" t="s">
        <v>4437</v>
      </c>
      <c r="B1189" s="241" t="s">
        <v>3388</v>
      </c>
      <c r="C1189" s="241" t="s">
        <v>4486</v>
      </c>
      <c r="D1189" s="237" t="str">
        <f t="shared" si="32"/>
        <v>Economie et finance internationales (Magistère) (Université de Bordeaux) (Magistère)</v>
      </c>
      <c r="E1189" s="81">
        <f t="shared" si="33"/>
        <v>1</v>
      </c>
    </row>
    <row r="1190" spans="1:5" ht="129.6" x14ac:dyDescent="0.3">
      <c r="A1190" s="33" t="s">
        <v>4437</v>
      </c>
      <c r="B1190" s="121" t="s">
        <v>3409</v>
      </c>
      <c r="C1190" s="33" t="s">
        <v>4488</v>
      </c>
      <c r="D1190" s="238" t="str">
        <f t="shared" si="32"/>
        <v>Finance parcours corporate finance (M1) (Université de Bordeaux) (Master 1)</v>
      </c>
      <c r="E1190" s="239">
        <f t="shared" si="33"/>
        <v>2</v>
      </c>
    </row>
    <row r="1191" spans="1:5" ht="129.6" x14ac:dyDescent="0.3">
      <c r="A1191" s="236" t="s">
        <v>4437</v>
      </c>
      <c r="B1191" s="240" t="s">
        <v>133</v>
      </c>
      <c r="C1191" s="236" t="s">
        <v>4494</v>
      </c>
      <c r="D1191" s="237" t="str">
        <f t="shared" si="32"/>
        <v>Finance parcours corporate finance (M2) (Université de Bordeaux) (Master 2)</v>
      </c>
      <c r="E1191" s="81">
        <f t="shared" si="33"/>
        <v>2</v>
      </c>
    </row>
    <row r="1192" spans="1:5" ht="172.8" x14ac:dyDescent="0.3">
      <c r="A1192" s="33" t="s">
        <v>4437</v>
      </c>
      <c r="B1192" s="121" t="s">
        <v>78</v>
      </c>
      <c r="C1192" s="33" t="s">
        <v>4499</v>
      </c>
      <c r="D1192" s="238" t="str">
        <f t="shared" si="32"/>
        <v>Finance parcours corporate finance  (apprentissage possible) (Master) (Université de Bordeaux) (Master)</v>
      </c>
      <c r="E1192" s="239">
        <f t="shared" si="33"/>
        <v>4</v>
      </c>
    </row>
    <row r="1193" spans="1:5" ht="100.8" x14ac:dyDescent="0.3">
      <c r="A1193" s="80" t="s">
        <v>4437</v>
      </c>
      <c r="B1193" s="248" t="s">
        <v>78</v>
      </c>
      <c r="C1193" s="80" t="s">
        <v>4501</v>
      </c>
      <c r="D1193" s="237" t="str">
        <f t="shared" si="32"/>
        <v>Gestion de patrimoine Executive (Université de Bordeaux) (Master)</v>
      </c>
      <c r="E1193" s="81">
        <f t="shared" si="33"/>
        <v>0</v>
      </c>
    </row>
    <row r="1194" spans="1:5" ht="230.4" x14ac:dyDescent="0.3">
      <c r="A1194" s="157" t="s">
        <v>4437</v>
      </c>
      <c r="B1194" s="157" t="s">
        <v>3359</v>
      </c>
      <c r="C1194" s="157" t="s">
        <v>4503</v>
      </c>
      <c r="D1194" s="238" t="str">
        <f t="shared" si="32"/>
        <v>Assurance, banque, finance : chargé de clientèle parcours conseiller de clientèle particuliers (Université de Bordeaux) (Licence professionnelle )</v>
      </c>
      <c r="E1194" s="239">
        <f t="shared" si="33"/>
        <v>0</v>
      </c>
    </row>
    <row r="1195" spans="1:5" ht="201.6" x14ac:dyDescent="0.3">
      <c r="A1195" s="241" t="s">
        <v>4437</v>
      </c>
      <c r="B1195" s="241" t="s">
        <v>3359</v>
      </c>
      <c r="C1195" s="241" t="s">
        <v>4505</v>
      </c>
      <c r="D1195" s="237" t="str">
        <f t="shared" si="32"/>
        <v>Assurance, banque, finance : chargé de clientèle parcours gestion du patrimoine (Université de Bordeaux) (Licence professionnelle )</v>
      </c>
      <c r="E1195" s="81">
        <f t="shared" si="33"/>
        <v>0</v>
      </c>
    </row>
    <row r="1196" spans="1:5" ht="115.2" x14ac:dyDescent="0.3">
      <c r="A1196" s="36" t="s">
        <v>4506</v>
      </c>
      <c r="B1196" s="37" t="s">
        <v>4507</v>
      </c>
      <c r="C1196" s="36" t="s">
        <v>4508</v>
      </c>
      <c r="D1196" s="238" t="str">
        <f t="shared" si="32"/>
        <v>Management, spécialité international finance (IAE Aix-Marseille) (MSc 2)</v>
      </c>
      <c r="E1196" s="239">
        <f t="shared" si="33"/>
        <v>0</v>
      </c>
    </row>
    <row r="1197" spans="1:5" ht="144" x14ac:dyDescent="0.3">
      <c r="A1197" s="80" t="s">
        <v>4510</v>
      </c>
      <c r="B1197" s="248" t="s">
        <v>3409</v>
      </c>
      <c r="C1197" s="80" t="s">
        <v>4511</v>
      </c>
      <c r="D1197" s="237" t="str">
        <f t="shared" si="32"/>
        <v>Audit Financier (alternance possible) (M1) (IAE Lyon school of management) (Master 1)</v>
      </c>
      <c r="E1197" s="81">
        <f t="shared" si="33"/>
        <v>1</v>
      </c>
    </row>
    <row r="1198" spans="1:5" ht="144" x14ac:dyDescent="0.3">
      <c r="A1198" s="157" t="s">
        <v>4510</v>
      </c>
      <c r="B1198" s="249" t="s">
        <v>133</v>
      </c>
      <c r="C1198" s="157" t="s">
        <v>4512</v>
      </c>
      <c r="D1198" s="238" t="str">
        <f t="shared" si="32"/>
        <v>Audit Financier (alternance possible) (M2) (IAE Lyon school of management) (Master 2)</v>
      </c>
      <c r="E1198" s="239">
        <f t="shared" si="33"/>
        <v>0</v>
      </c>
    </row>
    <row r="1199" spans="1:5" ht="144" x14ac:dyDescent="0.3">
      <c r="A1199" s="241" t="s">
        <v>4510</v>
      </c>
      <c r="B1199" s="242" t="s">
        <v>78</v>
      </c>
      <c r="C1199" s="241" t="s">
        <v>4513</v>
      </c>
      <c r="D1199" s="237" t="str">
        <f t="shared" si="32"/>
        <v>Audit Financier (alternance possible) (Master) (IAE Lyon school of management) (Master)</v>
      </c>
      <c r="E1199" s="81">
        <f t="shared" si="33"/>
        <v>1</v>
      </c>
    </row>
    <row r="1200" spans="1:5" ht="158.4" x14ac:dyDescent="0.3">
      <c r="A1200" s="36" t="s">
        <v>4510</v>
      </c>
      <c r="B1200" s="37" t="s">
        <v>3409</v>
      </c>
      <c r="C1200" s="36" t="s">
        <v>4399</v>
      </c>
      <c r="D1200" s="238" t="str">
        <f t="shared" si="32"/>
        <v>Ingénierie Financière et Transaction - IFT (M1) (IAE Lyon school of management) (Master 1)</v>
      </c>
      <c r="E1200" s="239">
        <f t="shared" si="33"/>
        <v>1</v>
      </c>
    </row>
    <row r="1201" spans="1:5" ht="158.4" x14ac:dyDescent="0.3">
      <c r="A1201" s="244" t="s">
        <v>4510</v>
      </c>
      <c r="B1201" s="253" t="s">
        <v>133</v>
      </c>
      <c r="C1201" s="244" t="s">
        <v>4403</v>
      </c>
      <c r="D1201" s="237" t="str">
        <f t="shared" ref="D1201:D1232" si="34">CONCATENATE(C1201&amp;" ("&amp;A1201&amp;")"&amp;" ("&amp;B1201&amp;")")</f>
        <v>Ingénierie Financière et Transaction - IFT (M2) (IAE Lyon school of management) (Master 2)</v>
      </c>
      <c r="E1201" s="81">
        <f t="shared" si="33"/>
        <v>2</v>
      </c>
    </row>
    <row r="1202" spans="1:5" ht="158.4" x14ac:dyDescent="0.3">
      <c r="A1202" s="36" t="s">
        <v>4510</v>
      </c>
      <c r="B1202" s="37" t="s">
        <v>78</v>
      </c>
      <c r="C1202" s="36" t="s">
        <v>4407</v>
      </c>
      <c r="D1202" s="238" t="str">
        <f t="shared" si="34"/>
        <v>Ingénierie Financière et Transaction - IFT (Master) (IAE Lyon school of management) (Master)</v>
      </c>
      <c r="E1202" s="239">
        <f t="shared" si="33"/>
        <v>1</v>
      </c>
    </row>
    <row r="1203" spans="1:5" ht="172.8" x14ac:dyDescent="0.3">
      <c r="A1203" s="241" t="s">
        <v>4510</v>
      </c>
      <c r="B1203" s="241" t="s">
        <v>3359</v>
      </c>
      <c r="C1203" s="241" t="s">
        <v>4519</v>
      </c>
      <c r="D1203" s="237" t="str">
        <f t="shared" si="34"/>
        <v>Commerce en Banque Assurance (Bourg en bresse) (IAE Lyon school of management) (Licence professionnelle )</v>
      </c>
      <c r="E1203" s="81">
        <f t="shared" si="33"/>
        <v>0</v>
      </c>
    </row>
    <row r="1204" spans="1:5" ht="144" x14ac:dyDescent="0.3">
      <c r="A1204" s="36" t="s">
        <v>4510</v>
      </c>
      <c r="B1204" s="36" t="s">
        <v>3359</v>
      </c>
      <c r="C1204" s="36" t="s">
        <v>4521</v>
      </c>
      <c r="D1204" s="238" t="str">
        <f t="shared" si="34"/>
        <v>Commerce en Banque-Assurance  (IAE Lyon school of management) (Licence professionnelle )</v>
      </c>
      <c r="E1204" s="239">
        <f t="shared" si="33"/>
        <v>0</v>
      </c>
    </row>
    <row r="1205" spans="1:5" ht="115.2" x14ac:dyDescent="0.3">
      <c r="A1205" s="236" t="s">
        <v>4510</v>
      </c>
      <c r="B1205" s="240" t="s">
        <v>3409</v>
      </c>
      <c r="C1205" s="236" t="s">
        <v>4522</v>
      </c>
      <c r="D1205" s="237" t="str">
        <f t="shared" si="34"/>
        <v>Gestion de Patrimoine (M1) (IAE Lyon school of management) (Master 1)</v>
      </c>
      <c r="E1205" s="81">
        <f t="shared" si="33"/>
        <v>2</v>
      </c>
    </row>
    <row r="1206" spans="1:5" ht="115.2" x14ac:dyDescent="0.3">
      <c r="A1206" s="36" t="s">
        <v>4510</v>
      </c>
      <c r="B1206" s="37" t="s">
        <v>133</v>
      </c>
      <c r="C1206" s="36" t="s">
        <v>4525</v>
      </c>
      <c r="D1206" s="238" t="str">
        <f t="shared" si="34"/>
        <v>Gestion de Patrimoine (M2) (IAE Lyon school of management) (Master 2)</v>
      </c>
      <c r="E1206" s="239">
        <f t="shared" si="33"/>
        <v>0</v>
      </c>
    </row>
    <row r="1207" spans="1:5" ht="115.2" x14ac:dyDescent="0.3">
      <c r="A1207" s="236" t="s">
        <v>4510</v>
      </c>
      <c r="B1207" s="240" t="s">
        <v>78</v>
      </c>
      <c r="C1207" s="236" t="s">
        <v>4526</v>
      </c>
      <c r="D1207" s="237" t="str">
        <f t="shared" si="34"/>
        <v>Gestion de Patrimoine (Master) (IAE Lyon school of management) (Master)</v>
      </c>
      <c r="E1207" s="81">
        <f t="shared" si="33"/>
        <v>2</v>
      </c>
    </row>
    <row r="1208" spans="1:5" ht="144" x14ac:dyDescent="0.3">
      <c r="A1208" s="36" t="s">
        <v>4510</v>
      </c>
      <c r="B1208" s="37" t="s">
        <v>133</v>
      </c>
      <c r="C1208" s="36" t="s">
        <v>4529</v>
      </c>
      <c r="D1208" s="238" t="str">
        <f t="shared" si="34"/>
        <v>Chargé d'Affaires Entreprises en Banque (alternance) (IAE Lyon school of management) (Master 2)</v>
      </c>
      <c r="E1208" s="239">
        <f t="shared" si="33"/>
        <v>0</v>
      </c>
    </row>
    <row r="1209" spans="1:5" ht="187.2" x14ac:dyDescent="0.3">
      <c r="A1209" s="241" t="s">
        <v>4510</v>
      </c>
      <c r="B1209" s="242" t="s">
        <v>133</v>
      </c>
      <c r="C1209" s="241" t="s">
        <v>4530</v>
      </c>
      <c r="D1209" s="237" t="str">
        <f t="shared" si="34"/>
        <v>Conformité Bancaire et Contrôle Interne des Risques (alternance) (IAE Lyon school of management) (Master 2)</v>
      </c>
      <c r="E1209" s="81">
        <f t="shared" si="33"/>
        <v>1</v>
      </c>
    </row>
    <row r="1210" spans="1:5" ht="100.8" x14ac:dyDescent="0.3">
      <c r="A1210" s="36" t="s">
        <v>4510</v>
      </c>
      <c r="B1210" s="37" t="s">
        <v>171</v>
      </c>
      <c r="C1210" s="36" t="s">
        <v>4531</v>
      </c>
      <c r="D1210" s="238" t="str">
        <f t="shared" si="34"/>
        <v>Manager IFRS (IAE Lyon school of management) (Certificat)</v>
      </c>
      <c r="E1210" s="239">
        <f t="shared" si="33"/>
        <v>0</v>
      </c>
    </row>
    <row r="1211" spans="1:5" ht="158.4" x14ac:dyDescent="0.3">
      <c r="A1211" s="241" t="s">
        <v>4510</v>
      </c>
      <c r="B1211" s="242" t="s">
        <v>171</v>
      </c>
      <c r="C1211" s="241" t="s">
        <v>4534</v>
      </c>
      <c r="D1211" s="237" t="str">
        <f t="shared" si="34"/>
        <v>Mener un diagnostic financier et une analyse de rentabilité (IAE Lyon school of management) (Certificat)</v>
      </c>
      <c r="E1211" s="81">
        <f t="shared" si="33"/>
        <v>0</v>
      </c>
    </row>
    <row r="1212" spans="1:5" ht="172.8" x14ac:dyDescent="0.3">
      <c r="A1212" s="36" t="s">
        <v>4510</v>
      </c>
      <c r="B1212" s="37" t="s">
        <v>4536</v>
      </c>
      <c r="C1212" s="36" t="s">
        <v>4537</v>
      </c>
      <c r="D1212" s="238" t="str">
        <f t="shared" si="34"/>
        <v>Conseil en finance et contrôle des TPE-PME (Formation Continue) (IAE Lyon school of management) (Certificat )</v>
      </c>
      <c r="E1212" s="239">
        <f t="shared" si="33"/>
        <v>0</v>
      </c>
    </row>
    <row r="1213" spans="1:5" ht="57.6" x14ac:dyDescent="0.3">
      <c r="A1213" s="241" t="s">
        <v>4540</v>
      </c>
      <c r="B1213" s="242" t="s">
        <v>3409</v>
      </c>
      <c r="C1213" s="241" t="s">
        <v>759</v>
      </c>
      <c r="D1213" s="237" t="str">
        <f t="shared" si="34"/>
        <v>Finance (IAE Poitiers) (Master 1)</v>
      </c>
      <c r="E1213" s="81">
        <f t="shared" si="33"/>
        <v>0</v>
      </c>
    </row>
    <row r="1214" spans="1:5" ht="115.2" x14ac:dyDescent="0.3">
      <c r="A1214" s="36" t="s">
        <v>4540</v>
      </c>
      <c r="B1214" s="37" t="s">
        <v>133</v>
      </c>
      <c r="C1214" s="36" t="s">
        <v>4542</v>
      </c>
      <c r="D1214" s="238" t="str">
        <f t="shared" si="34"/>
        <v>Finance parcours Finance et ingénierie financière (M2) (IAE Poitiers) (Master 2)</v>
      </c>
      <c r="E1214" s="239">
        <f t="shared" si="33"/>
        <v>1</v>
      </c>
    </row>
    <row r="1215" spans="1:5" ht="129.6" x14ac:dyDescent="0.3">
      <c r="A1215" s="241" t="s">
        <v>4540</v>
      </c>
      <c r="B1215" s="242" t="s">
        <v>3362</v>
      </c>
      <c r="C1215" s="241" t="s">
        <v>3916</v>
      </c>
      <c r="D1215" s="237" t="str">
        <f t="shared" si="34"/>
        <v>Finance parcours Finance et ingénierie financière (Master) (IAE Poitiers) (Master )</v>
      </c>
      <c r="E1215" s="81">
        <f t="shared" si="33"/>
        <v>1</v>
      </c>
    </row>
    <row r="1216" spans="1:5" ht="100.8" x14ac:dyDescent="0.3">
      <c r="A1216" s="36" t="s">
        <v>4540</v>
      </c>
      <c r="B1216" s="37" t="s">
        <v>133</v>
      </c>
      <c r="C1216" s="36" t="s">
        <v>4544</v>
      </c>
      <c r="D1216" s="238" t="str">
        <f t="shared" si="34"/>
        <v>Finance parcours gestion fiscale (M2) (IAE Poitiers) (Master 2)</v>
      </c>
      <c r="E1216" s="239">
        <f t="shared" si="33"/>
        <v>1</v>
      </c>
    </row>
    <row r="1217" spans="1:5" ht="115.2" x14ac:dyDescent="0.3">
      <c r="A1217" s="241" t="s">
        <v>4540</v>
      </c>
      <c r="B1217" s="255" t="s">
        <v>3362</v>
      </c>
      <c r="C1217" s="241" t="s">
        <v>3922</v>
      </c>
      <c r="D1217" s="237" t="str">
        <f t="shared" si="34"/>
        <v>Finance parcours gestion fiscale (Master) (IAE Poitiers) (Master )</v>
      </c>
      <c r="E1217" s="81">
        <f t="shared" si="33"/>
        <v>1</v>
      </c>
    </row>
    <row r="1218" spans="1:5" ht="129.6" x14ac:dyDescent="0.3">
      <c r="A1218" s="36" t="s">
        <v>4547</v>
      </c>
      <c r="B1218" s="37" t="s">
        <v>4548</v>
      </c>
      <c r="C1218" s="36" t="s">
        <v>4549</v>
      </c>
      <c r="D1218" s="238" t="str">
        <f t="shared" si="34"/>
        <v>International Business – Corporate Finance (ESC Clermont BS) (MIB / DBA)</v>
      </c>
      <c r="E1218" s="239">
        <f t="shared" si="33"/>
        <v>0</v>
      </c>
    </row>
    <row r="1219" spans="1:5" ht="86.4" x14ac:dyDescent="0.3">
      <c r="A1219" s="241" t="s">
        <v>4547</v>
      </c>
      <c r="B1219" s="242" t="s">
        <v>4507</v>
      </c>
      <c r="C1219" s="242" t="s">
        <v>4551</v>
      </c>
      <c r="D1219" s="237" t="str">
        <f t="shared" si="34"/>
        <v>Corporate Finance &amp; Fintech (ESC Clermont BS) (MSc 2)</v>
      </c>
      <c r="E1219" s="81">
        <f t="shared" si="33"/>
        <v>0</v>
      </c>
    </row>
    <row r="1220" spans="1:5" ht="201.6" x14ac:dyDescent="0.3">
      <c r="A1220" s="33" t="s">
        <v>4553</v>
      </c>
      <c r="B1220" s="121" t="s">
        <v>4346</v>
      </c>
      <c r="C1220" s="33" t="s">
        <v>4554</v>
      </c>
      <c r="D1220" s="238" t="str">
        <f t="shared" si="34"/>
        <v>Gestion parcours Finance Banque Assurance (L1 - L2) (Université de Poitiers/ La Rochelle Université) (Licence 1 &amp; 2)</v>
      </c>
      <c r="E1220" s="239">
        <f t="shared" si="33"/>
        <v>12</v>
      </c>
    </row>
    <row r="1221" spans="1:5" ht="187.2" x14ac:dyDescent="0.3">
      <c r="A1221" s="241" t="s">
        <v>4553</v>
      </c>
      <c r="B1221" s="242" t="s">
        <v>3846</v>
      </c>
      <c r="C1221" s="241" t="s">
        <v>4569</v>
      </c>
      <c r="D1221" s="237" t="str">
        <f t="shared" si="34"/>
        <v>Gestion parcours Finance Banque Assurance (L3) (Université de Poitiers/ La Rochelle Université) (Licence 3)</v>
      </c>
      <c r="E1221" s="81">
        <f t="shared" si="33"/>
        <v>0</v>
      </c>
    </row>
    <row r="1222" spans="1:5" ht="187.2" x14ac:dyDescent="0.3">
      <c r="A1222" s="33" t="s">
        <v>4553</v>
      </c>
      <c r="B1222" s="121" t="s">
        <v>3563</v>
      </c>
      <c r="C1222" s="33" t="s">
        <v>4570</v>
      </c>
      <c r="D1222" s="238" t="str">
        <f t="shared" si="34"/>
        <v>Gestion parcours Finance Banque Assurance (Licence) (Université de Poitiers/ La Rochelle Université) (Licence)</v>
      </c>
      <c r="E1222" s="239">
        <f t="shared" si="33"/>
        <v>12</v>
      </c>
    </row>
    <row r="1223" spans="1:5" ht="144" x14ac:dyDescent="0.3">
      <c r="A1223" s="241" t="s">
        <v>4553</v>
      </c>
      <c r="B1223" s="242" t="s">
        <v>3409</v>
      </c>
      <c r="C1223" s="241" t="s">
        <v>3923</v>
      </c>
      <c r="D1223" s="237" t="str">
        <f t="shared" si="34"/>
        <v>Droit des assurances (M1) (Université de Poitiers/ La Rochelle Université) (Master 1)</v>
      </c>
      <c r="E1223" s="81">
        <f t="shared" si="33"/>
        <v>0</v>
      </c>
    </row>
    <row r="1224" spans="1:5" ht="144" x14ac:dyDescent="0.3">
      <c r="A1224" s="36" t="s">
        <v>4553</v>
      </c>
      <c r="B1224" s="37" t="s">
        <v>133</v>
      </c>
      <c r="C1224" s="36" t="s">
        <v>4344</v>
      </c>
      <c r="D1224" s="238" t="str">
        <f t="shared" si="34"/>
        <v>Droit des assurances (M2) (Université de Poitiers/ La Rochelle Université) (Master 2)</v>
      </c>
      <c r="E1224" s="239">
        <f t="shared" si="33"/>
        <v>0</v>
      </c>
    </row>
    <row r="1225" spans="1:5" ht="144" x14ac:dyDescent="0.3">
      <c r="A1225" s="241" t="s">
        <v>4553</v>
      </c>
      <c r="B1225" s="242" t="s">
        <v>78</v>
      </c>
      <c r="C1225" s="241" t="s">
        <v>4398</v>
      </c>
      <c r="D1225" s="237" t="str">
        <f t="shared" si="34"/>
        <v>Droit des assurances (Master) (Université de Poitiers/ La Rochelle Université) (Master)</v>
      </c>
      <c r="E1225" s="81">
        <f t="shared" si="33"/>
        <v>0</v>
      </c>
    </row>
  </sheetData>
  <hyperlinks>
    <hyperlink ref="F2" r:id="rId1" xr:uid="{00000000-0004-0000-0700-000000000000}"/>
    <hyperlink ref="F3" r:id="rId2" xr:uid="{00000000-0004-0000-0700-000001000000}"/>
    <hyperlink ref="F4" r:id="rId3" xr:uid="{00000000-0004-0000-0700-000002000000}"/>
    <hyperlink ref="F5" r:id="rId4" xr:uid="{00000000-0004-0000-0700-000003000000}"/>
    <hyperlink ref="F6" r:id="rId5" xr:uid="{00000000-0004-0000-0700-000004000000}"/>
    <hyperlink ref="F7" r:id="rId6" xr:uid="{00000000-0004-0000-0700-000005000000}"/>
    <hyperlink ref="F8" r:id="rId7" xr:uid="{00000000-0004-0000-0700-000006000000}"/>
    <hyperlink ref="F46" r:id="rId8" xr:uid="{00000000-0004-0000-0700-000007000000}"/>
    <hyperlink ref="F48" r:id="rId9" xr:uid="{00000000-0004-0000-0700-000008000000}"/>
    <hyperlink ref="F49" r:id="rId10" xr:uid="{00000000-0004-0000-0700-000009000000}"/>
    <hyperlink ref="F50" r:id="rId11" xr:uid="{00000000-0004-0000-0700-00000A000000}"/>
    <hyperlink ref="F51" r:id="rId12" xr:uid="{00000000-0004-0000-0700-00000B000000}"/>
    <hyperlink ref="F52" r:id="rId13" xr:uid="{00000000-0004-0000-0700-00000C000000}"/>
    <hyperlink ref="F53" r:id="rId14" xr:uid="{00000000-0004-0000-0700-00000D000000}"/>
    <hyperlink ref="F54" r:id="rId15" xr:uid="{00000000-0004-0000-0700-00000E000000}"/>
    <hyperlink ref="F55" r:id="rId16" xr:uid="{00000000-0004-0000-0700-00000F000000}"/>
    <hyperlink ref="F56" r:id="rId17" xr:uid="{00000000-0004-0000-0700-000010000000}"/>
    <hyperlink ref="F57" r:id="rId18" xr:uid="{00000000-0004-0000-0700-000011000000}"/>
    <hyperlink ref="F58" r:id="rId19" xr:uid="{00000000-0004-0000-0700-000012000000}"/>
    <hyperlink ref="F59" r:id="rId20" xr:uid="{00000000-0004-0000-0700-000013000000}"/>
    <hyperlink ref="F60" r:id="rId21" xr:uid="{00000000-0004-0000-0700-000014000000}"/>
    <hyperlink ref="F61" r:id="rId22" xr:uid="{00000000-0004-0000-0700-000015000000}"/>
    <hyperlink ref="F62" r:id="rId23" xr:uid="{00000000-0004-0000-0700-000016000000}"/>
    <hyperlink ref="F63" r:id="rId24" xr:uid="{00000000-0004-0000-0700-000017000000}"/>
    <hyperlink ref="F67" r:id="rId25" xr:uid="{00000000-0004-0000-0700-000018000000}"/>
    <hyperlink ref="F68" r:id="rId26" xr:uid="{00000000-0004-0000-0700-000019000000}"/>
    <hyperlink ref="F69" r:id="rId27" xr:uid="{00000000-0004-0000-0700-00001A000000}"/>
    <hyperlink ref="F70" r:id="rId28" xr:uid="{00000000-0004-0000-0700-00001B000000}"/>
    <hyperlink ref="F71" r:id="rId29" xr:uid="{00000000-0004-0000-0700-00001C000000}"/>
    <hyperlink ref="F72" r:id="rId30" xr:uid="{00000000-0004-0000-0700-00001D000000}"/>
    <hyperlink ref="F73" r:id="rId31" xr:uid="{00000000-0004-0000-0700-00001E000000}"/>
    <hyperlink ref="F74" r:id="rId32" xr:uid="{00000000-0004-0000-0700-00001F000000}"/>
    <hyperlink ref="F75" r:id="rId33" xr:uid="{00000000-0004-0000-0700-000020000000}"/>
    <hyperlink ref="F76" r:id="rId34" xr:uid="{00000000-0004-0000-0700-000021000000}"/>
    <hyperlink ref="F77" r:id="rId35" xr:uid="{00000000-0004-0000-0700-000022000000}"/>
    <hyperlink ref="F78" r:id="rId36" xr:uid="{00000000-0004-0000-0700-000023000000}"/>
    <hyperlink ref="F79" r:id="rId37" xr:uid="{00000000-0004-0000-0700-000024000000}"/>
    <hyperlink ref="F80" r:id="rId38" xr:uid="{00000000-0004-0000-0700-000025000000}"/>
    <hyperlink ref="F81" r:id="rId39" xr:uid="{00000000-0004-0000-0700-000026000000}"/>
    <hyperlink ref="F82" r:id="rId40" xr:uid="{00000000-0004-0000-0700-000027000000}"/>
    <hyperlink ref="F83" r:id="rId41" xr:uid="{00000000-0004-0000-0700-000028000000}"/>
    <hyperlink ref="F84" r:id="rId42" xr:uid="{00000000-0004-0000-0700-000029000000}"/>
    <hyperlink ref="F85" r:id="rId43" xr:uid="{00000000-0004-0000-0700-00002A000000}"/>
    <hyperlink ref="F86" r:id="rId44" xr:uid="{00000000-0004-0000-0700-00002B000000}"/>
    <hyperlink ref="F87" r:id="rId45" xr:uid="{00000000-0004-0000-0700-00002C000000}"/>
    <hyperlink ref="F88" r:id="rId46" xr:uid="{00000000-0004-0000-0700-00002D000000}"/>
    <hyperlink ref="F89" r:id="rId47" xr:uid="{00000000-0004-0000-0700-00002E000000}"/>
    <hyperlink ref="F90" r:id="rId48" xr:uid="{00000000-0004-0000-0700-00002F000000}"/>
    <hyperlink ref="F91" r:id="rId49" xr:uid="{00000000-0004-0000-0700-000030000000}"/>
    <hyperlink ref="F92" r:id="rId50" xr:uid="{00000000-0004-0000-0700-000031000000}"/>
    <hyperlink ref="F93" r:id="rId51" xr:uid="{00000000-0004-0000-0700-000032000000}"/>
    <hyperlink ref="F94" r:id="rId52" xr:uid="{00000000-0004-0000-0700-000033000000}"/>
    <hyperlink ref="F95" r:id="rId53" xr:uid="{00000000-0004-0000-0700-000034000000}"/>
    <hyperlink ref="F96" r:id="rId54" xr:uid="{00000000-0004-0000-0700-000035000000}"/>
    <hyperlink ref="F97" r:id="rId55" xr:uid="{00000000-0004-0000-0700-000036000000}"/>
    <hyperlink ref="F98" r:id="rId56" xr:uid="{00000000-0004-0000-0700-000037000000}"/>
    <hyperlink ref="F99" r:id="rId57" xr:uid="{00000000-0004-0000-0700-000038000000}"/>
    <hyperlink ref="F100" r:id="rId58" xr:uid="{00000000-0004-0000-0700-000039000000}"/>
    <hyperlink ref="F101" r:id="rId59" xr:uid="{00000000-0004-0000-0700-00003A000000}"/>
    <hyperlink ref="F102" r:id="rId60" xr:uid="{00000000-0004-0000-0700-00003B000000}"/>
    <hyperlink ref="F103" r:id="rId61" xr:uid="{00000000-0004-0000-0700-00003C000000}"/>
    <hyperlink ref="F104" r:id="rId62" xr:uid="{00000000-0004-0000-0700-00003D000000}"/>
    <hyperlink ref="F105" r:id="rId63" xr:uid="{00000000-0004-0000-0700-00003E000000}"/>
    <hyperlink ref="F106" r:id="rId64" xr:uid="{00000000-0004-0000-0700-00003F000000}"/>
    <hyperlink ref="F107" r:id="rId65" xr:uid="{00000000-0004-0000-0700-000040000000}"/>
    <hyperlink ref="F108" r:id="rId66" xr:uid="{00000000-0004-0000-0700-000041000000}"/>
    <hyperlink ref="F109" r:id="rId67" xr:uid="{00000000-0004-0000-0700-000042000000}"/>
    <hyperlink ref="F110" r:id="rId68" xr:uid="{00000000-0004-0000-0700-000043000000}"/>
    <hyperlink ref="F111" r:id="rId69" xr:uid="{00000000-0004-0000-0700-000044000000}"/>
    <hyperlink ref="F112" r:id="rId70" xr:uid="{00000000-0004-0000-0700-000045000000}"/>
    <hyperlink ref="F113" r:id="rId71" xr:uid="{00000000-0004-0000-0700-000046000000}"/>
    <hyperlink ref="F114" r:id="rId72" xr:uid="{00000000-0004-0000-0700-000047000000}"/>
    <hyperlink ref="F115" r:id="rId73" xr:uid="{00000000-0004-0000-0700-000048000000}"/>
    <hyperlink ref="F116" r:id="rId74" xr:uid="{00000000-0004-0000-0700-000049000000}"/>
    <hyperlink ref="F117" r:id="rId75" xr:uid="{00000000-0004-0000-0700-00004A000000}"/>
    <hyperlink ref="F118" r:id="rId76" xr:uid="{00000000-0004-0000-0700-00004B000000}"/>
    <hyperlink ref="F119" r:id="rId77" xr:uid="{00000000-0004-0000-0700-00004C000000}"/>
    <hyperlink ref="F120" r:id="rId78" xr:uid="{00000000-0004-0000-0700-00004D000000}"/>
    <hyperlink ref="F121" r:id="rId79" xr:uid="{00000000-0004-0000-0700-00004E000000}"/>
    <hyperlink ref="F122" r:id="rId80" xr:uid="{00000000-0004-0000-0700-00004F000000}"/>
    <hyperlink ref="F123" r:id="rId81" xr:uid="{00000000-0004-0000-0700-000050000000}"/>
    <hyperlink ref="F124" r:id="rId82" xr:uid="{00000000-0004-0000-0700-000051000000}"/>
    <hyperlink ref="F125" r:id="rId83" xr:uid="{00000000-0004-0000-0700-000052000000}"/>
    <hyperlink ref="F126" r:id="rId84" xr:uid="{00000000-0004-0000-0700-000053000000}"/>
    <hyperlink ref="F127" r:id="rId85" xr:uid="{00000000-0004-0000-0700-000054000000}"/>
    <hyperlink ref="F128" r:id="rId86" xr:uid="{00000000-0004-0000-0700-000055000000}"/>
    <hyperlink ref="F129" r:id="rId87" xr:uid="{00000000-0004-0000-0700-000056000000}"/>
    <hyperlink ref="F130" r:id="rId88" xr:uid="{00000000-0004-0000-0700-000057000000}"/>
    <hyperlink ref="F131" r:id="rId89" xr:uid="{00000000-0004-0000-0700-000058000000}"/>
    <hyperlink ref="F132" r:id="rId90" xr:uid="{00000000-0004-0000-0700-000059000000}"/>
    <hyperlink ref="F133" r:id="rId91" xr:uid="{00000000-0004-0000-0700-00005A000000}"/>
    <hyperlink ref="F134" r:id="rId92" xr:uid="{00000000-0004-0000-0700-00005B000000}"/>
    <hyperlink ref="F135" r:id="rId93" xr:uid="{00000000-0004-0000-0700-00005C000000}"/>
    <hyperlink ref="F136" r:id="rId94" xr:uid="{00000000-0004-0000-0700-00005D000000}"/>
    <hyperlink ref="F137" r:id="rId95" xr:uid="{00000000-0004-0000-0700-00005E000000}"/>
    <hyperlink ref="F138" r:id="rId96" xr:uid="{00000000-0004-0000-0700-00005F000000}"/>
    <hyperlink ref="F139" r:id="rId97" xr:uid="{00000000-0004-0000-0700-000060000000}"/>
    <hyperlink ref="F140" r:id="rId98" xr:uid="{00000000-0004-0000-0700-000061000000}"/>
    <hyperlink ref="F141" r:id="rId99" xr:uid="{00000000-0004-0000-0700-000062000000}"/>
    <hyperlink ref="F142" r:id="rId100" xr:uid="{00000000-0004-0000-0700-000063000000}"/>
    <hyperlink ref="F143" r:id="rId101" xr:uid="{00000000-0004-0000-0700-000064000000}"/>
    <hyperlink ref="F144" r:id="rId102" xr:uid="{00000000-0004-0000-0700-000065000000}"/>
    <hyperlink ref="F145" r:id="rId103" xr:uid="{00000000-0004-0000-0700-000066000000}"/>
    <hyperlink ref="F146" r:id="rId104" location="admission" xr:uid="{00000000-0004-0000-0700-000067000000}"/>
    <hyperlink ref="F147" r:id="rId105" location="admission" xr:uid="{00000000-0004-0000-0700-000068000000}"/>
    <hyperlink ref="F148" r:id="rId106" xr:uid="{00000000-0004-0000-0700-000069000000}"/>
    <hyperlink ref="F149" r:id="rId107" xr:uid="{00000000-0004-0000-0700-00006A000000}"/>
    <hyperlink ref="F150" r:id="rId108" xr:uid="{00000000-0004-0000-0700-00006B000000}"/>
    <hyperlink ref="F151" r:id="rId109" xr:uid="{00000000-0004-0000-0700-00006C000000}"/>
    <hyperlink ref="F152" r:id="rId110" location="toc-et-apr-s-" xr:uid="{00000000-0004-0000-0700-00006D000000}"/>
    <hyperlink ref="F153" r:id="rId111" location="toc-et-apr-s-" xr:uid="{00000000-0004-0000-0700-00006E000000}"/>
    <hyperlink ref="F154" r:id="rId112" location="toc-et-apr-s-" xr:uid="{00000000-0004-0000-0700-00006F000000}"/>
    <hyperlink ref="F155" r:id="rId113" xr:uid="{00000000-0004-0000-0700-000070000000}"/>
    <hyperlink ref="F156" r:id="rId114" xr:uid="{00000000-0004-0000-0700-000071000000}"/>
    <hyperlink ref="F157" r:id="rId115" xr:uid="{00000000-0004-0000-0700-000072000000}"/>
    <hyperlink ref="F158" r:id="rId116" xr:uid="{00000000-0004-0000-0700-000073000000}"/>
    <hyperlink ref="F159" r:id="rId117" xr:uid="{00000000-0004-0000-0700-000074000000}"/>
    <hyperlink ref="F160" r:id="rId118" xr:uid="{00000000-0004-0000-0700-000075000000}"/>
    <hyperlink ref="F161" r:id="rId119" xr:uid="{00000000-0004-0000-0700-000076000000}"/>
    <hyperlink ref="F162" r:id="rId120" xr:uid="{00000000-0004-0000-0700-000077000000}"/>
    <hyperlink ref="F163" r:id="rId121" xr:uid="{00000000-0004-0000-0700-000078000000}"/>
    <hyperlink ref="F164" r:id="rId122" xr:uid="{00000000-0004-0000-0700-000079000000}"/>
    <hyperlink ref="F165" r:id="rId123" xr:uid="{00000000-0004-0000-0700-00007A000000}"/>
    <hyperlink ref="F166" r:id="rId124" xr:uid="{00000000-0004-0000-0700-00007B000000}"/>
    <hyperlink ref="F167" r:id="rId125" xr:uid="{00000000-0004-0000-0700-00007C000000}"/>
    <hyperlink ref="F168" r:id="rId126" xr:uid="{00000000-0004-0000-0700-00007D000000}"/>
    <hyperlink ref="F169" r:id="rId127" xr:uid="{00000000-0004-0000-0700-00007E000000}"/>
    <hyperlink ref="F170" r:id="rId128" xr:uid="{00000000-0004-0000-0700-00007F000000}"/>
    <hyperlink ref="F171" r:id="rId129" xr:uid="{00000000-0004-0000-0700-000080000000}"/>
    <hyperlink ref="F172" r:id="rId130" xr:uid="{00000000-0004-0000-0700-000081000000}"/>
    <hyperlink ref="F173" r:id="rId131" xr:uid="{00000000-0004-0000-0700-000082000000}"/>
    <hyperlink ref="F174" r:id="rId132" xr:uid="{00000000-0004-0000-0700-000083000000}"/>
    <hyperlink ref="F175" r:id="rId133" xr:uid="{00000000-0004-0000-0700-000084000000}"/>
    <hyperlink ref="F176" r:id="rId134" xr:uid="{00000000-0004-0000-0700-000085000000}"/>
    <hyperlink ref="F177" r:id="rId135" xr:uid="{00000000-0004-0000-0700-000086000000}"/>
    <hyperlink ref="F178" r:id="rId136" xr:uid="{00000000-0004-0000-0700-000087000000}"/>
    <hyperlink ref="F179" r:id="rId137" xr:uid="{00000000-0004-0000-0700-000088000000}"/>
    <hyperlink ref="F180" r:id="rId138" xr:uid="{00000000-0004-0000-0700-000089000000}"/>
    <hyperlink ref="F181" r:id="rId139" xr:uid="{00000000-0004-0000-0700-00008A000000}"/>
    <hyperlink ref="F182" r:id="rId140" xr:uid="{00000000-0004-0000-0700-00008B000000}"/>
    <hyperlink ref="F183" r:id="rId141" xr:uid="{00000000-0004-0000-0700-00008C000000}"/>
    <hyperlink ref="F184" r:id="rId142" xr:uid="{00000000-0004-0000-0700-00008D000000}"/>
    <hyperlink ref="F185" r:id="rId143" xr:uid="{00000000-0004-0000-0700-00008E000000}"/>
    <hyperlink ref="F186" r:id="rId144" xr:uid="{00000000-0004-0000-0700-00008F000000}"/>
    <hyperlink ref="F187" r:id="rId145" xr:uid="{00000000-0004-0000-0700-000090000000}"/>
    <hyperlink ref="F188" r:id="rId146" xr:uid="{00000000-0004-0000-0700-000091000000}"/>
    <hyperlink ref="F189" r:id="rId147" xr:uid="{00000000-0004-0000-0700-000092000000}"/>
    <hyperlink ref="F190" r:id="rId148" xr:uid="{00000000-0004-0000-0700-000093000000}"/>
    <hyperlink ref="F191" r:id="rId149" xr:uid="{00000000-0004-0000-0700-000094000000}"/>
    <hyperlink ref="F192" r:id="rId150" xr:uid="{00000000-0004-0000-0700-000095000000}"/>
    <hyperlink ref="F193" r:id="rId151" xr:uid="{00000000-0004-0000-0700-000096000000}"/>
    <hyperlink ref="F195" r:id="rId152" xr:uid="{00000000-0004-0000-0700-000097000000}"/>
    <hyperlink ref="F196" r:id="rId153" xr:uid="{00000000-0004-0000-0700-000098000000}"/>
    <hyperlink ref="F197" r:id="rId154" xr:uid="{00000000-0004-0000-0700-000099000000}"/>
    <hyperlink ref="F198" r:id="rId155" xr:uid="{00000000-0004-0000-0700-00009A000000}"/>
    <hyperlink ref="F199" r:id="rId156" xr:uid="{00000000-0004-0000-0700-00009B000000}"/>
    <hyperlink ref="F200" r:id="rId157" xr:uid="{00000000-0004-0000-0700-00009C000000}"/>
    <hyperlink ref="F201" r:id="rId158" xr:uid="{00000000-0004-0000-0700-00009D000000}"/>
    <hyperlink ref="F207" r:id="rId159" xr:uid="{00000000-0004-0000-0700-00009E000000}"/>
    <hyperlink ref="F208" r:id="rId160" xr:uid="{00000000-0004-0000-0700-00009F000000}"/>
    <hyperlink ref="F209" r:id="rId161" xr:uid="{00000000-0004-0000-0700-0000A0000000}"/>
    <hyperlink ref="F210" r:id="rId162" xr:uid="{00000000-0004-0000-0700-0000A1000000}"/>
    <hyperlink ref="F211" r:id="rId163" xr:uid="{00000000-0004-0000-0700-0000A2000000}"/>
    <hyperlink ref="F212" r:id="rId164" xr:uid="{00000000-0004-0000-0700-0000A3000000}"/>
    <hyperlink ref="F213" r:id="rId165" xr:uid="{00000000-0004-0000-0700-0000A4000000}"/>
    <hyperlink ref="F214" r:id="rId166" xr:uid="{00000000-0004-0000-0700-0000A5000000}"/>
    <hyperlink ref="F215" r:id="rId167" xr:uid="{00000000-0004-0000-0700-0000A6000000}"/>
    <hyperlink ref="F216" r:id="rId168" xr:uid="{00000000-0004-0000-0700-0000A7000000}"/>
    <hyperlink ref="F217" r:id="rId169" xr:uid="{00000000-0004-0000-0700-0000A8000000}"/>
    <hyperlink ref="F218" r:id="rId170" xr:uid="{00000000-0004-0000-0700-0000A9000000}"/>
    <hyperlink ref="F219" r:id="rId171" xr:uid="{00000000-0004-0000-0700-0000AA000000}"/>
    <hyperlink ref="F221" r:id="rId172" xr:uid="{00000000-0004-0000-0700-0000AB000000}"/>
    <hyperlink ref="F222" r:id="rId173" xr:uid="{00000000-0004-0000-0700-0000AC000000}"/>
    <hyperlink ref="F223" r:id="rId174" xr:uid="{00000000-0004-0000-0700-0000AD000000}"/>
    <hyperlink ref="F224" r:id="rId175" xr:uid="{00000000-0004-0000-0700-0000AE000000}"/>
    <hyperlink ref="F225" r:id="rId176" xr:uid="{00000000-0004-0000-0700-0000AF000000}"/>
    <hyperlink ref="F226" r:id="rId177" xr:uid="{00000000-0004-0000-0700-0000B0000000}"/>
    <hyperlink ref="F227" r:id="rId178" xr:uid="{00000000-0004-0000-0700-0000B1000000}"/>
    <hyperlink ref="F228" r:id="rId179" xr:uid="{00000000-0004-0000-0700-0000B2000000}"/>
    <hyperlink ref="F229" r:id="rId180" xr:uid="{00000000-0004-0000-0700-0000B3000000}"/>
    <hyperlink ref="F230" r:id="rId181" xr:uid="{00000000-0004-0000-0700-0000B4000000}"/>
    <hyperlink ref="F231" r:id="rId182" xr:uid="{00000000-0004-0000-0700-0000B5000000}"/>
    <hyperlink ref="F232" r:id="rId183" xr:uid="{00000000-0004-0000-0700-0000B6000000}"/>
    <hyperlink ref="F233" r:id="rId184" xr:uid="{00000000-0004-0000-0700-0000B7000000}"/>
    <hyperlink ref="F234" r:id="rId185" xr:uid="{00000000-0004-0000-0700-0000B8000000}"/>
    <hyperlink ref="F235" r:id="rId186" xr:uid="{00000000-0004-0000-0700-0000B9000000}"/>
    <hyperlink ref="F236" r:id="rId187" xr:uid="{00000000-0004-0000-0700-0000BA000000}"/>
    <hyperlink ref="F237" r:id="rId188" xr:uid="{00000000-0004-0000-0700-0000BB000000}"/>
    <hyperlink ref="F244" r:id="rId189" display="https://formations.parisnanterre.fr/fr/rechercher-des-formations/master-lmd-05/finance-master-JWQFBTP2//finance-d-entreprise-apprentissage-JX3AVULL.html et https://formations.parisnanterre.fr/fr/rechercher-des-formations/master-lmd-05/finance-master-JWQFBTP2/finance-d-entreprise-formation-initiale-K5F6EHMC.html" xr:uid="{00000000-0004-0000-0700-0000BC000000}"/>
    <hyperlink ref="F245" r:id="rId190" display="https://formations.parisnanterre.fr/fr/rechercher-des-formations/master-lmd-05/finance-master-JWQFBTP2//finance-d-entreprise-apprentissage-JX3AVULL.html et https://formations.parisnanterre.fr/fr/rechercher-des-formations/master-lmd-05/finance-master-JWQFBTP2/finance-d-entreprise-formation-initiale-K5F6EHMC.html" xr:uid="{00000000-0004-0000-0700-0000BD000000}"/>
    <hyperlink ref="F246" r:id="rId191" display="https://formations.parisnanterre.fr/fr/rechercher-des-formations/master-lmd-05/finance-master-JWQFBTP2//finance-d-entreprise-apprentissage-JX3AVULL.html et https://formations.parisnanterre.fr/fr/rechercher-des-formations/master-lmd-05/finance-master-JWQFBTP2/finance-d-entreprise-formation-initiale-K5F6EHMC.html" xr:uid="{00000000-0004-0000-0700-0000BE000000}"/>
    <hyperlink ref="F250" r:id="rId192" xr:uid="{00000000-0004-0000-0700-0000BF000000}"/>
    <hyperlink ref="F251" r:id="rId193" xr:uid="{00000000-0004-0000-0700-0000C0000000}"/>
    <hyperlink ref="F252" r:id="rId194" xr:uid="{00000000-0004-0000-0700-0000C1000000}"/>
    <hyperlink ref="F253" r:id="rId195" xr:uid="{00000000-0004-0000-0700-0000C2000000}"/>
    <hyperlink ref="F254" r:id="rId196" xr:uid="{00000000-0004-0000-0700-0000C3000000}"/>
    <hyperlink ref="F255" r:id="rId197" xr:uid="{00000000-0004-0000-0700-0000C4000000}"/>
    <hyperlink ref="F256" r:id="rId198" xr:uid="{00000000-0004-0000-0700-0000C5000000}"/>
    <hyperlink ref="F257" r:id="rId199" xr:uid="{00000000-0004-0000-0700-0000C6000000}"/>
    <hyperlink ref="F258" r:id="rId200" xr:uid="{00000000-0004-0000-0700-0000C7000000}"/>
    <hyperlink ref="F259" r:id="rId201" xr:uid="{00000000-0004-0000-0700-0000C8000000}"/>
    <hyperlink ref="F260" r:id="rId202" xr:uid="{00000000-0004-0000-0700-0000C9000000}"/>
    <hyperlink ref="F261" r:id="rId203" xr:uid="{00000000-0004-0000-0700-0000CA000000}"/>
    <hyperlink ref="F262" r:id="rId204" xr:uid="{00000000-0004-0000-0700-0000CB000000}"/>
    <hyperlink ref="F263" r:id="rId205" xr:uid="{00000000-0004-0000-0700-0000CC000000}"/>
    <hyperlink ref="F264" r:id="rId206" xr:uid="{00000000-0004-0000-0700-0000CD000000}"/>
    <hyperlink ref="F265" r:id="rId207" xr:uid="{00000000-0004-0000-0700-0000CE000000}"/>
    <hyperlink ref="F266" r:id="rId208" xr:uid="{00000000-0004-0000-0700-0000CF000000}"/>
    <hyperlink ref="F267" r:id="rId209" xr:uid="{00000000-0004-0000-0700-0000D0000000}"/>
    <hyperlink ref="F268" r:id="rId210" xr:uid="{00000000-0004-0000-0700-0000D1000000}"/>
    <hyperlink ref="F269" r:id="rId211" xr:uid="{00000000-0004-0000-0700-0000D2000000}"/>
    <hyperlink ref="F270" r:id="rId212" xr:uid="{00000000-0004-0000-0700-0000D3000000}"/>
    <hyperlink ref="F271" r:id="rId213" xr:uid="{00000000-0004-0000-0700-0000D4000000}"/>
    <hyperlink ref="F272" r:id="rId214" xr:uid="{00000000-0004-0000-0700-0000D5000000}"/>
    <hyperlink ref="F273" r:id="rId215" xr:uid="{00000000-0004-0000-0700-0000D6000000}"/>
    <hyperlink ref="F274" r:id="rId216" xr:uid="{00000000-0004-0000-0700-0000D7000000}"/>
    <hyperlink ref="F276" r:id="rId217" xr:uid="{00000000-0004-0000-0700-0000D8000000}"/>
    <hyperlink ref="F277" r:id="rId218" xr:uid="{00000000-0004-0000-0700-0000D9000000}"/>
    <hyperlink ref="F278" r:id="rId219" xr:uid="{00000000-0004-0000-0700-0000DA000000}"/>
    <hyperlink ref="F279" r:id="rId220" xr:uid="{00000000-0004-0000-0700-0000DB000000}"/>
    <hyperlink ref="F280" r:id="rId221" xr:uid="{00000000-0004-0000-0700-0000DC000000}"/>
    <hyperlink ref="F285" r:id="rId222" xr:uid="{00000000-0004-0000-0700-0000DD000000}"/>
    <hyperlink ref="F286" r:id="rId223" xr:uid="{00000000-0004-0000-0700-0000DE000000}"/>
    <hyperlink ref="F287" r:id="rId224" xr:uid="{00000000-0004-0000-0700-0000DF000000}"/>
    <hyperlink ref="F288" r:id="rId225" xr:uid="{00000000-0004-0000-0700-0000E0000000}"/>
    <hyperlink ref="F289" r:id="rId226" xr:uid="{00000000-0004-0000-0700-0000E1000000}"/>
    <hyperlink ref="F290" r:id="rId227" xr:uid="{00000000-0004-0000-0700-0000E2000000}"/>
    <hyperlink ref="F291" r:id="rId228" xr:uid="{00000000-0004-0000-0700-0000E3000000}"/>
    <hyperlink ref="F292" r:id="rId229" xr:uid="{00000000-0004-0000-0700-0000E4000000}"/>
    <hyperlink ref="F293" r:id="rId230" xr:uid="{00000000-0004-0000-0700-0000E5000000}"/>
    <hyperlink ref="F294" r:id="rId231" xr:uid="{00000000-0004-0000-0700-0000E6000000}"/>
    <hyperlink ref="F295" r:id="rId232" xr:uid="{00000000-0004-0000-0700-0000E7000000}"/>
    <hyperlink ref="F306" r:id="rId233" xr:uid="{00000000-0004-0000-0700-0000E8000000}"/>
    <hyperlink ref="F309" r:id="rId234" xr:uid="{00000000-0004-0000-0700-0000E9000000}"/>
    <hyperlink ref="F310" r:id="rId235" xr:uid="{00000000-0004-0000-0700-0000EA000000}"/>
    <hyperlink ref="F313" r:id="rId236" display="http://odf.univ-paris13.fr/fr/offre-de-formation/feuilleter-le-catalogue-1/droit-economie-gestion-DEG/licence-professionnelle-DP/licence-professionnelle-mention-assurance-banque-finance-charge-de-clientele-parcours-assurances-en-apprentissage-program-pl6cca2-116-2-2.html" xr:uid="{00000000-0004-0000-0700-0000EB000000}"/>
    <hyperlink ref="F314" r:id="rId237" display="http://odf.univ-paris13.fr/fr/offre-de-formation/feuilleter-le-catalogue-1/droit-economie-gestion-DEG/master-lmd-XB/master-mention-controle-de-gestion-et-audit-organisationnel-parcours-controle-de-gestion-et-finance-d-entreprise-program-ep6cdg-116-2-2/master-mention-controle-de-gestion-et-audit-organisationnel-specialite-controle-de-gestion-et-finance-d-entreprise-annee-1-subprogram-e4gfe-116.html" xr:uid="{00000000-0004-0000-0700-0000EC000000}"/>
    <hyperlink ref="F316" r:id="rId238" display="http://odf.univ-paris13.fr/fr/offre-de-formation/feuilleter-le-catalogue-1/droit-economie-gestion-DEG/master-lmd-XB/master-mention-controle-de-gestion-et-audit-organisationnel-parcours-controle-de-gestion-et-finance-d-entreprise-program-ep6cdg-116-2-2.html" xr:uid="{00000000-0004-0000-0700-0000ED000000}"/>
    <hyperlink ref="F317" r:id="rId239" display="http://odf.univ-paris13.fr/fr/offre-de-formation/feuilleter-le-catalogue-1/droit-economie-gestion-DEG/master-lmd-XB/master-mention-economie-de-l-entreprise-et-des-marches-parcours-management-de-l-innovation-financement-protection-valorisation-program-ep6mpi-116-2-2.html" xr:uid="{00000000-0004-0000-0700-0000EE000000}"/>
    <hyperlink ref="F318" r:id="rId240" display="http://odf.univ-paris13.fr/fr/offre-de-formation/feuilleter-le-catalogue-1/droit-economie-gestion-DEG/master-lmd-XB/master-mention-economie-de-l-entreprise-et-des-marches-parcours-management-de-l-innovation-financement-protection-valorisation-program-ep6mpi-116-2-2.html" xr:uid="{00000000-0004-0000-0700-0000EF000000}"/>
    <hyperlink ref="F320" r:id="rId241" xr:uid="{00000000-0004-0000-0700-0000F0000000}"/>
    <hyperlink ref="F327" r:id="rId242" display="http://odf.univ-paris13.fr/fr/offre-de-formation/feuilleter-le-catalogue-1/droit-economie-gestion-DEG/master-lmd-XB/master-mention-monnaie-banque-finance-assurance-parcours-developpement-economique-et-finance-internationale-soutenable-defis-program-ep6fir-116-2-2.html" xr:uid="{00000000-0004-0000-0700-0000F1000000}"/>
    <hyperlink ref="F328" r:id="rId243" display="http://odf.univ-paris13.fr/fr/offre-de-formation/feuilleter-le-catalogue-1/droit-economie-gestion-DEG/master-lmd-XB/master-mention-monnaie-banque-finance-assurance-parcours-developpement-economique-et-finance-internationale-soutenable-defis-program-ep6fir-116-2-2.html" xr:uid="{00000000-0004-0000-0700-0000F2000000}"/>
    <hyperlink ref="F329" r:id="rId244" display="http://odf.univ-paris13.fr/fr/offre-de-formation/feuilleter-le-catalogue-1/droit-economie-gestion-DEG/master-lmd-XB/master-mention-monnaie-banque-finance-assurance-parcours-developpement-economique-et-finance-internationale-soutenable-defis-program-ep6fir-116-2-2.html" xr:uid="{00000000-0004-0000-0700-0000F3000000}"/>
    <hyperlink ref="F330" r:id="rId245" xr:uid="{00000000-0004-0000-0700-0000F4000000}"/>
    <hyperlink ref="F331" r:id="rId246" xr:uid="{00000000-0004-0000-0700-0000F5000000}"/>
    <hyperlink ref="F332" r:id="rId247" xr:uid="{00000000-0004-0000-0700-0000F6000000}"/>
    <hyperlink ref="F334" r:id="rId248" display="http://odf.univ-paris13.fr/fr/offre-de-formation/feuilleter-le-catalogue-1/droit-economie-gestion-DEG/master-lmd-XB/master-mention-monnaie-banque-finance-assurance-parcours-metiers-commerciaux-de-l-assurance-de-la-banque-et-des-mutuelles-en-apprentissage-program-master-mention-monnaie-banque-finance-assurance-specialite-banque-finance-assurance-en-apprentissage-2-2.html" xr:uid="{00000000-0004-0000-0700-0000F7000000}"/>
    <hyperlink ref="F336" r:id="rId249" xr:uid="{00000000-0004-0000-0700-0000F8000000}"/>
    <hyperlink ref="F337" r:id="rId250" xr:uid="{00000000-0004-0000-0700-0000F9000000}"/>
    <hyperlink ref="F338" r:id="rId251" xr:uid="{00000000-0004-0000-0700-0000FA000000}"/>
    <hyperlink ref="F339" r:id="rId252" xr:uid="{00000000-0004-0000-0700-0000FB000000}"/>
    <hyperlink ref="F340" r:id="rId253" xr:uid="{00000000-0004-0000-0700-0000FC000000}"/>
    <hyperlink ref="F341" r:id="rId254" xr:uid="{00000000-0004-0000-0700-0000FD000000}"/>
    <hyperlink ref="F342" r:id="rId255" xr:uid="{00000000-0004-0000-0700-0000FE000000}"/>
    <hyperlink ref="F345" r:id="rId256" xr:uid="{00000000-0004-0000-0700-0000FF000000}"/>
    <hyperlink ref="F347" r:id="rId257" xr:uid="{00000000-0004-0000-0700-000000010000}"/>
    <hyperlink ref="F348" r:id="rId258" xr:uid="{00000000-0004-0000-0700-000001010000}"/>
    <hyperlink ref="F349" r:id="rId259" xr:uid="{00000000-0004-0000-0700-000002010000}"/>
    <hyperlink ref="F352" r:id="rId260" xr:uid="{00000000-0004-0000-0700-000003010000}"/>
    <hyperlink ref="F353" r:id="rId261" xr:uid="{00000000-0004-0000-0700-000004010000}"/>
    <hyperlink ref="F354" r:id="rId262" xr:uid="{00000000-0004-0000-0700-000005010000}"/>
    <hyperlink ref="F355" r:id="rId263" xr:uid="{00000000-0004-0000-0700-000006010000}"/>
    <hyperlink ref="F356" r:id="rId264" xr:uid="{00000000-0004-0000-0700-000007010000}"/>
    <hyperlink ref="F357" r:id="rId265" xr:uid="{00000000-0004-0000-0700-000008010000}"/>
    <hyperlink ref="F358" r:id="rId266" xr:uid="{00000000-0004-0000-0700-000009010000}"/>
    <hyperlink ref="F359" r:id="rId267" xr:uid="{00000000-0004-0000-0700-00000A010000}"/>
    <hyperlink ref="F360" r:id="rId268" xr:uid="{00000000-0004-0000-0700-00000B010000}"/>
    <hyperlink ref="F361" r:id="rId269" xr:uid="{00000000-0004-0000-0700-00000C010000}"/>
    <hyperlink ref="F362" r:id="rId270" xr:uid="{00000000-0004-0000-0700-00000D010000}"/>
    <hyperlink ref="F363" r:id="rId271" xr:uid="{00000000-0004-0000-0700-00000E010000}"/>
    <hyperlink ref="F364" r:id="rId272" xr:uid="{00000000-0004-0000-0700-00000F010000}"/>
    <hyperlink ref="F365" r:id="rId273" xr:uid="{00000000-0004-0000-0700-000010010000}"/>
    <hyperlink ref="F366" r:id="rId274" xr:uid="{00000000-0004-0000-0700-000011010000}"/>
    <hyperlink ref="F367" r:id="rId275" xr:uid="{00000000-0004-0000-0700-000012010000}"/>
    <hyperlink ref="F368" r:id="rId276" xr:uid="{00000000-0004-0000-0700-000013010000}"/>
    <hyperlink ref="F369" r:id="rId277" xr:uid="{00000000-0004-0000-0700-000014010000}"/>
    <hyperlink ref="F370" r:id="rId278" xr:uid="{00000000-0004-0000-0700-000015010000}"/>
    <hyperlink ref="F371" r:id="rId279" xr:uid="{00000000-0004-0000-0700-000016010000}"/>
    <hyperlink ref="F372" r:id="rId280" xr:uid="{00000000-0004-0000-0700-000017010000}"/>
    <hyperlink ref="F373" r:id="rId281" xr:uid="{00000000-0004-0000-0700-000018010000}"/>
    <hyperlink ref="F374" r:id="rId282" xr:uid="{00000000-0004-0000-0700-000019010000}"/>
    <hyperlink ref="F375" r:id="rId283" xr:uid="{00000000-0004-0000-0700-00001A010000}"/>
    <hyperlink ref="F376" r:id="rId284" xr:uid="{00000000-0004-0000-0700-00001B010000}"/>
    <hyperlink ref="F378" r:id="rId285" xr:uid="{00000000-0004-0000-0700-00001C010000}"/>
    <hyperlink ref="F379" r:id="rId286" xr:uid="{00000000-0004-0000-0700-00001D010000}"/>
    <hyperlink ref="F380" r:id="rId287" xr:uid="{00000000-0004-0000-0700-00001E010000}"/>
    <hyperlink ref="F381" r:id="rId288" xr:uid="{00000000-0004-0000-0700-00001F010000}"/>
    <hyperlink ref="F382" r:id="rId289" xr:uid="{00000000-0004-0000-0700-000020010000}"/>
    <hyperlink ref="F383" r:id="rId290" xr:uid="{00000000-0004-0000-0700-000021010000}"/>
    <hyperlink ref="F384" r:id="rId291" xr:uid="{00000000-0004-0000-0700-000022010000}"/>
    <hyperlink ref="F385" r:id="rId292" xr:uid="{00000000-0004-0000-0700-000023010000}"/>
    <hyperlink ref="F386" r:id="rId293" xr:uid="{00000000-0004-0000-0700-000024010000}"/>
    <hyperlink ref="F387" r:id="rId294" xr:uid="{00000000-0004-0000-0700-000025010000}"/>
    <hyperlink ref="F388" r:id="rId295" xr:uid="{00000000-0004-0000-0700-000026010000}"/>
    <hyperlink ref="F389" r:id="rId296" xr:uid="{00000000-0004-0000-0700-000027010000}"/>
    <hyperlink ref="F390" r:id="rId297" xr:uid="{00000000-0004-0000-0700-000028010000}"/>
    <hyperlink ref="F391" r:id="rId298" xr:uid="{00000000-0004-0000-0700-000029010000}"/>
    <hyperlink ref="F392" r:id="rId299" xr:uid="{00000000-0004-0000-0700-00002A010000}"/>
    <hyperlink ref="F393" r:id="rId300" xr:uid="{00000000-0004-0000-0700-00002B010000}"/>
    <hyperlink ref="F394" r:id="rId301" xr:uid="{00000000-0004-0000-0700-00002C010000}"/>
    <hyperlink ref="F395" r:id="rId302" xr:uid="{00000000-0004-0000-0700-00002D010000}"/>
    <hyperlink ref="F396" r:id="rId303" xr:uid="{00000000-0004-0000-0700-00002E010000}"/>
    <hyperlink ref="F397" r:id="rId304" xr:uid="{00000000-0004-0000-0700-00002F010000}"/>
    <hyperlink ref="F398" r:id="rId305" xr:uid="{00000000-0004-0000-0700-000030010000}"/>
    <hyperlink ref="F399" r:id="rId306" xr:uid="{00000000-0004-0000-0700-000031010000}"/>
    <hyperlink ref="F400" r:id="rId307" xr:uid="{00000000-0004-0000-0700-000032010000}"/>
    <hyperlink ref="F401" r:id="rId308" xr:uid="{00000000-0004-0000-0700-000033010000}"/>
    <hyperlink ref="F402" r:id="rId309" xr:uid="{00000000-0004-0000-0700-000034010000}"/>
    <hyperlink ref="F403" r:id="rId310" xr:uid="{00000000-0004-0000-0700-000035010000}"/>
    <hyperlink ref="F404" r:id="rId311" xr:uid="{00000000-0004-0000-0700-000036010000}"/>
    <hyperlink ref="F408" r:id="rId312" xr:uid="{00000000-0004-0000-0700-000037010000}"/>
    <hyperlink ref="F410" r:id="rId313" xr:uid="{00000000-0004-0000-0700-000038010000}"/>
    <hyperlink ref="F411" r:id="rId314" xr:uid="{00000000-0004-0000-0700-000039010000}"/>
    <hyperlink ref="F412" r:id="rId315" xr:uid="{00000000-0004-0000-0700-00003A010000}"/>
    <hyperlink ref="F413" r:id="rId316" xr:uid="{00000000-0004-0000-0700-00003B010000}"/>
    <hyperlink ref="F414" r:id="rId317" xr:uid="{00000000-0004-0000-0700-00003C010000}"/>
    <hyperlink ref="F415" r:id="rId318" xr:uid="{00000000-0004-0000-0700-00003D010000}"/>
    <hyperlink ref="F418" r:id="rId319" xr:uid="{00000000-0004-0000-0700-00003E010000}"/>
    <hyperlink ref="F419" r:id="rId320" xr:uid="{00000000-0004-0000-0700-00003F010000}"/>
    <hyperlink ref="F420" r:id="rId321" xr:uid="{00000000-0004-0000-0700-000040010000}"/>
    <hyperlink ref="F421" r:id="rId322" xr:uid="{00000000-0004-0000-0700-000041010000}"/>
    <hyperlink ref="F422" r:id="rId323" xr:uid="{00000000-0004-0000-0700-000042010000}"/>
    <hyperlink ref="F423" r:id="rId324" xr:uid="{00000000-0004-0000-0700-000043010000}"/>
    <hyperlink ref="F424" r:id="rId325" xr:uid="{00000000-0004-0000-0700-000044010000}"/>
    <hyperlink ref="F425" r:id="rId326" xr:uid="{00000000-0004-0000-0700-000045010000}"/>
    <hyperlink ref="F430" r:id="rId327" xr:uid="{00000000-0004-0000-0700-000046010000}"/>
    <hyperlink ref="F431" r:id="rId328" xr:uid="{00000000-0004-0000-0700-000047010000}"/>
    <hyperlink ref="F432" r:id="rId329" xr:uid="{00000000-0004-0000-0700-000048010000}"/>
    <hyperlink ref="F433" r:id="rId330" xr:uid="{00000000-0004-0000-0700-000049010000}"/>
    <hyperlink ref="F434" r:id="rId331" xr:uid="{00000000-0004-0000-0700-00004A010000}"/>
    <hyperlink ref="F436" r:id="rId332" xr:uid="{00000000-0004-0000-0700-00004B010000}"/>
    <hyperlink ref="F437" r:id="rId333" xr:uid="{00000000-0004-0000-0700-00004C010000}"/>
    <hyperlink ref="F438" r:id="rId334" xr:uid="{00000000-0004-0000-0700-00004D010000}"/>
    <hyperlink ref="F439" r:id="rId335" xr:uid="{00000000-0004-0000-0700-00004E010000}"/>
    <hyperlink ref="F440" r:id="rId336" xr:uid="{00000000-0004-0000-0700-00004F010000}"/>
    <hyperlink ref="F441" r:id="rId337" xr:uid="{00000000-0004-0000-0700-000050010000}"/>
    <hyperlink ref="F442" r:id="rId338" xr:uid="{00000000-0004-0000-0700-000051010000}"/>
    <hyperlink ref="F443" r:id="rId339" xr:uid="{00000000-0004-0000-0700-000052010000}"/>
    <hyperlink ref="F444" r:id="rId340" xr:uid="{00000000-0004-0000-0700-000053010000}"/>
    <hyperlink ref="F445" r:id="rId341" xr:uid="{00000000-0004-0000-0700-000054010000}"/>
    <hyperlink ref="F447" r:id="rId342" xr:uid="{00000000-0004-0000-0700-000055010000}"/>
    <hyperlink ref="F449" r:id="rId343" xr:uid="{00000000-0004-0000-0700-000056010000}"/>
    <hyperlink ref="F450" r:id="rId344" xr:uid="{00000000-0004-0000-0700-000057010000}"/>
    <hyperlink ref="F451" r:id="rId345" xr:uid="{00000000-0004-0000-0700-000058010000}"/>
    <hyperlink ref="F452" r:id="rId346" xr:uid="{00000000-0004-0000-0700-000059010000}"/>
    <hyperlink ref="F453" r:id="rId347" xr:uid="{00000000-0004-0000-0700-00005A010000}"/>
    <hyperlink ref="F455" r:id="rId348" xr:uid="{00000000-0004-0000-0700-00005B010000}"/>
    <hyperlink ref="F456" r:id="rId349" xr:uid="{00000000-0004-0000-0700-00005C010000}"/>
    <hyperlink ref="F457" r:id="rId350" xr:uid="{00000000-0004-0000-0700-00005D010000}"/>
    <hyperlink ref="F458" r:id="rId351" xr:uid="{00000000-0004-0000-0700-00005E010000}"/>
    <hyperlink ref="F463" r:id="rId352" xr:uid="{00000000-0004-0000-0700-00005F010000}"/>
    <hyperlink ref="F464" r:id="rId353" xr:uid="{00000000-0004-0000-0700-000060010000}"/>
    <hyperlink ref="F465" r:id="rId354" xr:uid="{00000000-0004-0000-0700-000061010000}"/>
    <hyperlink ref="F466" r:id="rId355" xr:uid="{00000000-0004-0000-0700-000062010000}"/>
    <hyperlink ref="F467" r:id="rId356" xr:uid="{00000000-0004-0000-0700-000063010000}"/>
    <hyperlink ref="F469" r:id="rId357" xr:uid="{00000000-0004-0000-0700-000064010000}"/>
    <hyperlink ref="F470" r:id="rId358" xr:uid="{00000000-0004-0000-0700-000065010000}"/>
    <hyperlink ref="F472" r:id="rId359" xr:uid="{00000000-0004-0000-0700-000066010000}"/>
    <hyperlink ref="F482" r:id="rId360" xr:uid="{00000000-0004-0000-0700-000067010000}"/>
    <hyperlink ref="F485" r:id="rId361" xr:uid="{00000000-0004-0000-0700-000068010000}"/>
    <hyperlink ref="F488" r:id="rId362" xr:uid="{00000000-0004-0000-0700-000069010000}"/>
    <hyperlink ref="F489" r:id="rId363" xr:uid="{00000000-0004-0000-0700-00006A010000}"/>
    <hyperlink ref="F494" r:id="rId364" xr:uid="{00000000-0004-0000-0700-00006B010000}"/>
    <hyperlink ref="F496" r:id="rId365" xr:uid="{00000000-0004-0000-0700-00006C010000}"/>
    <hyperlink ref="F498" r:id="rId366" xr:uid="{00000000-0004-0000-0700-00006D010000}"/>
    <hyperlink ref="F499" r:id="rId367" xr:uid="{00000000-0004-0000-0700-00006E010000}"/>
    <hyperlink ref="F503" r:id="rId368" xr:uid="{00000000-0004-0000-0700-00006F010000}"/>
    <hyperlink ref="F504" r:id="rId369" xr:uid="{00000000-0004-0000-0700-000070010000}"/>
    <hyperlink ref="F505" r:id="rId370" xr:uid="{00000000-0004-0000-0700-000071010000}"/>
    <hyperlink ref="F506" r:id="rId371" xr:uid="{00000000-0004-0000-0700-000072010000}"/>
    <hyperlink ref="F510" r:id="rId372" xr:uid="{00000000-0004-0000-0700-000073010000}"/>
    <hyperlink ref="F512" r:id="rId373" xr:uid="{00000000-0004-0000-0700-000074010000}"/>
    <hyperlink ref="F515" r:id="rId374" xr:uid="{00000000-0004-0000-0700-000075010000}"/>
    <hyperlink ref="F540" r:id="rId375" xr:uid="{00000000-0004-0000-0700-000076010000}"/>
    <hyperlink ref="F541" r:id="rId376" xr:uid="{00000000-0004-0000-0700-000077010000}"/>
    <hyperlink ref="F543" r:id="rId377" xr:uid="{00000000-0004-0000-0700-000078010000}"/>
    <hyperlink ref="F544" r:id="rId378" xr:uid="{00000000-0004-0000-0700-000079010000}"/>
    <hyperlink ref="F545" r:id="rId379" xr:uid="{00000000-0004-0000-0700-00007A010000}"/>
    <hyperlink ref="F547" r:id="rId380" xr:uid="{00000000-0004-0000-0700-00007B010000}"/>
    <hyperlink ref="F550" r:id="rId381" xr:uid="{00000000-0004-0000-0700-00007C010000}"/>
    <hyperlink ref="F556" r:id="rId382" xr:uid="{00000000-0004-0000-0700-00007D010000}"/>
    <hyperlink ref="F557" r:id="rId383" xr:uid="{00000000-0004-0000-0700-00007E010000}"/>
    <hyperlink ref="F558" r:id="rId384" xr:uid="{00000000-0004-0000-0700-00007F010000}"/>
    <hyperlink ref="F562" r:id="rId385" xr:uid="{00000000-0004-0000-0700-000080010000}"/>
    <hyperlink ref="F563" r:id="rId386" xr:uid="{00000000-0004-0000-0700-000081010000}"/>
    <hyperlink ref="F564" r:id="rId387" xr:uid="{00000000-0004-0000-0700-000082010000}"/>
    <hyperlink ref="F565" r:id="rId388" xr:uid="{00000000-0004-0000-0700-000083010000}"/>
    <hyperlink ref="F566" r:id="rId389" xr:uid="{00000000-0004-0000-0700-000084010000}"/>
    <hyperlink ref="F569" r:id="rId390" xr:uid="{00000000-0004-0000-0700-000085010000}"/>
    <hyperlink ref="F570" r:id="rId391" xr:uid="{00000000-0004-0000-0700-000086010000}"/>
    <hyperlink ref="F571" r:id="rId392" xr:uid="{00000000-0004-0000-0700-000087010000}"/>
    <hyperlink ref="F572" r:id="rId393" xr:uid="{00000000-0004-0000-0700-000088010000}"/>
    <hyperlink ref="F573" r:id="rId394" xr:uid="{00000000-0004-0000-0700-000089010000}"/>
    <hyperlink ref="F575" r:id="rId395" xr:uid="{00000000-0004-0000-0700-00008A010000}"/>
    <hyperlink ref="F577" r:id="rId396" xr:uid="{00000000-0004-0000-0700-00008B010000}"/>
    <hyperlink ref="F578" r:id="rId397" xr:uid="{00000000-0004-0000-0700-00008C010000}"/>
    <hyperlink ref="F581" r:id="rId398" xr:uid="{00000000-0004-0000-0700-00008D010000}"/>
    <hyperlink ref="F582" r:id="rId399" xr:uid="{00000000-0004-0000-0700-00008E010000}"/>
    <hyperlink ref="F584" r:id="rId400" xr:uid="{00000000-0004-0000-0700-00008F010000}"/>
    <hyperlink ref="F585" r:id="rId401" xr:uid="{00000000-0004-0000-0700-000090010000}"/>
    <hyperlink ref="F587" r:id="rId402" xr:uid="{00000000-0004-0000-0700-000091010000}"/>
    <hyperlink ref="F590" r:id="rId403" xr:uid="{00000000-0004-0000-0700-000092010000}"/>
    <hyperlink ref="F596" r:id="rId404" xr:uid="{00000000-0004-0000-0700-000093010000}"/>
    <hyperlink ref="F602" r:id="rId405" xr:uid="{00000000-0004-0000-0700-000094010000}"/>
    <hyperlink ref="F605" r:id="rId406" xr:uid="{00000000-0004-0000-0700-000095010000}"/>
    <hyperlink ref="F606" r:id="rId407" xr:uid="{00000000-0004-0000-0700-000096010000}"/>
    <hyperlink ref="F607" r:id="rId408" xr:uid="{00000000-0004-0000-0700-000097010000}"/>
    <hyperlink ref="F608" r:id="rId409" xr:uid="{00000000-0004-0000-0700-000098010000}"/>
    <hyperlink ref="F609" r:id="rId410" xr:uid="{00000000-0004-0000-0700-000099010000}"/>
    <hyperlink ref="F623" r:id="rId411" xr:uid="{00000000-0004-0000-0700-00009A010000}"/>
    <hyperlink ref="F635" r:id="rId412" xr:uid="{00000000-0004-0000-0700-00009B010000}"/>
    <hyperlink ref="F636" r:id="rId413" xr:uid="{00000000-0004-0000-0700-00009C010000}"/>
    <hyperlink ref="F637" r:id="rId414" xr:uid="{00000000-0004-0000-0700-00009D010000}"/>
    <hyperlink ref="F638" r:id="rId415" xr:uid="{00000000-0004-0000-0700-00009E010000}"/>
    <hyperlink ref="F639" r:id="rId416" xr:uid="{00000000-0004-0000-0700-00009F010000}"/>
    <hyperlink ref="F640" r:id="rId417" xr:uid="{00000000-0004-0000-0700-0000A0010000}"/>
    <hyperlink ref="F641" r:id="rId418" xr:uid="{00000000-0004-0000-0700-0000A1010000}"/>
    <hyperlink ref="F642" r:id="rId419" xr:uid="{00000000-0004-0000-0700-0000A2010000}"/>
    <hyperlink ref="F643" r:id="rId420" xr:uid="{00000000-0004-0000-0700-0000A3010000}"/>
    <hyperlink ref="F644" r:id="rId421" xr:uid="{00000000-0004-0000-0700-0000A4010000}"/>
    <hyperlink ref="F649" r:id="rId422" xr:uid="{00000000-0004-0000-0700-0000A5010000}"/>
    <hyperlink ref="F650" r:id="rId423" xr:uid="{00000000-0004-0000-0700-0000A6010000}"/>
    <hyperlink ref="F653" r:id="rId424" xr:uid="{00000000-0004-0000-0700-0000A7010000}"/>
    <hyperlink ref="F654" r:id="rId425" xr:uid="{00000000-0004-0000-0700-0000A8010000}"/>
    <hyperlink ref="F657" r:id="rId426" xr:uid="{00000000-0004-0000-0700-0000A9010000}"/>
    <hyperlink ref="F658" r:id="rId427" xr:uid="{00000000-0004-0000-0700-0000AA010000}"/>
    <hyperlink ref="F659" r:id="rId428" xr:uid="{00000000-0004-0000-0700-0000AB010000}"/>
    <hyperlink ref="F660" r:id="rId429" xr:uid="{00000000-0004-0000-0700-0000AC010000}"/>
    <hyperlink ref="F662" r:id="rId430" xr:uid="{00000000-0004-0000-0700-0000AD010000}"/>
    <hyperlink ref="F664" r:id="rId431" xr:uid="{00000000-0004-0000-0700-0000AE010000}"/>
    <hyperlink ref="F665" r:id="rId432" xr:uid="{00000000-0004-0000-0700-0000AF010000}"/>
    <hyperlink ref="F668" r:id="rId433" xr:uid="{00000000-0004-0000-0700-0000B0010000}"/>
    <hyperlink ref="F672" r:id="rId434" xr:uid="{00000000-0004-0000-0700-0000B1010000}"/>
    <hyperlink ref="F674" r:id="rId435" xr:uid="{00000000-0004-0000-0700-0000B2010000}"/>
    <hyperlink ref="F675" r:id="rId436" xr:uid="{00000000-0004-0000-0700-0000B3010000}"/>
    <hyperlink ref="F679" r:id="rId437" xr:uid="{00000000-0004-0000-0700-0000B4010000}"/>
    <hyperlink ref="F680" r:id="rId438" xr:uid="{00000000-0004-0000-0700-0000B5010000}"/>
    <hyperlink ref="F681" r:id="rId439" xr:uid="{00000000-0004-0000-0700-0000B6010000}"/>
    <hyperlink ref="F682" r:id="rId440" xr:uid="{00000000-0004-0000-0700-0000B7010000}"/>
    <hyperlink ref="F683" r:id="rId441" xr:uid="{00000000-0004-0000-0700-0000B8010000}"/>
    <hyperlink ref="F684" r:id="rId442" location="programContent6a461e4d-7253-4ba8-8f2c-e74aff594eeb-1" xr:uid="{00000000-0004-0000-0700-0000B9010000}"/>
    <hyperlink ref="F685" r:id="rId443" xr:uid="{00000000-0004-0000-0700-0000BA010000}"/>
    <hyperlink ref="F687" r:id="rId444" location="programContent6a461e4d-7253-4ba8-8f2c-e74aff594eeb-1" xr:uid="{00000000-0004-0000-0700-0000BB010000}"/>
    <hyperlink ref="F689" r:id="rId445" xr:uid="{00000000-0004-0000-0700-0000BC010000}"/>
    <hyperlink ref="F690" r:id="rId446" xr:uid="{00000000-0004-0000-0700-0000BD010000}"/>
    <hyperlink ref="F703" r:id="rId447" xr:uid="{00000000-0004-0000-0700-0000BE010000}"/>
    <hyperlink ref="F716" r:id="rId448" xr:uid="{00000000-0004-0000-0700-0000BF010000}"/>
  </hyperlinks>
  <pageMargins left="0.7" right="0.7" top="0.75" bottom="0.75" header="0.511811023622047" footer="0.511811023622047"/>
  <pageSetup paperSize="9" orientation="portrait" horizontalDpi="300" verticalDpi="300"/>
  <legacyDrawing r:id="rId449"/>
  <tableParts count="1">
    <tablePart r:id="rId450"/>
  </tableParts>
  <extLst>
    <ext xmlns:x14="http://schemas.microsoft.com/office/spreadsheetml/2009/9/main" uri="{78C0D931-6437-407d-A8EE-F0AAD7539E65}">
      <x14:conditionalFormattings>
        <x14:conditionalFormatting xmlns:xm="http://schemas.microsoft.com/office/excel/2006/main">
          <x14:cfRule type="containsText" priority="2" operator="containsText" id="{837BE7B3-1BD4-4989-B72B-AC53CA37D960}">
            <xm:f>NOT(ISERROR(SEARCH(0,A2)))</xm:f>
            <xm:f>0</xm:f>
            <x14:dxf>
              <font>
                <color rgb="FF9C0006"/>
              </font>
              <fill>
                <patternFill>
                  <bgColor rgb="FFFFC7CE"/>
                </patternFill>
              </fill>
            </x14:dxf>
          </x14:cfRule>
          <x14:cfRule type="containsText" priority="3" operator="containsText" id="{4B4417C3-A18F-44DD-8988-9FB51C5A79D6}">
            <xm:f>NOT(ISERROR(SEARCH(0,A2)))</xm:f>
            <xm:f>0</xm:f>
            <x14:dxf>
              <font>
                <color rgb="FF9C0006"/>
              </font>
              <fill>
                <patternFill>
                  <bgColor rgb="FFFFC7CE"/>
                </patternFill>
              </fill>
            </x14:dxf>
          </x14:cfRule>
          <x14:cfRule type="containsText" priority="4" operator="containsText" id="{A0E03FC0-44FE-45B6-93AE-99E789A4F3C6}">
            <xm:f>NOT(ISERROR(SEARCH(0,A2)))</xm:f>
            <xm:f>0</xm:f>
            <x14:dxf>
              <font>
                <color rgb="FF9C0006"/>
              </font>
              <fill>
                <patternFill>
                  <bgColor rgb="FFFFC7CE"/>
                </patternFill>
              </fill>
            </x14:dxf>
          </x14:cfRule>
          <xm:sqref>A2:X718</xm:sqref>
        </x14:conditionalFormatting>
        <x14:conditionalFormatting xmlns:xm="http://schemas.microsoft.com/office/excel/2006/main">
          <x14:cfRule type="containsText" priority="5" operator="containsText" id="{61267FD0-9E73-4EA1-8BB9-9F7A73295A8C}">
            <xm:f>NOT(ISERROR(SEARCH(0,A721)))</xm:f>
            <xm:f>0</xm:f>
            <x14:dxf>
              <font>
                <color rgb="FF9C0006"/>
              </font>
              <fill>
                <patternFill>
                  <bgColor rgb="FFFFC7CE"/>
                </patternFill>
              </fill>
            </x14:dxf>
          </x14:cfRule>
          <x14:cfRule type="containsText" priority="6" operator="containsText" id="{7EE36BA0-D143-4A50-87F4-EEDFE612DA59}">
            <xm:f>NOT(ISERROR(SEARCH(0,A721)))</xm:f>
            <xm:f>0</xm:f>
            <x14:dxf>
              <font>
                <color rgb="FF9C0006"/>
              </font>
              <fill>
                <patternFill>
                  <bgColor rgb="FFFFC7CE"/>
                </patternFill>
              </fill>
            </x14:dxf>
          </x14:cfRule>
          <x14:cfRule type="containsText" priority="7" operator="containsText" id="{F128265E-DBBB-4F1C-82B7-C6CE83C6D94D}">
            <xm:f>NOT(ISERROR(SEARCH(0,A721)))</xm:f>
            <xm:f>0</xm:f>
            <x14:dxf>
              <font>
                <color rgb="FF9C0006"/>
              </font>
              <fill>
                <patternFill>
                  <bgColor rgb="FFFFC7CE"/>
                </patternFill>
              </fill>
            </x14:dxf>
          </x14:cfRule>
          <xm:sqref>A721:C1225</xm:sqref>
        </x14:conditionalFormatting>
        <x14:conditionalFormatting xmlns:xm="http://schemas.microsoft.com/office/excel/2006/main">
          <x14:cfRule type="containsText" priority="8" operator="containsText" id="{3DE8804E-8352-4272-B21A-90D43069A0F8}">
            <xm:f>NOT(ISERROR(SEARCH(0,E721)))</xm:f>
            <xm:f>0</xm:f>
            <x14:dxf>
              <font>
                <color rgb="FF9C0006"/>
              </font>
              <fill>
                <patternFill>
                  <bgColor rgb="FFFFC7CE"/>
                </patternFill>
              </fill>
            </x14:dxf>
          </x14:cfRule>
          <x14:cfRule type="containsText" priority="9" operator="containsText" id="{66FE233E-F86E-47BF-86DE-A3BC255083B6}">
            <xm:f>NOT(ISERROR(SEARCH(0,E721)))</xm:f>
            <xm:f>0</xm:f>
            <x14:dxf>
              <font>
                <color rgb="FF9C0006"/>
              </font>
              <fill>
                <patternFill>
                  <bgColor rgb="FFFFC7CE"/>
                </patternFill>
              </fill>
            </x14:dxf>
          </x14:cfRule>
          <x14:cfRule type="containsText" priority="10" operator="containsText" id="{953060C4-74F3-4559-97F4-2AC18069B8FB}">
            <xm:f>NOT(ISERROR(SEARCH(0,E721)))</xm:f>
            <xm:f>0</xm:f>
            <x14:dxf>
              <font>
                <color rgb="FF9C0006"/>
              </font>
              <fill>
                <patternFill>
                  <bgColor rgb="FFFFC7CE"/>
                </patternFill>
              </fill>
            </x14:dxf>
          </x14:cfRule>
          <xm:sqref>E721:E1225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1A7"/>
  </sheetPr>
  <dimension ref="A1:V462"/>
  <sheetViews>
    <sheetView zoomScaleNormal="100" workbookViewId="0"/>
  </sheetViews>
  <sheetFormatPr baseColWidth="10" defaultColWidth="10.44140625" defaultRowHeight="14.4" x14ac:dyDescent="0.3"/>
  <cols>
    <col min="1" max="1" width="60.44140625" customWidth="1"/>
    <col min="2" max="2" width="41.33203125" customWidth="1"/>
    <col min="3" max="3" width="4.21875" customWidth="1"/>
    <col min="4" max="4" width="11" customWidth="1"/>
    <col min="5" max="5" width="3.77734375" customWidth="1"/>
    <col min="6" max="6" width="11.77734375" customWidth="1"/>
  </cols>
  <sheetData>
    <row r="1" spans="1:2" ht="21" x14ac:dyDescent="0.4">
      <c r="A1" s="82" t="s">
        <v>240</v>
      </c>
    </row>
    <row r="3" spans="1:2" x14ac:dyDescent="0.3">
      <c r="A3" s="83" t="s">
        <v>241</v>
      </c>
      <c r="B3" t="s">
        <v>242</v>
      </c>
    </row>
    <row r="4" spans="1:2" x14ac:dyDescent="0.3">
      <c r="A4" s="84" t="s">
        <v>4343</v>
      </c>
      <c r="B4">
        <v>22</v>
      </c>
    </row>
    <row r="5" spans="1:2" x14ac:dyDescent="0.3">
      <c r="A5" s="84" t="s">
        <v>3562</v>
      </c>
      <c r="B5">
        <v>10</v>
      </c>
    </row>
    <row r="6" spans="1:2" x14ac:dyDescent="0.3">
      <c r="A6" s="84" t="s">
        <v>4204</v>
      </c>
      <c r="B6">
        <v>33</v>
      </c>
    </row>
    <row r="7" spans="1:2" x14ac:dyDescent="0.3">
      <c r="A7" s="84" t="s">
        <v>4547</v>
      </c>
      <c r="B7">
        <v>2</v>
      </c>
    </row>
    <row r="8" spans="1:2" x14ac:dyDescent="0.3">
      <c r="A8" s="84" t="s">
        <v>4300</v>
      </c>
      <c r="B8">
        <v>5</v>
      </c>
    </row>
    <row r="9" spans="1:2" x14ac:dyDescent="0.3">
      <c r="A9" s="84" t="s">
        <v>3788</v>
      </c>
      <c r="B9">
        <v>6</v>
      </c>
    </row>
    <row r="10" spans="1:2" x14ac:dyDescent="0.3">
      <c r="A10" s="84" t="s">
        <v>4506</v>
      </c>
      <c r="B10">
        <v>1</v>
      </c>
    </row>
    <row r="11" spans="1:2" x14ac:dyDescent="0.3">
      <c r="A11" s="84" t="s">
        <v>3839</v>
      </c>
      <c r="B11">
        <v>19</v>
      </c>
    </row>
    <row r="12" spans="1:2" x14ac:dyDescent="0.3">
      <c r="A12" s="84" t="s">
        <v>3816</v>
      </c>
      <c r="B12">
        <v>11</v>
      </c>
    </row>
    <row r="13" spans="1:2" x14ac:dyDescent="0.3">
      <c r="A13" s="84" t="s">
        <v>4510</v>
      </c>
      <c r="B13">
        <v>16</v>
      </c>
    </row>
    <row r="14" spans="1:2" x14ac:dyDescent="0.3">
      <c r="A14" s="84" t="s">
        <v>4540</v>
      </c>
      <c r="B14">
        <v>5</v>
      </c>
    </row>
    <row r="15" spans="1:2" x14ac:dyDescent="0.3">
      <c r="A15" s="84" t="s">
        <v>3803</v>
      </c>
      <c r="B15">
        <v>7</v>
      </c>
    </row>
    <row r="16" spans="1:2" x14ac:dyDescent="0.3">
      <c r="A16" s="84" t="s">
        <v>3317</v>
      </c>
      <c r="B16">
        <v>2</v>
      </c>
    </row>
    <row r="17" spans="1:2" x14ac:dyDescent="0.3">
      <c r="A17" s="84" t="s">
        <v>4200</v>
      </c>
      <c r="B17">
        <v>1</v>
      </c>
    </row>
    <row r="18" spans="1:2" x14ac:dyDescent="0.3">
      <c r="A18" s="84" t="s">
        <v>4293</v>
      </c>
      <c r="B18">
        <v>4</v>
      </c>
    </row>
    <row r="19" spans="1:2" x14ac:dyDescent="0.3">
      <c r="A19" s="84" t="s">
        <v>3334</v>
      </c>
      <c r="B19">
        <v>24</v>
      </c>
    </row>
    <row r="20" spans="1:2" x14ac:dyDescent="0.3">
      <c r="A20" s="84" t="s">
        <v>3321</v>
      </c>
      <c r="B20">
        <v>4</v>
      </c>
    </row>
    <row r="21" spans="1:2" x14ac:dyDescent="0.3">
      <c r="A21" s="84" t="s">
        <v>3310</v>
      </c>
      <c r="B21">
        <v>1</v>
      </c>
    </row>
    <row r="22" spans="1:2" x14ac:dyDescent="0.3">
      <c r="A22" s="84" t="s">
        <v>3244</v>
      </c>
      <c r="B22">
        <v>2</v>
      </c>
    </row>
    <row r="23" spans="1:2" x14ac:dyDescent="0.3">
      <c r="A23" s="84" t="s">
        <v>4437</v>
      </c>
      <c r="B23">
        <v>22</v>
      </c>
    </row>
    <row r="24" spans="1:2" x14ac:dyDescent="0.3">
      <c r="A24" s="84" t="s">
        <v>4315</v>
      </c>
      <c r="B24">
        <v>13</v>
      </c>
    </row>
    <row r="25" spans="1:2" x14ac:dyDescent="0.3">
      <c r="A25" s="84" t="s">
        <v>3932</v>
      </c>
      <c r="B25">
        <v>17</v>
      </c>
    </row>
    <row r="26" spans="1:2" x14ac:dyDescent="0.3">
      <c r="A26" s="84" t="s">
        <v>3905</v>
      </c>
      <c r="B26">
        <v>14</v>
      </c>
    </row>
    <row r="27" spans="1:2" x14ac:dyDescent="0.3">
      <c r="A27" s="84" t="s">
        <v>4553</v>
      </c>
      <c r="B27">
        <v>6</v>
      </c>
    </row>
    <row r="28" spans="1:2" x14ac:dyDescent="0.3">
      <c r="A28" s="84" t="s">
        <v>3598</v>
      </c>
      <c r="B28">
        <v>34</v>
      </c>
    </row>
    <row r="29" spans="1:2" x14ac:dyDescent="0.3">
      <c r="A29" s="84" t="s">
        <v>4389</v>
      </c>
      <c r="B29">
        <v>29</v>
      </c>
    </row>
    <row r="30" spans="1:2" x14ac:dyDescent="0.3">
      <c r="A30" s="84" t="s">
        <v>3580</v>
      </c>
      <c r="B30">
        <v>9</v>
      </c>
    </row>
    <row r="31" spans="1:2" x14ac:dyDescent="0.3">
      <c r="A31" s="84" t="s">
        <v>4188</v>
      </c>
      <c r="B31">
        <v>3</v>
      </c>
    </row>
    <row r="32" spans="1:2" x14ac:dyDescent="0.3">
      <c r="A32" s="84" t="s">
        <v>4092</v>
      </c>
      <c r="B32">
        <v>2</v>
      </c>
    </row>
    <row r="33" spans="1:5" x14ac:dyDescent="0.3">
      <c r="A33" s="84" t="s">
        <v>4096</v>
      </c>
      <c r="B33">
        <v>5</v>
      </c>
    </row>
    <row r="34" spans="1:5" x14ac:dyDescent="0.3">
      <c r="A34" s="84" t="s">
        <v>4152</v>
      </c>
      <c r="B34">
        <v>15</v>
      </c>
    </row>
    <row r="35" spans="1:5" ht="28.8" x14ac:dyDescent="0.3">
      <c r="A35" s="256" t="s">
        <v>4136</v>
      </c>
      <c r="B35">
        <v>12</v>
      </c>
    </row>
    <row r="36" spans="1:5" ht="28.8" x14ac:dyDescent="0.3">
      <c r="A36" s="256" t="s">
        <v>4115</v>
      </c>
      <c r="B36">
        <v>21</v>
      </c>
    </row>
    <row r="37" spans="1:5" x14ac:dyDescent="0.3">
      <c r="A37" s="84" t="s">
        <v>3394</v>
      </c>
      <c r="B37">
        <v>58</v>
      </c>
    </row>
    <row r="38" spans="1:5" x14ac:dyDescent="0.3">
      <c r="A38" s="84" t="s">
        <v>3688</v>
      </c>
      <c r="B38">
        <v>40</v>
      </c>
    </row>
    <row r="39" spans="1:5" x14ac:dyDescent="0.3">
      <c r="A39" s="84" t="s">
        <v>3668</v>
      </c>
      <c r="B39">
        <v>7</v>
      </c>
    </row>
    <row r="40" spans="1:5" x14ac:dyDescent="0.3">
      <c r="A40" s="84" t="s">
        <v>3869</v>
      </c>
      <c r="B40">
        <v>23</v>
      </c>
    </row>
    <row r="41" spans="1:5" x14ac:dyDescent="0.3">
      <c r="A41" s="84" t="s">
        <v>243</v>
      </c>
      <c r="B41">
        <v>505</v>
      </c>
    </row>
    <row r="43" spans="1:5" ht="21" x14ac:dyDescent="0.4">
      <c r="A43" s="82" t="s">
        <v>244</v>
      </c>
    </row>
    <row r="45" spans="1:5" x14ac:dyDescent="0.3">
      <c r="A45" s="83" t="s">
        <v>242</v>
      </c>
      <c r="B45" s="83" t="s">
        <v>246</v>
      </c>
    </row>
    <row r="46" spans="1:5" x14ac:dyDescent="0.3">
      <c r="A46" s="83" t="s">
        <v>241</v>
      </c>
      <c r="B46" t="s">
        <v>116</v>
      </c>
      <c r="C46" t="s">
        <v>89</v>
      </c>
      <c r="D46" t="s">
        <v>886</v>
      </c>
      <c r="E46" t="s">
        <v>243</v>
      </c>
    </row>
    <row r="47" spans="1:5" x14ac:dyDescent="0.3">
      <c r="A47" s="84" t="s">
        <v>4343</v>
      </c>
      <c r="B47">
        <v>2</v>
      </c>
      <c r="D47">
        <v>20</v>
      </c>
      <c r="E47">
        <v>22</v>
      </c>
    </row>
    <row r="48" spans="1:5" x14ac:dyDescent="0.3">
      <c r="A48" s="84" t="s">
        <v>3562</v>
      </c>
      <c r="C48">
        <v>10</v>
      </c>
      <c r="E48">
        <v>10</v>
      </c>
    </row>
    <row r="49" spans="1:5" x14ac:dyDescent="0.3">
      <c r="A49" s="84" t="s">
        <v>4204</v>
      </c>
      <c r="B49">
        <v>26</v>
      </c>
      <c r="C49">
        <v>7</v>
      </c>
      <c r="E49">
        <v>33</v>
      </c>
    </row>
    <row r="50" spans="1:5" x14ac:dyDescent="0.3">
      <c r="A50" s="84" t="s">
        <v>4547</v>
      </c>
      <c r="C50">
        <v>1</v>
      </c>
      <c r="D50">
        <v>1</v>
      </c>
      <c r="E50">
        <v>2</v>
      </c>
    </row>
    <row r="51" spans="1:5" x14ac:dyDescent="0.3">
      <c r="A51" s="84" t="s">
        <v>4300</v>
      </c>
      <c r="C51">
        <v>5</v>
      </c>
      <c r="E51">
        <v>5</v>
      </c>
    </row>
    <row r="52" spans="1:5" x14ac:dyDescent="0.3">
      <c r="A52" s="84" t="s">
        <v>3788</v>
      </c>
      <c r="C52">
        <v>4</v>
      </c>
      <c r="D52">
        <v>2</v>
      </c>
      <c r="E52">
        <v>6</v>
      </c>
    </row>
    <row r="53" spans="1:5" x14ac:dyDescent="0.3">
      <c r="A53" s="84" t="s">
        <v>4506</v>
      </c>
      <c r="C53">
        <v>1</v>
      </c>
      <c r="E53">
        <v>1</v>
      </c>
    </row>
    <row r="54" spans="1:5" x14ac:dyDescent="0.3">
      <c r="A54" s="84" t="s">
        <v>3839</v>
      </c>
      <c r="B54">
        <v>1</v>
      </c>
      <c r="C54">
        <v>3</v>
      </c>
      <c r="D54">
        <v>15</v>
      </c>
      <c r="E54">
        <v>19</v>
      </c>
    </row>
    <row r="55" spans="1:5" x14ac:dyDescent="0.3">
      <c r="A55" s="84" t="s">
        <v>3816</v>
      </c>
      <c r="D55">
        <v>11</v>
      </c>
      <c r="E55">
        <v>11</v>
      </c>
    </row>
    <row r="56" spans="1:5" x14ac:dyDescent="0.3">
      <c r="A56" s="84" t="s">
        <v>4510</v>
      </c>
      <c r="B56">
        <v>3</v>
      </c>
      <c r="C56">
        <v>1</v>
      </c>
      <c r="D56">
        <v>12</v>
      </c>
      <c r="E56">
        <v>16</v>
      </c>
    </row>
    <row r="57" spans="1:5" x14ac:dyDescent="0.3">
      <c r="A57" s="84" t="s">
        <v>4540</v>
      </c>
      <c r="D57">
        <v>5</v>
      </c>
      <c r="E57">
        <v>5</v>
      </c>
    </row>
    <row r="58" spans="1:5" x14ac:dyDescent="0.3">
      <c r="A58" s="84" t="s">
        <v>3803</v>
      </c>
      <c r="C58">
        <v>1</v>
      </c>
      <c r="D58">
        <v>6</v>
      </c>
      <c r="E58">
        <v>7</v>
      </c>
    </row>
    <row r="59" spans="1:5" x14ac:dyDescent="0.3">
      <c r="A59" s="84" t="s">
        <v>3317</v>
      </c>
      <c r="C59">
        <v>2</v>
      </c>
      <c r="E59">
        <v>2</v>
      </c>
    </row>
    <row r="60" spans="1:5" x14ac:dyDescent="0.3">
      <c r="A60" s="84" t="s">
        <v>4200</v>
      </c>
      <c r="C60">
        <v>1</v>
      </c>
      <c r="E60">
        <v>1</v>
      </c>
    </row>
    <row r="61" spans="1:5" x14ac:dyDescent="0.3">
      <c r="A61" s="84" t="s">
        <v>4293</v>
      </c>
      <c r="D61">
        <v>4</v>
      </c>
      <c r="E61">
        <v>4</v>
      </c>
    </row>
    <row r="62" spans="1:5" x14ac:dyDescent="0.3">
      <c r="A62" s="84" t="s">
        <v>3334</v>
      </c>
      <c r="B62">
        <v>3</v>
      </c>
      <c r="C62">
        <v>21</v>
      </c>
      <c r="E62">
        <v>24</v>
      </c>
    </row>
    <row r="63" spans="1:5" x14ac:dyDescent="0.3">
      <c r="A63" s="84" t="s">
        <v>3321</v>
      </c>
      <c r="C63">
        <v>4</v>
      </c>
      <c r="E63">
        <v>4</v>
      </c>
    </row>
    <row r="64" spans="1:5" x14ac:dyDescent="0.3">
      <c r="A64" s="84" t="s">
        <v>3310</v>
      </c>
      <c r="C64">
        <v>1</v>
      </c>
      <c r="E64">
        <v>1</v>
      </c>
    </row>
    <row r="65" spans="1:5" x14ac:dyDescent="0.3">
      <c r="A65" s="84" t="s">
        <v>3244</v>
      </c>
      <c r="C65">
        <v>2</v>
      </c>
      <c r="E65">
        <v>2</v>
      </c>
    </row>
    <row r="66" spans="1:5" x14ac:dyDescent="0.3">
      <c r="A66" s="84" t="s">
        <v>4437</v>
      </c>
      <c r="C66">
        <v>19</v>
      </c>
      <c r="D66">
        <v>3</v>
      </c>
      <c r="E66">
        <v>22</v>
      </c>
    </row>
    <row r="67" spans="1:5" x14ac:dyDescent="0.3">
      <c r="A67" s="84" t="s">
        <v>4315</v>
      </c>
      <c r="C67">
        <v>12</v>
      </c>
      <c r="D67">
        <v>1</v>
      </c>
      <c r="E67">
        <v>13</v>
      </c>
    </row>
    <row r="68" spans="1:5" x14ac:dyDescent="0.3">
      <c r="A68" s="84" t="s">
        <v>3932</v>
      </c>
      <c r="B68">
        <v>1</v>
      </c>
      <c r="C68">
        <v>11</v>
      </c>
      <c r="D68">
        <v>5</v>
      </c>
      <c r="E68">
        <v>17</v>
      </c>
    </row>
    <row r="69" spans="1:5" x14ac:dyDescent="0.3">
      <c r="A69" s="84" t="s">
        <v>3905</v>
      </c>
      <c r="D69">
        <v>14</v>
      </c>
      <c r="E69">
        <v>14</v>
      </c>
    </row>
    <row r="70" spans="1:5" x14ac:dyDescent="0.3">
      <c r="A70" s="84" t="s">
        <v>4553</v>
      </c>
      <c r="C70">
        <v>3</v>
      </c>
      <c r="D70">
        <v>3</v>
      </c>
      <c r="E70">
        <v>6</v>
      </c>
    </row>
    <row r="71" spans="1:5" x14ac:dyDescent="0.3">
      <c r="A71" s="84" t="s">
        <v>3598</v>
      </c>
      <c r="B71">
        <v>6</v>
      </c>
      <c r="C71">
        <v>15</v>
      </c>
      <c r="D71">
        <v>13</v>
      </c>
      <c r="E71">
        <v>34</v>
      </c>
    </row>
    <row r="72" spans="1:5" x14ac:dyDescent="0.3">
      <c r="A72" s="84" t="s">
        <v>4389</v>
      </c>
      <c r="B72">
        <v>2</v>
      </c>
      <c r="C72">
        <v>3</v>
      </c>
      <c r="D72">
        <v>24</v>
      </c>
      <c r="E72">
        <v>29</v>
      </c>
    </row>
    <row r="73" spans="1:5" x14ac:dyDescent="0.3">
      <c r="A73" s="84" t="s">
        <v>3580</v>
      </c>
      <c r="C73">
        <v>9</v>
      </c>
      <c r="E73">
        <v>9</v>
      </c>
    </row>
    <row r="74" spans="1:5" x14ac:dyDescent="0.3">
      <c r="A74" s="84" t="s">
        <v>4188</v>
      </c>
      <c r="C74">
        <v>3</v>
      </c>
      <c r="E74">
        <v>3</v>
      </c>
    </row>
    <row r="75" spans="1:5" x14ac:dyDescent="0.3">
      <c r="A75" s="84" t="s">
        <v>4092</v>
      </c>
      <c r="B75">
        <v>2</v>
      </c>
      <c r="E75">
        <v>2</v>
      </c>
    </row>
    <row r="76" spans="1:5" x14ac:dyDescent="0.3">
      <c r="A76" s="84" t="s">
        <v>4096</v>
      </c>
      <c r="B76">
        <v>5</v>
      </c>
      <c r="E76">
        <v>5</v>
      </c>
    </row>
    <row r="77" spans="1:5" x14ac:dyDescent="0.3">
      <c r="A77" s="84" t="s">
        <v>4152</v>
      </c>
      <c r="C77">
        <v>10</v>
      </c>
      <c r="D77">
        <v>5</v>
      </c>
      <c r="E77">
        <v>15</v>
      </c>
    </row>
    <row r="78" spans="1:5" ht="28.8" x14ac:dyDescent="0.3">
      <c r="A78" s="256" t="s">
        <v>4136</v>
      </c>
      <c r="C78">
        <v>12</v>
      </c>
      <c r="E78">
        <v>12</v>
      </c>
    </row>
    <row r="79" spans="1:5" ht="28.8" x14ac:dyDescent="0.3">
      <c r="A79" s="256" t="s">
        <v>4115</v>
      </c>
      <c r="C79">
        <v>14</v>
      </c>
      <c r="D79">
        <v>7</v>
      </c>
      <c r="E79">
        <v>21</v>
      </c>
    </row>
    <row r="80" spans="1:5" x14ac:dyDescent="0.3">
      <c r="A80" s="84" t="s">
        <v>3394</v>
      </c>
      <c r="B80">
        <v>22</v>
      </c>
      <c r="C80">
        <v>29</v>
      </c>
      <c r="D80">
        <v>7</v>
      </c>
      <c r="E80">
        <v>58</v>
      </c>
    </row>
    <row r="81" spans="1:5" x14ac:dyDescent="0.3">
      <c r="A81" s="84" t="s">
        <v>3688</v>
      </c>
      <c r="C81">
        <v>27</v>
      </c>
      <c r="D81">
        <v>13</v>
      </c>
      <c r="E81">
        <v>40</v>
      </c>
    </row>
    <row r="82" spans="1:5" x14ac:dyDescent="0.3">
      <c r="A82" s="84" t="s">
        <v>3668</v>
      </c>
      <c r="C82">
        <v>7</v>
      </c>
      <c r="E82">
        <v>7</v>
      </c>
    </row>
    <row r="83" spans="1:5" x14ac:dyDescent="0.3">
      <c r="A83" s="84" t="s">
        <v>3869</v>
      </c>
      <c r="C83">
        <v>13</v>
      </c>
      <c r="D83">
        <v>10</v>
      </c>
      <c r="E83">
        <v>23</v>
      </c>
    </row>
    <row r="84" spans="1:5" x14ac:dyDescent="0.3">
      <c r="A84" s="84" t="s">
        <v>243</v>
      </c>
      <c r="B84">
        <v>73</v>
      </c>
      <c r="C84">
        <v>251</v>
      </c>
      <c r="D84">
        <v>181</v>
      </c>
      <c r="E84">
        <v>505</v>
      </c>
    </row>
    <row r="86" spans="1:5" ht="21" x14ac:dyDescent="0.4">
      <c r="A86" s="82" t="s">
        <v>247</v>
      </c>
    </row>
    <row r="88" spans="1:5" x14ac:dyDescent="0.3">
      <c r="A88" s="83" t="s">
        <v>242</v>
      </c>
      <c r="B88" s="136" t="s">
        <v>246</v>
      </c>
    </row>
    <row r="89" spans="1:5" x14ac:dyDescent="0.3">
      <c r="A89" s="83" t="s">
        <v>241</v>
      </c>
      <c r="B89" s="85" t="s">
        <v>105</v>
      </c>
      <c r="C89" s="85" t="s">
        <v>84</v>
      </c>
      <c r="D89" s="85" t="s">
        <v>243</v>
      </c>
    </row>
    <row r="90" spans="1:5" x14ac:dyDescent="0.3">
      <c r="A90" s="84" t="s">
        <v>4343</v>
      </c>
      <c r="B90" s="71">
        <v>10</v>
      </c>
      <c r="C90" s="71">
        <v>12</v>
      </c>
      <c r="D90" s="71">
        <v>22</v>
      </c>
    </row>
    <row r="91" spans="1:5" x14ac:dyDescent="0.3">
      <c r="A91" s="84" t="s">
        <v>3562</v>
      </c>
      <c r="B91" s="71">
        <v>9</v>
      </c>
      <c r="C91" s="71">
        <v>1</v>
      </c>
      <c r="D91" s="71">
        <v>10</v>
      </c>
    </row>
    <row r="92" spans="1:5" x14ac:dyDescent="0.3">
      <c r="A92" s="84" t="s">
        <v>4204</v>
      </c>
      <c r="B92" s="71">
        <v>30</v>
      </c>
      <c r="C92" s="71">
        <v>3</v>
      </c>
      <c r="D92" s="71">
        <v>33</v>
      </c>
    </row>
    <row r="93" spans="1:5" x14ac:dyDescent="0.3">
      <c r="A93" s="84" t="s">
        <v>4547</v>
      </c>
      <c r="B93" s="71">
        <v>2</v>
      </c>
      <c r="C93" s="71"/>
      <c r="D93" s="71">
        <v>2</v>
      </c>
    </row>
    <row r="94" spans="1:5" x14ac:dyDescent="0.3">
      <c r="A94" s="84" t="s">
        <v>4300</v>
      </c>
      <c r="B94" s="71">
        <v>2</v>
      </c>
      <c r="C94" s="71">
        <v>3</v>
      </c>
      <c r="D94" s="71">
        <v>5</v>
      </c>
    </row>
    <row r="95" spans="1:5" x14ac:dyDescent="0.3">
      <c r="A95" s="84" t="s">
        <v>3788</v>
      </c>
      <c r="B95" s="71">
        <v>4</v>
      </c>
      <c r="C95" s="71">
        <v>2</v>
      </c>
      <c r="D95" s="71">
        <v>6</v>
      </c>
    </row>
    <row r="96" spans="1:5" x14ac:dyDescent="0.3">
      <c r="A96" s="84" t="s">
        <v>4506</v>
      </c>
      <c r="B96" s="71">
        <v>1</v>
      </c>
      <c r="C96" s="71"/>
      <c r="D96" s="71">
        <v>1</v>
      </c>
    </row>
    <row r="97" spans="1:4" x14ac:dyDescent="0.3">
      <c r="A97" s="84" t="s">
        <v>3839</v>
      </c>
      <c r="B97" s="71">
        <v>15</v>
      </c>
      <c r="C97" s="71">
        <v>4</v>
      </c>
      <c r="D97" s="71">
        <v>19</v>
      </c>
    </row>
    <row r="98" spans="1:4" x14ac:dyDescent="0.3">
      <c r="A98" s="84" t="s">
        <v>3816</v>
      </c>
      <c r="B98" s="71">
        <v>1</v>
      </c>
      <c r="C98" s="71">
        <v>10</v>
      </c>
      <c r="D98" s="71">
        <v>11</v>
      </c>
    </row>
    <row r="99" spans="1:4" x14ac:dyDescent="0.3">
      <c r="A99" s="84" t="s">
        <v>4510</v>
      </c>
      <c r="B99" s="71">
        <v>8</v>
      </c>
      <c r="C99" s="71">
        <v>8</v>
      </c>
      <c r="D99" s="71">
        <v>16</v>
      </c>
    </row>
    <row r="100" spans="1:4" x14ac:dyDescent="0.3">
      <c r="A100" s="84" t="s">
        <v>4540</v>
      </c>
      <c r="B100" s="71">
        <v>1</v>
      </c>
      <c r="C100" s="71">
        <v>4</v>
      </c>
      <c r="D100" s="71">
        <v>5</v>
      </c>
    </row>
    <row r="101" spans="1:4" x14ac:dyDescent="0.3">
      <c r="A101" s="84" t="s">
        <v>3803</v>
      </c>
      <c r="B101" s="71">
        <v>2</v>
      </c>
      <c r="C101" s="71">
        <v>5</v>
      </c>
      <c r="D101" s="71">
        <v>7</v>
      </c>
    </row>
    <row r="102" spans="1:4" x14ac:dyDescent="0.3">
      <c r="A102" s="84" t="s">
        <v>3317</v>
      </c>
      <c r="B102" s="71">
        <v>2</v>
      </c>
      <c r="C102" s="71"/>
      <c r="D102" s="71">
        <v>2</v>
      </c>
    </row>
    <row r="103" spans="1:4" x14ac:dyDescent="0.3">
      <c r="A103" s="84" t="s">
        <v>4200</v>
      </c>
      <c r="B103" s="71"/>
      <c r="C103" s="71">
        <v>1</v>
      </c>
      <c r="D103" s="71">
        <v>1</v>
      </c>
    </row>
    <row r="104" spans="1:4" x14ac:dyDescent="0.3">
      <c r="A104" s="84" t="s">
        <v>4293</v>
      </c>
      <c r="B104" s="71">
        <v>4</v>
      </c>
      <c r="C104" s="71"/>
      <c r="D104" s="71">
        <v>4</v>
      </c>
    </row>
    <row r="105" spans="1:4" x14ac:dyDescent="0.3">
      <c r="A105" s="84" t="s">
        <v>3334</v>
      </c>
      <c r="B105" s="71">
        <v>15</v>
      </c>
      <c r="C105" s="71">
        <v>9</v>
      </c>
      <c r="D105" s="71">
        <v>24</v>
      </c>
    </row>
    <row r="106" spans="1:4" x14ac:dyDescent="0.3">
      <c r="A106" s="84" t="s">
        <v>3321</v>
      </c>
      <c r="B106" s="71">
        <v>1</v>
      </c>
      <c r="C106" s="71">
        <v>3</v>
      </c>
      <c r="D106" s="71">
        <v>4</v>
      </c>
    </row>
    <row r="107" spans="1:4" x14ac:dyDescent="0.3">
      <c r="A107" s="84" t="s">
        <v>3310</v>
      </c>
      <c r="B107" s="71"/>
      <c r="C107" s="71">
        <v>1</v>
      </c>
      <c r="D107" s="71">
        <v>1</v>
      </c>
    </row>
    <row r="108" spans="1:4" x14ac:dyDescent="0.3">
      <c r="A108" s="84" t="s">
        <v>3244</v>
      </c>
      <c r="B108" s="71"/>
      <c r="C108" s="71">
        <v>2</v>
      </c>
      <c r="D108" s="71">
        <v>2</v>
      </c>
    </row>
    <row r="109" spans="1:4" x14ac:dyDescent="0.3">
      <c r="A109" s="84" t="s">
        <v>4437</v>
      </c>
      <c r="B109" s="71">
        <v>8</v>
      </c>
      <c r="C109" s="71">
        <v>14</v>
      </c>
      <c r="D109" s="71">
        <v>22</v>
      </c>
    </row>
    <row r="110" spans="1:4" x14ac:dyDescent="0.3">
      <c r="A110" s="84" t="s">
        <v>4315</v>
      </c>
      <c r="B110" s="71">
        <v>8</v>
      </c>
      <c r="C110" s="71">
        <v>5</v>
      </c>
      <c r="D110" s="71">
        <v>13</v>
      </c>
    </row>
    <row r="111" spans="1:4" x14ac:dyDescent="0.3">
      <c r="A111" s="84" t="s">
        <v>3932</v>
      </c>
      <c r="B111" s="71">
        <v>15</v>
      </c>
      <c r="C111" s="71">
        <v>2</v>
      </c>
      <c r="D111" s="71">
        <v>17</v>
      </c>
    </row>
    <row r="112" spans="1:4" x14ac:dyDescent="0.3">
      <c r="A112" s="84" t="s">
        <v>3905</v>
      </c>
      <c r="B112" s="71">
        <v>7</v>
      </c>
      <c r="C112" s="71">
        <v>7</v>
      </c>
      <c r="D112" s="71">
        <v>14</v>
      </c>
    </row>
    <row r="113" spans="1:4" x14ac:dyDescent="0.3">
      <c r="A113" s="84" t="s">
        <v>4553</v>
      </c>
      <c r="B113" s="71">
        <v>4</v>
      </c>
      <c r="C113" s="71">
        <v>2</v>
      </c>
      <c r="D113" s="71">
        <v>6</v>
      </c>
    </row>
    <row r="114" spans="1:4" x14ac:dyDescent="0.3">
      <c r="A114" s="84" t="s">
        <v>3598</v>
      </c>
      <c r="B114" s="71">
        <v>22</v>
      </c>
      <c r="C114" s="71">
        <v>12</v>
      </c>
      <c r="D114" s="71">
        <v>34</v>
      </c>
    </row>
    <row r="115" spans="1:4" x14ac:dyDescent="0.3">
      <c r="A115" s="84" t="s">
        <v>4389</v>
      </c>
      <c r="B115" s="71">
        <v>21</v>
      </c>
      <c r="C115" s="71">
        <v>8</v>
      </c>
      <c r="D115" s="71">
        <v>29</v>
      </c>
    </row>
    <row r="116" spans="1:4" x14ac:dyDescent="0.3">
      <c r="A116" s="84" t="s">
        <v>3580</v>
      </c>
      <c r="B116" s="71">
        <v>9</v>
      </c>
      <c r="C116" s="71"/>
      <c r="D116" s="71">
        <v>9</v>
      </c>
    </row>
    <row r="117" spans="1:4" x14ac:dyDescent="0.3">
      <c r="A117" s="84" t="s">
        <v>4188</v>
      </c>
      <c r="B117" s="71">
        <v>3</v>
      </c>
      <c r="C117" s="71"/>
      <c r="D117" s="71">
        <v>3</v>
      </c>
    </row>
    <row r="118" spans="1:4" x14ac:dyDescent="0.3">
      <c r="A118" s="84" t="s">
        <v>4092</v>
      </c>
      <c r="B118" s="71">
        <v>2</v>
      </c>
      <c r="C118" s="71"/>
      <c r="D118" s="71">
        <v>2</v>
      </c>
    </row>
    <row r="119" spans="1:4" x14ac:dyDescent="0.3">
      <c r="A119" s="84" t="s">
        <v>4096</v>
      </c>
      <c r="B119" s="71">
        <v>4</v>
      </c>
      <c r="C119" s="71">
        <v>1</v>
      </c>
      <c r="D119" s="71">
        <v>5</v>
      </c>
    </row>
    <row r="120" spans="1:4" x14ac:dyDescent="0.3">
      <c r="A120" s="84" t="s">
        <v>4152</v>
      </c>
      <c r="B120" s="71">
        <v>9</v>
      </c>
      <c r="C120" s="71">
        <v>6</v>
      </c>
      <c r="D120" s="71">
        <v>15</v>
      </c>
    </row>
    <row r="121" spans="1:4" ht="28.8" x14ac:dyDescent="0.3">
      <c r="A121" s="256" t="s">
        <v>4136</v>
      </c>
      <c r="B121" s="71">
        <v>8</v>
      </c>
      <c r="C121" s="71">
        <v>4</v>
      </c>
      <c r="D121" s="71">
        <v>12</v>
      </c>
    </row>
    <row r="122" spans="1:4" ht="28.8" x14ac:dyDescent="0.3">
      <c r="A122" s="256" t="s">
        <v>4115</v>
      </c>
      <c r="B122" s="71">
        <v>9</v>
      </c>
      <c r="C122" s="71">
        <v>12</v>
      </c>
      <c r="D122" s="71">
        <v>21</v>
      </c>
    </row>
    <row r="123" spans="1:4" x14ac:dyDescent="0.3">
      <c r="A123" s="84" t="s">
        <v>3394</v>
      </c>
      <c r="B123" s="71">
        <v>29</v>
      </c>
      <c r="C123" s="71">
        <v>29</v>
      </c>
      <c r="D123" s="71">
        <v>58</v>
      </c>
    </row>
    <row r="124" spans="1:4" x14ac:dyDescent="0.3">
      <c r="A124" s="84" t="s">
        <v>3688</v>
      </c>
      <c r="B124" s="71">
        <v>12</v>
      </c>
      <c r="C124" s="71">
        <v>28</v>
      </c>
      <c r="D124" s="71">
        <v>40</v>
      </c>
    </row>
    <row r="125" spans="1:4" x14ac:dyDescent="0.3">
      <c r="A125" s="84" t="s">
        <v>3668</v>
      </c>
      <c r="B125" s="71">
        <v>4</v>
      </c>
      <c r="C125" s="71">
        <v>3</v>
      </c>
      <c r="D125" s="71">
        <v>7</v>
      </c>
    </row>
    <row r="126" spans="1:4" x14ac:dyDescent="0.3">
      <c r="A126" s="84" t="s">
        <v>3869</v>
      </c>
      <c r="B126" s="71">
        <v>21</v>
      </c>
      <c r="C126" s="71">
        <v>2</v>
      </c>
      <c r="D126" s="71">
        <v>23</v>
      </c>
    </row>
    <row r="127" spans="1:4" x14ac:dyDescent="0.3">
      <c r="A127" s="84" t="s">
        <v>243</v>
      </c>
      <c r="B127" s="71">
        <v>302</v>
      </c>
      <c r="C127" s="71">
        <v>203</v>
      </c>
      <c r="D127" s="71">
        <v>505</v>
      </c>
    </row>
    <row r="129" spans="1:5" ht="21" x14ac:dyDescent="0.4">
      <c r="A129" s="82" t="s">
        <v>248</v>
      </c>
    </row>
    <row r="131" spans="1:5" x14ac:dyDescent="0.3">
      <c r="A131" s="83" t="s">
        <v>242</v>
      </c>
      <c r="B131" s="83" t="s">
        <v>246</v>
      </c>
    </row>
    <row r="132" spans="1:5" x14ac:dyDescent="0.3">
      <c r="A132" s="83" t="s">
        <v>241</v>
      </c>
      <c r="B132" t="s">
        <v>116</v>
      </c>
      <c r="C132" t="s">
        <v>89</v>
      </c>
      <c r="D132" t="s">
        <v>886</v>
      </c>
      <c r="E132" s="85" t="s">
        <v>243</v>
      </c>
    </row>
    <row r="133" spans="1:5" x14ac:dyDescent="0.3">
      <c r="A133" s="84" t="s">
        <v>4343</v>
      </c>
      <c r="B133" s="71"/>
      <c r="C133" s="71"/>
      <c r="D133" s="71">
        <v>12</v>
      </c>
      <c r="E133" s="71">
        <v>12</v>
      </c>
    </row>
    <row r="134" spans="1:5" x14ac:dyDescent="0.3">
      <c r="A134" s="84" t="s">
        <v>3562</v>
      </c>
      <c r="B134" s="71"/>
      <c r="C134" s="71">
        <v>1</v>
      </c>
      <c r="D134" s="71"/>
      <c r="E134" s="71">
        <v>1</v>
      </c>
    </row>
    <row r="135" spans="1:5" x14ac:dyDescent="0.3">
      <c r="A135" s="84" t="s">
        <v>4204</v>
      </c>
      <c r="B135" s="71">
        <v>1</v>
      </c>
      <c r="C135" s="71">
        <v>2</v>
      </c>
      <c r="D135" s="71"/>
      <c r="E135" s="71">
        <v>3</v>
      </c>
    </row>
    <row r="136" spans="1:5" x14ac:dyDescent="0.3">
      <c r="A136" s="84" t="s">
        <v>4300</v>
      </c>
      <c r="B136" s="71"/>
      <c r="C136" s="71">
        <v>3</v>
      </c>
      <c r="D136" s="71"/>
      <c r="E136" s="71">
        <v>3</v>
      </c>
    </row>
    <row r="137" spans="1:5" x14ac:dyDescent="0.3">
      <c r="A137" s="84" t="s">
        <v>3788</v>
      </c>
      <c r="B137" s="71"/>
      <c r="C137" s="71">
        <v>1</v>
      </c>
      <c r="D137" s="71">
        <v>1</v>
      </c>
      <c r="E137" s="71">
        <v>2</v>
      </c>
    </row>
    <row r="138" spans="1:5" x14ac:dyDescent="0.3">
      <c r="A138" s="84" t="s">
        <v>3839</v>
      </c>
      <c r="B138" s="71"/>
      <c r="C138" s="71"/>
      <c r="D138" s="71">
        <v>4</v>
      </c>
      <c r="E138" s="71">
        <v>4</v>
      </c>
    </row>
    <row r="139" spans="1:5" x14ac:dyDescent="0.3">
      <c r="A139" s="84" t="s">
        <v>3816</v>
      </c>
      <c r="B139" s="71"/>
      <c r="C139" s="71"/>
      <c r="D139" s="71">
        <v>10</v>
      </c>
      <c r="E139" s="71">
        <v>10</v>
      </c>
    </row>
    <row r="140" spans="1:5" x14ac:dyDescent="0.3">
      <c r="A140" s="84" t="s">
        <v>4510</v>
      </c>
      <c r="B140" s="71"/>
      <c r="C140" s="71">
        <v>1</v>
      </c>
      <c r="D140" s="71">
        <v>7</v>
      </c>
      <c r="E140" s="71">
        <v>8</v>
      </c>
    </row>
    <row r="141" spans="1:5" x14ac:dyDescent="0.3">
      <c r="A141" s="84" t="s">
        <v>4540</v>
      </c>
      <c r="B141" s="71"/>
      <c r="C141" s="71"/>
      <c r="D141" s="71">
        <v>4</v>
      </c>
      <c r="E141" s="71">
        <v>4</v>
      </c>
    </row>
    <row r="142" spans="1:5" x14ac:dyDescent="0.3">
      <c r="A142" s="84" t="s">
        <v>3803</v>
      </c>
      <c r="B142" s="71"/>
      <c r="C142" s="71">
        <v>1</v>
      </c>
      <c r="D142" s="71">
        <v>4</v>
      </c>
      <c r="E142" s="71">
        <v>5</v>
      </c>
    </row>
    <row r="143" spans="1:5" x14ac:dyDescent="0.3">
      <c r="A143" s="84" t="s">
        <v>4200</v>
      </c>
      <c r="B143" s="71"/>
      <c r="C143" s="71">
        <v>1</v>
      </c>
      <c r="D143" s="71"/>
      <c r="E143" s="71">
        <v>1</v>
      </c>
    </row>
    <row r="144" spans="1:5" x14ac:dyDescent="0.3">
      <c r="A144" s="84" t="s">
        <v>3334</v>
      </c>
      <c r="B144" s="71"/>
      <c r="C144" s="71">
        <v>9</v>
      </c>
      <c r="D144" s="71"/>
      <c r="E144" s="71">
        <v>9</v>
      </c>
    </row>
    <row r="145" spans="1:5" x14ac:dyDescent="0.3">
      <c r="A145" s="84" t="s">
        <v>3321</v>
      </c>
      <c r="B145" s="71"/>
      <c r="C145" s="71">
        <v>3</v>
      </c>
      <c r="D145" s="71"/>
      <c r="E145" s="71">
        <v>3</v>
      </c>
    </row>
    <row r="146" spans="1:5" x14ac:dyDescent="0.3">
      <c r="A146" s="84" t="s">
        <v>3310</v>
      </c>
      <c r="B146" s="71"/>
      <c r="C146" s="71">
        <v>1</v>
      </c>
      <c r="D146" s="71"/>
      <c r="E146" s="71">
        <v>1</v>
      </c>
    </row>
    <row r="147" spans="1:5" x14ac:dyDescent="0.3">
      <c r="A147" s="84" t="s">
        <v>3244</v>
      </c>
      <c r="B147" s="71"/>
      <c r="C147" s="71">
        <v>2</v>
      </c>
      <c r="D147" s="71"/>
      <c r="E147" s="71">
        <v>2</v>
      </c>
    </row>
    <row r="148" spans="1:5" x14ac:dyDescent="0.3">
      <c r="A148" s="84" t="s">
        <v>4437</v>
      </c>
      <c r="B148" s="71"/>
      <c r="C148" s="71">
        <v>14</v>
      </c>
      <c r="D148" s="71"/>
      <c r="E148" s="71">
        <v>14</v>
      </c>
    </row>
    <row r="149" spans="1:5" x14ac:dyDescent="0.3">
      <c r="A149" s="84" t="s">
        <v>4315</v>
      </c>
      <c r="B149" s="71"/>
      <c r="C149" s="71">
        <v>5</v>
      </c>
      <c r="D149" s="71"/>
      <c r="E149" s="71">
        <v>5</v>
      </c>
    </row>
    <row r="150" spans="1:5" x14ac:dyDescent="0.3">
      <c r="A150" s="84" t="s">
        <v>3932</v>
      </c>
      <c r="B150" s="71"/>
      <c r="C150" s="71"/>
      <c r="D150" s="71">
        <v>2</v>
      </c>
      <c r="E150" s="71">
        <v>2</v>
      </c>
    </row>
    <row r="151" spans="1:5" x14ac:dyDescent="0.3">
      <c r="A151" s="84" t="s">
        <v>3905</v>
      </c>
      <c r="B151" s="71"/>
      <c r="C151" s="71"/>
      <c r="D151" s="71">
        <v>7</v>
      </c>
      <c r="E151" s="71">
        <v>7</v>
      </c>
    </row>
    <row r="152" spans="1:5" x14ac:dyDescent="0.3">
      <c r="A152" s="84" t="s">
        <v>4553</v>
      </c>
      <c r="B152" s="71"/>
      <c r="C152" s="71">
        <v>2</v>
      </c>
      <c r="D152" s="71"/>
      <c r="E152" s="71">
        <v>2</v>
      </c>
    </row>
    <row r="153" spans="1:5" x14ac:dyDescent="0.3">
      <c r="A153" s="84" t="s">
        <v>3598</v>
      </c>
      <c r="B153" s="71">
        <v>1</v>
      </c>
      <c r="C153" s="71">
        <v>8</v>
      </c>
      <c r="D153" s="71">
        <v>3</v>
      </c>
      <c r="E153" s="71">
        <v>12</v>
      </c>
    </row>
    <row r="154" spans="1:5" x14ac:dyDescent="0.3">
      <c r="A154" s="84" t="s">
        <v>4389</v>
      </c>
      <c r="B154" s="71"/>
      <c r="C154" s="71"/>
      <c r="D154" s="71">
        <v>8</v>
      </c>
      <c r="E154" s="71">
        <v>8</v>
      </c>
    </row>
    <row r="155" spans="1:5" x14ac:dyDescent="0.3">
      <c r="A155" s="84" t="s">
        <v>4096</v>
      </c>
      <c r="B155" s="71">
        <v>1</v>
      </c>
      <c r="C155" s="71"/>
      <c r="D155" s="71"/>
      <c r="E155" s="71">
        <v>1</v>
      </c>
    </row>
    <row r="156" spans="1:5" x14ac:dyDescent="0.3">
      <c r="A156" s="84" t="s">
        <v>4152</v>
      </c>
      <c r="B156" s="71"/>
      <c r="C156" s="71">
        <v>6</v>
      </c>
      <c r="D156" s="71"/>
      <c r="E156" s="71">
        <v>6</v>
      </c>
    </row>
    <row r="157" spans="1:5" ht="28.8" x14ac:dyDescent="0.3">
      <c r="A157" s="256" t="s">
        <v>4136</v>
      </c>
      <c r="B157" s="71"/>
      <c r="C157" s="71">
        <v>4</v>
      </c>
      <c r="D157" s="71"/>
      <c r="E157" s="71">
        <v>4</v>
      </c>
    </row>
    <row r="158" spans="1:5" ht="28.8" x14ac:dyDescent="0.3">
      <c r="A158" s="256" t="s">
        <v>4115</v>
      </c>
      <c r="B158" s="71"/>
      <c r="C158" s="71">
        <v>8</v>
      </c>
      <c r="D158" s="71">
        <v>4</v>
      </c>
      <c r="E158" s="71">
        <v>12</v>
      </c>
    </row>
    <row r="159" spans="1:5" x14ac:dyDescent="0.3">
      <c r="A159" s="84" t="s">
        <v>3394</v>
      </c>
      <c r="B159" s="71">
        <v>10</v>
      </c>
      <c r="C159" s="71">
        <v>17</v>
      </c>
      <c r="D159" s="71">
        <v>2</v>
      </c>
      <c r="E159" s="71">
        <v>29</v>
      </c>
    </row>
    <row r="160" spans="1:5" x14ac:dyDescent="0.3">
      <c r="A160" s="84" t="s">
        <v>3688</v>
      </c>
      <c r="B160" s="71"/>
      <c r="C160" s="71">
        <v>19</v>
      </c>
      <c r="D160" s="71">
        <v>9</v>
      </c>
      <c r="E160" s="71">
        <v>28</v>
      </c>
    </row>
    <row r="161" spans="1:5" x14ac:dyDescent="0.3">
      <c r="A161" s="84" t="s">
        <v>3668</v>
      </c>
      <c r="B161" s="71"/>
      <c r="C161" s="71">
        <v>3</v>
      </c>
      <c r="D161" s="71"/>
      <c r="E161" s="71">
        <v>3</v>
      </c>
    </row>
    <row r="162" spans="1:5" x14ac:dyDescent="0.3">
      <c r="A162" s="84" t="s">
        <v>3869</v>
      </c>
      <c r="B162" s="71"/>
      <c r="C162" s="71">
        <v>2</v>
      </c>
      <c r="D162" s="71"/>
      <c r="E162" s="71">
        <v>2</v>
      </c>
    </row>
    <row r="163" spans="1:5" x14ac:dyDescent="0.3">
      <c r="A163" s="84" t="s">
        <v>243</v>
      </c>
      <c r="B163" s="71">
        <v>13</v>
      </c>
      <c r="C163" s="71">
        <v>113</v>
      </c>
      <c r="D163" s="71">
        <v>77</v>
      </c>
      <c r="E163" s="71">
        <v>203</v>
      </c>
    </row>
    <row r="165" spans="1:5" ht="21" x14ac:dyDescent="0.4">
      <c r="A165" s="82" t="s">
        <v>249</v>
      </c>
    </row>
    <row r="167" spans="1:5" x14ac:dyDescent="0.3">
      <c r="A167" s="83" t="s">
        <v>242</v>
      </c>
      <c r="B167" s="83" t="s">
        <v>246</v>
      </c>
    </row>
    <row r="168" spans="1:5" x14ac:dyDescent="0.3">
      <c r="A168" s="83" t="s">
        <v>241</v>
      </c>
      <c r="B168" t="s">
        <v>105</v>
      </c>
      <c r="C168" t="s">
        <v>84</v>
      </c>
      <c r="D168" s="69" t="s">
        <v>243</v>
      </c>
    </row>
    <row r="169" spans="1:5" x14ac:dyDescent="0.3">
      <c r="A169" s="84" t="s">
        <v>4343</v>
      </c>
      <c r="B169" s="69">
        <v>12</v>
      </c>
      <c r="C169" s="69"/>
      <c r="D169" s="71">
        <v>12</v>
      </c>
    </row>
    <row r="170" spans="1:5" x14ac:dyDescent="0.3">
      <c r="A170" s="84" t="s">
        <v>3562</v>
      </c>
      <c r="B170" s="69">
        <v>1</v>
      </c>
      <c r="C170" s="69"/>
      <c r="D170" s="71">
        <v>1</v>
      </c>
    </row>
    <row r="171" spans="1:5" x14ac:dyDescent="0.3">
      <c r="A171" s="84" t="s">
        <v>4204</v>
      </c>
      <c r="B171" s="69">
        <v>3</v>
      </c>
      <c r="C171" s="69"/>
      <c r="D171" s="71">
        <v>3</v>
      </c>
    </row>
    <row r="172" spans="1:5" x14ac:dyDescent="0.3">
      <c r="A172" s="84" t="s">
        <v>4300</v>
      </c>
      <c r="B172" s="69">
        <v>3</v>
      </c>
      <c r="C172" s="69"/>
      <c r="D172" s="71">
        <v>3</v>
      </c>
    </row>
    <row r="173" spans="1:5" x14ac:dyDescent="0.3">
      <c r="A173" s="84" t="s">
        <v>3788</v>
      </c>
      <c r="B173" s="69">
        <v>2</v>
      </c>
      <c r="C173" s="69"/>
      <c r="D173" s="71">
        <v>2</v>
      </c>
    </row>
    <row r="174" spans="1:5" x14ac:dyDescent="0.3">
      <c r="A174" s="84" t="s">
        <v>3839</v>
      </c>
      <c r="B174" s="69">
        <v>4</v>
      </c>
      <c r="C174" s="69"/>
      <c r="D174" s="71">
        <v>4</v>
      </c>
    </row>
    <row r="175" spans="1:5" x14ac:dyDescent="0.3">
      <c r="A175" s="84" t="s">
        <v>3816</v>
      </c>
      <c r="B175" s="69">
        <v>10</v>
      </c>
      <c r="C175" s="69"/>
      <c r="D175" s="71">
        <v>10</v>
      </c>
    </row>
    <row r="176" spans="1:5" x14ac:dyDescent="0.3">
      <c r="A176" s="84" t="s">
        <v>4510</v>
      </c>
      <c r="B176" s="69">
        <v>8</v>
      </c>
      <c r="C176" s="69"/>
      <c r="D176" s="71">
        <v>8</v>
      </c>
    </row>
    <row r="177" spans="1:4" x14ac:dyDescent="0.3">
      <c r="A177" s="84" t="s">
        <v>4540</v>
      </c>
      <c r="B177" s="69">
        <v>4</v>
      </c>
      <c r="C177" s="69"/>
      <c r="D177" s="71">
        <v>4</v>
      </c>
    </row>
    <row r="178" spans="1:4" x14ac:dyDescent="0.3">
      <c r="A178" s="84" t="s">
        <v>3803</v>
      </c>
      <c r="B178" s="69">
        <v>5</v>
      </c>
      <c r="C178" s="69"/>
      <c r="D178" s="71">
        <v>5</v>
      </c>
    </row>
    <row r="179" spans="1:4" x14ac:dyDescent="0.3">
      <c r="A179" s="84" t="s">
        <v>4200</v>
      </c>
      <c r="B179" s="69">
        <v>1</v>
      </c>
      <c r="C179" s="69"/>
      <c r="D179" s="71">
        <v>1</v>
      </c>
    </row>
    <row r="180" spans="1:4" x14ac:dyDescent="0.3">
      <c r="A180" s="84" t="s">
        <v>3334</v>
      </c>
      <c r="B180" s="69">
        <v>9</v>
      </c>
      <c r="C180" s="69"/>
      <c r="D180" s="71">
        <v>9</v>
      </c>
    </row>
    <row r="181" spans="1:4" x14ac:dyDescent="0.3">
      <c r="A181" s="84" t="s">
        <v>3321</v>
      </c>
      <c r="B181" s="69">
        <v>3</v>
      </c>
      <c r="C181" s="69"/>
      <c r="D181" s="71">
        <v>3</v>
      </c>
    </row>
    <row r="182" spans="1:4" x14ac:dyDescent="0.3">
      <c r="A182" s="84" t="s">
        <v>3310</v>
      </c>
      <c r="B182" s="69">
        <v>1</v>
      </c>
      <c r="C182" s="69"/>
      <c r="D182" s="71">
        <v>1</v>
      </c>
    </row>
    <row r="183" spans="1:4" x14ac:dyDescent="0.3">
      <c r="A183" s="84" t="s">
        <v>3244</v>
      </c>
      <c r="B183" s="69">
        <v>2</v>
      </c>
      <c r="C183" s="69"/>
      <c r="D183" s="71">
        <v>2</v>
      </c>
    </row>
    <row r="184" spans="1:4" x14ac:dyDescent="0.3">
      <c r="A184" s="84" t="s">
        <v>4437</v>
      </c>
      <c r="B184" s="69">
        <v>11</v>
      </c>
      <c r="C184" s="69">
        <v>3</v>
      </c>
      <c r="D184" s="71">
        <v>14</v>
      </c>
    </row>
    <row r="185" spans="1:4" x14ac:dyDescent="0.3">
      <c r="A185" s="84" t="s">
        <v>4315</v>
      </c>
      <c r="B185" s="69">
        <v>5</v>
      </c>
      <c r="C185" s="69"/>
      <c r="D185" s="71">
        <v>5</v>
      </c>
    </row>
    <row r="186" spans="1:4" x14ac:dyDescent="0.3">
      <c r="A186" s="84" t="s">
        <v>3932</v>
      </c>
      <c r="B186" s="69">
        <v>1</v>
      </c>
      <c r="C186" s="69">
        <v>1</v>
      </c>
      <c r="D186" s="71">
        <v>2</v>
      </c>
    </row>
    <row r="187" spans="1:4" x14ac:dyDescent="0.3">
      <c r="A187" s="84" t="s">
        <v>3905</v>
      </c>
      <c r="B187" s="69">
        <v>7</v>
      </c>
      <c r="C187" s="69"/>
      <c r="D187" s="71">
        <v>7</v>
      </c>
    </row>
    <row r="188" spans="1:4" x14ac:dyDescent="0.3">
      <c r="A188" s="84" t="s">
        <v>4553</v>
      </c>
      <c r="B188" s="69">
        <v>2</v>
      </c>
      <c r="C188" s="69"/>
      <c r="D188" s="71">
        <v>2</v>
      </c>
    </row>
    <row r="189" spans="1:4" x14ac:dyDescent="0.3">
      <c r="A189" s="84" t="s">
        <v>3598</v>
      </c>
      <c r="B189" s="69">
        <v>12</v>
      </c>
      <c r="C189" s="69"/>
      <c r="D189" s="71">
        <v>12</v>
      </c>
    </row>
    <row r="190" spans="1:4" x14ac:dyDescent="0.3">
      <c r="A190" s="84" t="s">
        <v>4389</v>
      </c>
      <c r="B190" s="69">
        <v>8</v>
      </c>
      <c r="C190" s="69"/>
      <c r="D190" s="71">
        <v>8</v>
      </c>
    </row>
    <row r="191" spans="1:4" x14ac:dyDescent="0.3">
      <c r="A191" s="84" t="s">
        <v>4096</v>
      </c>
      <c r="B191" s="69">
        <v>1</v>
      </c>
      <c r="C191" s="69"/>
      <c r="D191" s="71">
        <v>1</v>
      </c>
    </row>
    <row r="192" spans="1:4" x14ac:dyDescent="0.3">
      <c r="A192" s="84" t="s">
        <v>4152</v>
      </c>
      <c r="B192" s="69">
        <v>6</v>
      </c>
      <c r="C192" s="69"/>
      <c r="D192" s="71">
        <v>6</v>
      </c>
    </row>
    <row r="193" spans="1:4" ht="28.8" x14ac:dyDescent="0.3">
      <c r="A193" s="256" t="s">
        <v>4136</v>
      </c>
      <c r="B193" s="69">
        <v>4</v>
      </c>
      <c r="C193" s="69"/>
      <c r="D193" s="71">
        <v>4</v>
      </c>
    </row>
    <row r="194" spans="1:4" ht="28.8" x14ac:dyDescent="0.3">
      <c r="A194" s="256" t="s">
        <v>4115</v>
      </c>
      <c r="B194" s="69">
        <v>10</v>
      </c>
      <c r="C194" s="69">
        <v>2</v>
      </c>
      <c r="D194" s="71">
        <v>12</v>
      </c>
    </row>
    <row r="195" spans="1:4" x14ac:dyDescent="0.3">
      <c r="A195" s="84" t="s">
        <v>3394</v>
      </c>
      <c r="B195" s="69">
        <v>26</v>
      </c>
      <c r="C195" s="69">
        <v>3</v>
      </c>
      <c r="D195" s="71">
        <v>29</v>
      </c>
    </row>
    <row r="196" spans="1:4" x14ac:dyDescent="0.3">
      <c r="A196" s="84" t="s">
        <v>3688</v>
      </c>
      <c r="B196" s="69">
        <v>28</v>
      </c>
      <c r="C196" s="69"/>
      <c r="D196" s="71">
        <v>28</v>
      </c>
    </row>
    <row r="197" spans="1:4" x14ac:dyDescent="0.3">
      <c r="A197" s="84" t="s">
        <v>3668</v>
      </c>
      <c r="B197" s="69">
        <v>3</v>
      </c>
      <c r="C197" s="69"/>
      <c r="D197" s="71">
        <v>3</v>
      </c>
    </row>
    <row r="198" spans="1:4" x14ac:dyDescent="0.3">
      <c r="A198" s="84" t="s">
        <v>3869</v>
      </c>
      <c r="B198" s="69">
        <v>2</v>
      </c>
      <c r="C198" s="69"/>
      <c r="D198" s="71">
        <v>2</v>
      </c>
    </row>
    <row r="199" spans="1:4" x14ac:dyDescent="0.3">
      <c r="A199" s="84" t="s">
        <v>243</v>
      </c>
      <c r="B199" s="69">
        <v>194</v>
      </c>
      <c r="C199" s="69">
        <v>9</v>
      </c>
      <c r="D199" s="71">
        <v>203</v>
      </c>
    </row>
    <row r="201" spans="1:4" ht="21" x14ac:dyDescent="0.4">
      <c r="A201" s="82" t="s">
        <v>250</v>
      </c>
    </row>
    <row r="203" spans="1:4" x14ac:dyDescent="0.3">
      <c r="A203" s="83" t="s">
        <v>241</v>
      </c>
      <c r="B203" t="s">
        <v>251</v>
      </c>
    </row>
    <row r="204" spans="1:4" x14ac:dyDescent="0.3">
      <c r="A204" s="84" t="s">
        <v>4343</v>
      </c>
      <c r="B204">
        <v>14</v>
      </c>
    </row>
    <row r="205" spans="1:4" x14ac:dyDescent="0.3">
      <c r="A205" s="84" t="s">
        <v>3562</v>
      </c>
      <c r="B205">
        <v>1</v>
      </c>
    </row>
    <row r="206" spans="1:4" x14ac:dyDescent="0.3">
      <c r="A206" s="84" t="s">
        <v>4204</v>
      </c>
      <c r="B206">
        <v>3</v>
      </c>
    </row>
    <row r="207" spans="1:4" x14ac:dyDescent="0.3">
      <c r="A207" s="84" t="s">
        <v>4547</v>
      </c>
      <c r="B207">
        <v>0</v>
      </c>
    </row>
    <row r="208" spans="1:4" x14ac:dyDescent="0.3">
      <c r="A208" s="84" t="s">
        <v>4300</v>
      </c>
      <c r="B208">
        <v>4</v>
      </c>
    </row>
    <row r="209" spans="1:2" x14ac:dyDescent="0.3">
      <c r="A209" s="84" t="s">
        <v>3788</v>
      </c>
      <c r="B209">
        <v>3</v>
      </c>
    </row>
    <row r="210" spans="1:2" x14ac:dyDescent="0.3">
      <c r="A210" s="84" t="s">
        <v>4506</v>
      </c>
      <c r="B210">
        <v>0</v>
      </c>
    </row>
    <row r="211" spans="1:2" x14ac:dyDescent="0.3">
      <c r="A211" s="84" t="s">
        <v>3839</v>
      </c>
      <c r="B211">
        <v>6</v>
      </c>
    </row>
    <row r="212" spans="1:2" x14ac:dyDescent="0.3">
      <c r="A212" s="84" t="s">
        <v>3816</v>
      </c>
      <c r="B212">
        <v>20</v>
      </c>
    </row>
    <row r="213" spans="1:2" x14ac:dyDescent="0.3">
      <c r="A213" s="84" t="s">
        <v>4510</v>
      </c>
      <c r="B213">
        <v>11</v>
      </c>
    </row>
    <row r="214" spans="1:2" x14ac:dyDescent="0.3">
      <c r="A214" s="84" t="s">
        <v>4540</v>
      </c>
      <c r="B214">
        <v>4</v>
      </c>
    </row>
    <row r="215" spans="1:2" x14ac:dyDescent="0.3">
      <c r="A215" s="84" t="s">
        <v>3803</v>
      </c>
      <c r="B215">
        <v>5</v>
      </c>
    </row>
    <row r="216" spans="1:2" x14ac:dyDescent="0.3">
      <c r="A216" s="84" t="s">
        <v>3317</v>
      </c>
      <c r="B216">
        <v>0</v>
      </c>
    </row>
    <row r="217" spans="1:2" x14ac:dyDescent="0.3">
      <c r="A217" s="84" t="s">
        <v>4200</v>
      </c>
      <c r="B217">
        <v>1</v>
      </c>
    </row>
    <row r="218" spans="1:2" x14ac:dyDescent="0.3">
      <c r="A218" s="84" t="s">
        <v>4293</v>
      </c>
      <c r="B218">
        <v>0</v>
      </c>
    </row>
    <row r="219" spans="1:2" x14ac:dyDescent="0.3">
      <c r="A219" s="84" t="s">
        <v>3334</v>
      </c>
      <c r="B219">
        <v>18</v>
      </c>
    </row>
    <row r="220" spans="1:2" x14ac:dyDescent="0.3">
      <c r="A220" s="84" t="s">
        <v>3321</v>
      </c>
      <c r="B220">
        <v>3</v>
      </c>
    </row>
    <row r="221" spans="1:2" x14ac:dyDescent="0.3">
      <c r="A221" s="84" t="s">
        <v>3310</v>
      </c>
      <c r="B221">
        <v>2</v>
      </c>
    </row>
    <row r="222" spans="1:2" x14ac:dyDescent="0.3">
      <c r="A222" s="84" t="s">
        <v>3244</v>
      </c>
      <c r="B222">
        <v>24</v>
      </c>
    </row>
    <row r="223" spans="1:2" x14ac:dyDescent="0.3">
      <c r="A223" s="84" t="s">
        <v>4437</v>
      </c>
      <c r="B223">
        <v>33</v>
      </c>
    </row>
    <row r="224" spans="1:2" x14ac:dyDescent="0.3">
      <c r="A224" s="84" t="s">
        <v>4315</v>
      </c>
      <c r="B224">
        <v>8</v>
      </c>
    </row>
    <row r="225" spans="1:2" x14ac:dyDescent="0.3">
      <c r="A225" s="84" t="s">
        <v>3932</v>
      </c>
      <c r="B225">
        <v>11</v>
      </c>
    </row>
    <row r="226" spans="1:2" x14ac:dyDescent="0.3">
      <c r="A226" s="84" t="s">
        <v>3905</v>
      </c>
      <c r="B226">
        <v>8</v>
      </c>
    </row>
    <row r="227" spans="1:2" x14ac:dyDescent="0.3">
      <c r="A227" s="84" t="s">
        <v>4553</v>
      </c>
      <c r="B227">
        <v>24</v>
      </c>
    </row>
    <row r="228" spans="1:2" x14ac:dyDescent="0.3">
      <c r="A228" s="84" t="s">
        <v>3598</v>
      </c>
      <c r="B228">
        <v>22</v>
      </c>
    </row>
    <row r="229" spans="1:2" x14ac:dyDescent="0.3">
      <c r="A229" s="84" t="s">
        <v>4389</v>
      </c>
      <c r="B229">
        <v>15</v>
      </c>
    </row>
    <row r="230" spans="1:2" x14ac:dyDescent="0.3">
      <c r="A230" s="84" t="s">
        <v>3580</v>
      </c>
      <c r="B230">
        <v>0</v>
      </c>
    </row>
    <row r="231" spans="1:2" x14ac:dyDescent="0.3">
      <c r="A231" s="84" t="s">
        <v>4188</v>
      </c>
      <c r="B231">
        <v>0</v>
      </c>
    </row>
    <row r="232" spans="1:2" x14ac:dyDescent="0.3">
      <c r="A232" s="84" t="s">
        <v>4092</v>
      </c>
      <c r="B232">
        <v>0</v>
      </c>
    </row>
    <row r="233" spans="1:2" x14ac:dyDescent="0.3">
      <c r="A233" s="84" t="s">
        <v>4096</v>
      </c>
      <c r="B233">
        <v>5</v>
      </c>
    </row>
    <row r="234" spans="1:2" x14ac:dyDescent="0.3">
      <c r="A234" s="84" t="s">
        <v>4152</v>
      </c>
      <c r="B234">
        <v>8</v>
      </c>
    </row>
    <row r="235" spans="1:2" ht="28.8" x14ac:dyDescent="0.3">
      <c r="A235" s="256" t="s">
        <v>4136</v>
      </c>
      <c r="B235">
        <v>16</v>
      </c>
    </row>
    <row r="236" spans="1:2" ht="28.8" x14ac:dyDescent="0.3">
      <c r="A236" s="256" t="s">
        <v>4115</v>
      </c>
      <c r="B236">
        <v>24</v>
      </c>
    </row>
    <row r="237" spans="1:2" x14ac:dyDescent="0.3">
      <c r="A237" s="84" t="s">
        <v>3394</v>
      </c>
      <c r="B237">
        <v>71</v>
      </c>
    </row>
    <row r="238" spans="1:2" x14ac:dyDescent="0.3">
      <c r="A238" s="84" t="s">
        <v>3688</v>
      </c>
      <c r="B238">
        <v>41</v>
      </c>
    </row>
    <row r="239" spans="1:2" x14ac:dyDescent="0.3">
      <c r="A239" s="84" t="s">
        <v>3668</v>
      </c>
      <c r="B239">
        <v>4</v>
      </c>
    </row>
    <row r="240" spans="1:2" x14ac:dyDescent="0.3">
      <c r="A240" s="84" t="s">
        <v>3869</v>
      </c>
      <c r="B240">
        <v>6</v>
      </c>
    </row>
    <row r="241" spans="1:5" x14ac:dyDescent="0.3">
      <c r="A241" s="84" t="s">
        <v>243</v>
      </c>
      <c r="B241">
        <v>415</v>
      </c>
    </row>
    <row r="243" spans="1:5" ht="21" x14ac:dyDescent="0.4">
      <c r="A243" s="82" t="s">
        <v>248</v>
      </c>
    </row>
    <row r="245" spans="1:5" x14ac:dyDescent="0.3">
      <c r="A245" s="83" t="s">
        <v>251</v>
      </c>
      <c r="B245" s="83" t="s">
        <v>246</v>
      </c>
    </row>
    <row r="246" spans="1:5" x14ac:dyDescent="0.3">
      <c r="A246" s="83" t="s">
        <v>241</v>
      </c>
      <c r="B246" s="71" t="s">
        <v>116</v>
      </c>
      <c r="C246" s="71" t="s">
        <v>89</v>
      </c>
      <c r="D246" s="71" t="s">
        <v>886</v>
      </c>
      <c r="E246" s="71" t="s">
        <v>243</v>
      </c>
    </row>
    <row r="247" spans="1:5" x14ac:dyDescent="0.3">
      <c r="A247" s="84" t="s">
        <v>4343</v>
      </c>
      <c r="B247" s="71">
        <v>0</v>
      </c>
      <c r="C247" s="71"/>
      <c r="D247" s="71">
        <v>14</v>
      </c>
      <c r="E247" s="71">
        <v>14</v>
      </c>
    </row>
    <row r="248" spans="1:5" x14ac:dyDescent="0.3">
      <c r="A248" s="84" t="s">
        <v>3562</v>
      </c>
      <c r="B248" s="71"/>
      <c r="C248" s="71">
        <v>1</v>
      </c>
      <c r="D248" s="71"/>
      <c r="E248" s="71">
        <v>1</v>
      </c>
    </row>
    <row r="249" spans="1:5" x14ac:dyDescent="0.3">
      <c r="A249" s="84" t="s">
        <v>4204</v>
      </c>
      <c r="B249" s="71">
        <v>1</v>
      </c>
      <c r="C249" s="71">
        <v>2</v>
      </c>
      <c r="D249" s="71"/>
      <c r="E249" s="71">
        <v>3</v>
      </c>
    </row>
    <row r="250" spans="1:5" x14ac:dyDescent="0.3">
      <c r="A250" s="84" t="s">
        <v>4547</v>
      </c>
      <c r="B250" s="71"/>
      <c r="C250" s="71">
        <v>0</v>
      </c>
      <c r="D250" s="71">
        <v>0</v>
      </c>
      <c r="E250" s="71">
        <v>0</v>
      </c>
    </row>
    <row r="251" spans="1:5" x14ac:dyDescent="0.3">
      <c r="A251" s="84" t="s">
        <v>4300</v>
      </c>
      <c r="B251" s="71"/>
      <c r="C251" s="71">
        <v>4</v>
      </c>
      <c r="D251" s="71"/>
      <c r="E251" s="71">
        <v>4</v>
      </c>
    </row>
    <row r="252" spans="1:5" x14ac:dyDescent="0.3">
      <c r="A252" s="84" t="s">
        <v>3788</v>
      </c>
      <c r="B252" s="71"/>
      <c r="C252" s="71">
        <v>2</v>
      </c>
      <c r="D252" s="71">
        <v>1</v>
      </c>
      <c r="E252" s="71">
        <v>3</v>
      </c>
    </row>
    <row r="253" spans="1:5" x14ac:dyDescent="0.3">
      <c r="A253" s="84" t="s">
        <v>4506</v>
      </c>
      <c r="B253" s="71"/>
      <c r="C253" s="71">
        <v>0</v>
      </c>
      <c r="D253" s="71"/>
      <c r="E253" s="71">
        <v>0</v>
      </c>
    </row>
    <row r="254" spans="1:5" x14ac:dyDescent="0.3">
      <c r="A254" s="84" t="s">
        <v>3839</v>
      </c>
      <c r="B254" s="71">
        <v>0</v>
      </c>
      <c r="C254" s="71">
        <v>0</v>
      </c>
      <c r="D254" s="71">
        <v>6</v>
      </c>
      <c r="E254" s="71">
        <v>6</v>
      </c>
    </row>
    <row r="255" spans="1:5" x14ac:dyDescent="0.3">
      <c r="A255" s="84" t="s">
        <v>3816</v>
      </c>
      <c r="B255" s="71"/>
      <c r="C255" s="71"/>
      <c r="D255" s="71">
        <v>20</v>
      </c>
      <c r="E255" s="71">
        <v>20</v>
      </c>
    </row>
    <row r="256" spans="1:5" x14ac:dyDescent="0.3">
      <c r="A256" s="84" t="s">
        <v>4510</v>
      </c>
      <c r="B256" s="71">
        <v>0</v>
      </c>
      <c r="C256" s="71">
        <v>1</v>
      </c>
      <c r="D256" s="71">
        <v>10</v>
      </c>
      <c r="E256" s="71">
        <v>11</v>
      </c>
    </row>
    <row r="257" spans="1:5" x14ac:dyDescent="0.3">
      <c r="A257" s="84" t="s">
        <v>4540</v>
      </c>
      <c r="B257" s="71"/>
      <c r="C257" s="71"/>
      <c r="D257" s="71">
        <v>4</v>
      </c>
      <c r="E257" s="71">
        <v>4</v>
      </c>
    </row>
    <row r="258" spans="1:5" x14ac:dyDescent="0.3">
      <c r="A258" s="84" t="s">
        <v>3803</v>
      </c>
      <c r="B258" s="71"/>
      <c r="C258" s="71">
        <v>1</v>
      </c>
      <c r="D258" s="71">
        <v>4</v>
      </c>
      <c r="E258" s="71">
        <v>5</v>
      </c>
    </row>
    <row r="259" spans="1:5" x14ac:dyDescent="0.3">
      <c r="A259" s="84" t="s">
        <v>3317</v>
      </c>
      <c r="B259" s="71"/>
      <c r="C259" s="71">
        <v>0</v>
      </c>
      <c r="D259" s="71"/>
      <c r="E259" s="71">
        <v>0</v>
      </c>
    </row>
    <row r="260" spans="1:5" x14ac:dyDescent="0.3">
      <c r="A260" s="84" t="s">
        <v>4200</v>
      </c>
      <c r="B260" s="71"/>
      <c r="C260" s="71">
        <v>1</v>
      </c>
      <c r="D260" s="71"/>
      <c r="E260" s="71">
        <v>1</v>
      </c>
    </row>
    <row r="261" spans="1:5" x14ac:dyDescent="0.3">
      <c r="A261" s="84" t="s">
        <v>4293</v>
      </c>
      <c r="B261" s="71"/>
      <c r="C261" s="71"/>
      <c r="D261" s="71">
        <v>0</v>
      </c>
      <c r="E261" s="71">
        <v>0</v>
      </c>
    </row>
    <row r="262" spans="1:5" x14ac:dyDescent="0.3">
      <c r="A262" s="84" t="s">
        <v>3334</v>
      </c>
      <c r="B262" s="71">
        <v>0</v>
      </c>
      <c r="C262" s="71">
        <v>18</v>
      </c>
      <c r="D262" s="71"/>
      <c r="E262" s="71">
        <v>18</v>
      </c>
    </row>
    <row r="263" spans="1:5" x14ac:dyDescent="0.3">
      <c r="A263" s="84" t="s">
        <v>3321</v>
      </c>
      <c r="B263" s="71"/>
      <c r="C263" s="71">
        <v>3</v>
      </c>
      <c r="D263" s="71"/>
      <c r="E263" s="71">
        <v>3</v>
      </c>
    </row>
    <row r="264" spans="1:5" x14ac:dyDescent="0.3">
      <c r="A264" s="84" t="s">
        <v>3310</v>
      </c>
      <c r="B264" s="71"/>
      <c r="C264" s="71">
        <v>2</v>
      </c>
      <c r="D264" s="71"/>
      <c r="E264" s="71">
        <v>2</v>
      </c>
    </row>
    <row r="265" spans="1:5" x14ac:dyDescent="0.3">
      <c r="A265" s="84" t="s">
        <v>3244</v>
      </c>
      <c r="B265" s="71"/>
      <c r="C265" s="71">
        <v>24</v>
      </c>
      <c r="D265" s="71"/>
      <c r="E265" s="71">
        <v>24</v>
      </c>
    </row>
    <row r="266" spans="1:5" x14ac:dyDescent="0.3">
      <c r="A266" s="84" t="s">
        <v>4437</v>
      </c>
      <c r="B266" s="71"/>
      <c r="C266" s="71">
        <v>33</v>
      </c>
      <c r="D266" s="71">
        <v>0</v>
      </c>
      <c r="E266" s="71">
        <v>33</v>
      </c>
    </row>
    <row r="267" spans="1:5" x14ac:dyDescent="0.3">
      <c r="A267" s="84" t="s">
        <v>4315</v>
      </c>
      <c r="B267" s="71"/>
      <c r="C267" s="71">
        <v>8</v>
      </c>
      <c r="D267" s="71">
        <v>0</v>
      </c>
      <c r="E267" s="71">
        <v>8</v>
      </c>
    </row>
    <row r="268" spans="1:5" x14ac:dyDescent="0.3">
      <c r="A268" s="84" t="s">
        <v>3932</v>
      </c>
      <c r="B268" s="71">
        <v>0</v>
      </c>
      <c r="C268" s="71">
        <v>0</v>
      </c>
      <c r="D268" s="71">
        <v>11</v>
      </c>
      <c r="E268" s="71">
        <v>11</v>
      </c>
    </row>
    <row r="269" spans="1:5" x14ac:dyDescent="0.3">
      <c r="A269" s="84" t="s">
        <v>3905</v>
      </c>
      <c r="B269" s="71"/>
      <c r="C269" s="71"/>
      <c r="D269" s="71">
        <v>8</v>
      </c>
      <c r="E269" s="71">
        <v>8</v>
      </c>
    </row>
    <row r="270" spans="1:5" x14ac:dyDescent="0.3">
      <c r="A270" s="84" t="s">
        <v>4553</v>
      </c>
      <c r="B270" s="71"/>
      <c r="C270" s="71">
        <v>24</v>
      </c>
      <c r="D270" s="71">
        <v>0</v>
      </c>
      <c r="E270" s="71">
        <v>24</v>
      </c>
    </row>
    <row r="271" spans="1:5" x14ac:dyDescent="0.3">
      <c r="A271" s="84" t="s">
        <v>3598</v>
      </c>
      <c r="B271" s="71">
        <v>1</v>
      </c>
      <c r="C271" s="71">
        <v>16</v>
      </c>
      <c r="D271" s="71">
        <v>5</v>
      </c>
      <c r="E271" s="71">
        <v>22</v>
      </c>
    </row>
    <row r="272" spans="1:5" x14ac:dyDescent="0.3">
      <c r="A272" s="84" t="s">
        <v>4389</v>
      </c>
      <c r="B272" s="71">
        <v>0</v>
      </c>
      <c r="C272" s="71">
        <v>0</v>
      </c>
      <c r="D272" s="71">
        <v>15</v>
      </c>
      <c r="E272" s="71">
        <v>15</v>
      </c>
    </row>
    <row r="273" spans="1:5" x14ac:dyDescent="0.3">
      <c r="A273" s="84" t="s">
        <v>3580</v>
      </c>
      <c r="B273" s="71"/>
      <c r="C273" s="71">
        <v>0</v>
      </c>
      <c r="D273" s="71"/>
      <c r="E273" s="71">
        <v>0</v>
      </c>
    </row>
    <row r="274" spans="1:5" x14ac:dyDescent="0.3">
      <c r="A274" s="84" t="s">
        <v>4188</v>
      </c>
      <c r="B274" s="71"/>
      <c r="C274" s="71">
        <v>0</v>
      </c>
      <c r="D274" s="71"/>
      <c r="E274" s="71">
        <v>0</v>
      </c>
    </row>
    <row r="275" spans="1:5" x14ac:dyDescent="0.3">
      <c r="A275" s="84" t="s">
        <v>4092</v>
      </c>
      <c r="B275" s="71">
        <v>0</v>
      </c>
      <c r="C275" s="71"/>
      <c r="D275" s="71"/>
      <c r="E275" s="71">
        <v>0</v>
      </c>
    </row>
    <row r="276" spans="1:5" x14ac:dyDescent="0.3">
      <c r="A276" s="84" t="s">
        <v>4096</v>
      </c>
      <c r="B276" s="71">
        <v>5</v>
      </c>
      <c r="C276" s="71"/>
      <c r="D276" s="71"/>
      <c r="E276" s="71">
        <v>5</v>
      </c>
    </row>
    <row r="277" spans="1:5" x14ac:dyDescent="0.3">
      <c r="A277" s="84" t="s">
        <v>4152</v>
      </c>
      <c r="B277" s="71"/>
      <c r="C277" s="71">
        <v>8</v>
      </c>
      <c r="D277" s="71">
        <v>0</v>
      </c>
      <c r="E277" s="71">
        <v>8</v>
      </c>
    </row>
    <row r="278" spans="1:5" ht="28.8" x14ac:dyDescent="0.3">
      <c r="A278" s="256" t="s">
        <v>4136</v>
      </c>
      <c r="B278" s="71"/>
      <c r="C278" s="71">
        <v>16</v>
      </c>
      <c r="D278" s="71"/>
      <c r="E278" s="71">
        <v>16</v>
      </c>
    </row>
    <row r="279" spans="1:5" ht="28.8" x14ac:dyDescent="0.3">
      <c r="A279" s="256" t="s">
        <v>4115</v>
      </c>
      <c r="B279" s="71"/>
      <c r="C279" s="71">
        <v>13</v>
      </c>
      <c r="D279" s="71">
        <v>11</v>
      </c>
      <c r="E279" s="71">
        <v>24</v>
      </c>
    </row>
    <row r="280" spans="1:5" x14ac:dyDescent="0.3">
      <c r="A280" s="84" t="s">
        <v>3394</v>
      </c>
      <c r="B280" s="71">
        <v>21</v>
      </c>
      <c r="C280" s="71">
        <v>36</v>
      </c>
      <c r="D280" s="71">
        <v>14</v>
      </c>
      <c r="E280" s="71">
        <v>71</v>
      </c>
    </row>
    <row r="281" spans="1:5" x14ac:dyDescent="0.3">
      <c r="A281" s="84" t="s">
        <v>3688</v>
      </c>
      <c r="B281" s="71"/>
      <c r="C281" s="71">
        <v>25</v>
      </c>
      <c r="D281" s="71">
        <v>16</v>
      </c>
      <c r="E281" s="71">
        <v>41</v>
      </c>
    </row>
    <row r="282" spans="1:5" x14ac:dyDescent="0.3">
      <c r="A282" s="84" t="s">
        <v>3668</v>
      </c>
      <c r="B282" s="71"/>
      <c r="C282" s="71">
        <v>4</v>
      </c>
      <c r="D282" s="71"/>
      <c r="E282" s="71">
        <v>4</v>
      </c>
    </row>
    <row r="283" spans="1:5" x14ac:dyDescent="0.3">
      <c r="A283" s="84" t="s">
        <v>3869</v>
      </c>
      <c r="B283" s="71"/>
      <c r="C283" s="71">
        <v>6</v>
      </c>
      <c r="D283" s="71">
        <v>0</v>
      </c>
      <c r="E283" s="71">
        <v>6</v>
      </c>
    </row>
    <row r="284" spans="1:5" x14ac:dyDescent="0.3">
      <c r="A284" s="84" t="s">
        <v>243</v>
      </c>
      <c r="B284" s="71">
        <v>28</v>
      </c>
      <c r="C284" s="71">
        <v>248</v>
      </c>
      <c r="D284" s="71">
        <v>139</v>
      </c>
      <c r="E284" s="71">
        <v>415</v>
      </c>
    </row>
    <row r="286" spans="1:5" ht="21" x14ac:dyDescent="0.4">
      <c r="A286" s="82" t="s">
        <v>253</v>
      </c>
    </row>
    <row r="288" spans="1:5" ht="45.45" customHeight="1" x14ac:dyDescent="0.3">
      <c r="A288" s="86"/>
      <c r="B288" s="87" t="s">
        <v>254</v>
      </c>
      <c r="C288" s="88"/>
      <c r="D288" s="89"/>
    </row>
    <row r="289" spans="1:4" x14ac:dyDescent="0.3">
      <c r="A289" s="90" t="s">
        <v>57</v>
      </c>
      <c r="B289" s="91" t="s">
        <v>255</v>
      </c>
      <c r="C289" s="92" t="s">
        <v>256</v>
      </c>
      <c r="D289" s="93" t="s">
        <v>255</v>
      </c>
    </row>
    <row r="290" spans="1:4" x14ac:dyDescent="0.3">
      <c r="A290" s="94" t="s">
        <v>4343</v>
      </c>
      <c r="B290" s="95">
        <v>0.63636363636363602</v>
      </c>
      <c r="C290" s="96">
        <v>0</v>
      </c>
      <c r="D290" s="97">
        <v>0.63636363636363602</v>
      </c>
    </row>
    <row r="291" spans="1:4" x14ac:dyDescent="0.3">
      <c r="A291" s="98" t="s">
        <v>3562</v>
      </c>
      <c r="B291" s="99">
        <v>0.1</v>
      </c>
      <c r="C291" s="100">
        <v>0</v>
      </c>
      <c r="D291" s="101">
        <v>0.1</v>
      </c>
    </row>
    <row r="292" spans="1:4" x14ac:dyDescent="0.3">
      <c r="A292" s="98" t="s">
        <v>4204</v>
      </c>
      <c r="B292" s="99">
        <v>9.0909090909090898E-2</v>
      </c>
      <c r="C292" s="100">
        <v>0</v>
      </c>
      <c r="D292" s="101">
        <v>9.0909090909090898E-2</v>
      </c>
    </row>
    <row r="293" spans="1:4" x14ac:dyDescent="0.3">
      <c r="A293" s="98" t="s">
        <v>4547</v>
      </c>
      <c r="B293" s="99">
        <v>0</v>
      </c>
      <c r="C293" s="100">
        <v>0</v>
      </c>
      <c r="D293" s="101">
        <v>0</v>
      </c>
    </row>
    <row r="294" spans="1:4" x14ac:dyDescent="0.3">
      <c r="A294" s="98" t="s">
        <v>4300</v>
      </c>
      <c r="B294" s="99">
        <v>0.8</v>
      </c>
      <c r="C294" s="100">
        <v>0</v>
      </c>
      <c r="D294" s="101">
        <v>0.8</v>
      </c>
    </row>
    <row r="295" spans="1:4" x14ac:dyDescent="0.3">
      <c r="A295" s="98" t="s">
        <v>3788</v>
      </c>
      <c r="B295" s="99">
        <v>0.5</v>
      </c>
      <c r="C295" s="100">
        <v>0</v>
      </c>
      <c r="D295" s="101">
        <v>0.5</v>
      </c>
    </row>
    <row r="296" spans="1:4" x14ac:dyDescent="0.3">
      <c r="A296" s="98" t="s">
        <v>4506</v>
      </c>
      <c r="B296" s="99">
        <v>0</v>
      </c>
      <c r="C296" s="100">
        <v>0</v>
      </c>
      <c r="D296" s="101">
        <v>0</v>
      </c>
    </row>
    <row r="297" spans="1:4" x14ac:dyDescent="0.3">
      <c r="A297" s="98" t="s">
        <v>3839</v>
      </c>
      <c r="B297" s="99">
        <v>0.31578947368421101</v>
      </c>
      <c r="C297" s="100">
        <v>0</v>
      </c>
      <c r="D297" s="101">
        <v>0.31578947368421101</v>
      </c>
    </row>
    <row r="298" spans="1:4" x14ac:dyDescent="0.3">
      <c r="A298" s="98" t="s">
        <v>3816</v>
      </c>
      <c r="B298" s="99">
        <v>1.8181818181818199</v>
      </c>
      <c r="C298" s="100">
        <v>0</v>
      </c>
      <c r="D298" s="101">
        <v>1.8181818181818199</v>
      </c>
    </row>
    <row r="299" spans="1:4" x14ac:dyDescent="0.3">
      <c r="A299" s="98" t="s">
        <v>4510</v>
      </c>
      <c r="B299" s="99">
        <v>0.6875</v>
      </c>
      <c r="C299" s="100">
        <v>0</v>
      </c>
      <c r="D299" s="101">
        <v>0.6875</v>
      </c>
    </row>
    <row r="300" spans="1:4" x14ac:dyDescent="0.3">
      <c r="A300" s="98" t="s">
        <v>4540</v>
      </c>
      <c r="B300" s="99">
        <v>0.8</v>
      </c>
      <c r="C300" s="100">
        <v>0</v>
      </c>
      <c r="D300" s="101">
        <v>0.8</v>
      </c>
    </row>
    <row r="301" spans="1:4" x14ac:dyDescent="0.3">
      <c r="A301" s="98" t="s">
        <v>3803</v>
      </c>
      <c r="B301" s="99">
        <v>0.71428571428571397</v>
      </c>
      <c r="C301" s="100">
        <v>0</v>
      </c>
      <c r="D301" s="101">
        <v>0.71428571428571397</v>
      </c>
    </row>
    <row r="302" spans="1:4" x14ac:dyDescent="0.3">
      <c r="A302" s="98" t="s">
        <v>3317</v>
      </c>
      <c r="B302" s="99">
        <v>0</v>
      </c>
      <c r="C302" s="100">
        <v>0</v>
      </c>
      <c r="D302" s="101">
        <v>0</v>
      </c>
    </row>
    <row r="303" spans="1:4" x14ac:dyDescent="0.3">
      <c r="A303" s="98" t="s">
        <v>4200</v>
      </c>
      <c r="B303" s="99">
        <v>1</v>
      </c>
      <c r="C303" s="100">
        <v>1</v>
      </c>
      <c r="D303" s="101">
        <v>1</v>
      </c>
    </row>
    <row r="304" spans="1:4" x14ac:dyDescent="0.3">
      <c r="A304" s="98" t="s">
        <v>4293</v>
      </c>
      <c r="B304" s="99">
        <v>0</v>
      </c>
      <c r="C304" s="100">
        <v>0</v>
      </c>
      <c r="D304" s="101">
        <v>0</v>
      </c>
    </row>
    <row r="305" spans="1:4" x14ac:dyDescent="0.3">
      <c r="A305" s="98" t="s">
        <v>3334</v>
      </c>
      <c r="B305" s="99">
        <v>0.75</v>
      </c>
      <c r="C305" s="100">
        <v>0</v>
      </c>
      <c r="D305" s="101">
        <v>0.75</v>
      </c>
    </row>
    <row r="306" spans="1:4" x14ac:dyDescent="0.3">
      <c r="A306" s="98" t="s">
        <v>3321</v>
      </c>
      <c r="B306" s="99">
        <v>0.75</v>
      </c>
      <c r="C306" s="100">
        <v>0</v>
      </c>
      <c r="D306" s="101">
        <v>0.75</v>
      </c>
    </row>
    <row r="307" spans="1:4" x14ac:dyDescent="0.3">
      <c r="A307" s="98" t="s">
        <v>3310</v>
      </c>
      <c r="B307" s="99">
        <v>2</v>
      </c>
      <c r="C307" s="100">
        <v>2</v>
      </c>
      <c r="D307" s="101">
        <v>2</v>
      </c>
    </row>
    <row r="308" spans="1:4" x14ac:dyDescent="0.3">
      <c r="A308" s="98" t="s">
        <v>3244</v>
      </c>
      <c r="B308" s="99">
        <v>12</v>
      </c>
      <c r="C308" s="100">
        <v>7</v>
      </c>
      <c r="D308" s="101">
        <v>12</v>
      </c>
    </row>
    <row r="309" spans="1:4" x14ac:dyDescent="0.3">
      <c r="A309" s="98" t="s">
        <v>4437</v>
      </c>
      <c r="B309" s="99">
        <v>1.5</v>
      </c>
      <c r="C309" s="100">
        <v>0</v>
      </c>
      <c r="D309" s="101">
        <v>1.5</v>
      </c>
    </row>
    <row r="310" spans="1:4" x14ac:dyDescent="0.3">
      <c r="A310" s="98" t="s">
        <v>4315</v>
      </c>
      <c r="B310" s="99">
        <v>0.61538461538461497</v>
      </c>
      <c r="C310" s="100">
        <v>0</v>
      </c>
      <c r="D310" s="101">
        <v>0.61538461538461497</v>
      </c>
    </row>
    <row r="311" spans="1:4" x14ac:dyDescent="0.3">
      <c r="A311" s="98" t="s">
        <v>3932</v>
      </c>
      <c r="B311" s="99">
        <v>0.64705882352941202</v>
      </c>
      <c r="C311" s="100">
        <v>0</v>
      </c>
      <c r="D311" s="101">
        <v>0.64705882352941202</v>
      </c>
    </row>
    <row r="312" spans="1:4" x14ac:dyDescent="0.3">
      <c r="A312" s="98" t="s">
        <v>3905</v>
      </c>
      <c r="B312" s="99">
        <v>0.57142857142857095</v>
      </c>
      <c r="C312" s="100">
        <v>0</v>
      </c>
      <c r="D312" s="101">
        <v>0.57142857142857095</v>
      </c>
    </row>
    <row r="313" spans="1:4" x14ac:dyDescent="0.3">
      <c r="A313" s="98" t="s">
        <v>4553</v>
      </c>
      <c r="B313" s="99">
        <v>4</v>
      </c>
      <c r="C313" s="100">
        <v>0</v>
      </c>
      <c r="D313" s="101">
        <v>4</v>
      </c>
    </row>
    <row r="314" spans="1:4" x14ac:dyDescent="0.3">
      <c r="A314" s="98" t="s">
        <v>3598</v>
      </c>
      <c r="B314" s="99">
        <v>0.64705882352941202</v>
      </c>
      <c r="C314" s="100">
        <v>0</v>
      </c>
      <c r="D314" s="101">
        <v>0.64705882352941202</v>
      </c>
    </row>
    <row r="315" spans="1:4" x14ac:dyDescent="0.3">
      <c r="A315" s="98" t="s">
        <v>4389</v>
      </c>
      <c r="B315" s="99">
        <v>0.51724137931034497</v>
      </c>
      <c r="C315" s="100">
        <v>0</v>
      </c>
      <c r="D315" s="101">
        <v>0.51724137931034497</v>
      </c>
    </row>
    <row r="316" spans="1:4" x14ac:dyDescent="0.3">
      <c r="A316" s="98" t="s">
        <v>3580</v>
      </c>
      <c r="B316" s="99">
        <v>0</v>
      </c>
      <c r="C316" s="100">
        <v>0</v>
      </c>
      <c r="D316" s="101">
        <v>0</v>
      </c>
    </row>
    <row r="317" spans="1:4" x14ac:dyDescent="0.3">
      <c r="A317" s="98" t="s">
        <v>4188</v>
      </c>
      <c r="B317" s="99">
        <v>0</v>
      </c>
      <c r="C317" s="100">
        <v>0</v>
      </c>
      <c r="D317" s="101">
        <v>0</v>
      </c>
    </row>
    <row r="318" spans="1:4" x14ac:dyDescent="0.3">
      <c r="A318" s="98" t="s">
        <v>4092</v>
      </c>
      <c r="B318" s="99">
        <v>0</v>
      </c>
      <c r="C318" s="100">
        <v>0</v>
      </c>
      <c r="D318" s="101">
        <v>0</v>
      </c>
    </row>
    <row r="319" spans="1:4" x14ac:dyDescent="0.3">
      <c r="A319" s="98" t="s">
        <v>4096</v>
      </c>
      <c r="B319" s="99">
        <v>1</v>
      </c>
      <c r="C319" s="100">
        <v>0</v>
      </c>
      <c r="D319" s="101">
        <v>1</v>
      </c>
    </row>
    <row r="320" spans="1:4" x14ac:dyDescent="0.3">
      <c r="A320" s="98" t="s">
        <v>4152</v>
      </c>
      <c r="B320" s="99">
        <v>0.53333333333333299</v>
      </c>
      <c r="C320" s="100">
        <v>0</v>
      </c>
      <c r="D320" s="101">
        <v>0.53333333333333299</v>
      </c>
    </row>
    <row r="321" spans="1:7" ht="28.8" x14ac:dyDescent="0.3">
      <c r="A321" s="257" t="s">
        <v>4136</v>
      </c>
      <c r="B321" s="99">
        <v>1.3333333333333299</v>
      </c>
      <c r="C321" s="100">
        <v>0</v>
      </c>
      <c r="D321" s="101">
        <v>1.3333333333333299</v>
      </c>
    </row>
    <row r="322" spans="1:7" ht="28.8" x14ac:dyDescent="0.3">
      <c r="A322" s="257" t="s">
        <v>4115</v>
      </c>
      <c r="B322" s="99">
        <v>1.1428571428571399</v>
      </c>
      <c r="C322" s="100">
        <v>0</v>
      </c>
      <c r="D322" s="101">
        <v>1.1428571428571399</v>
      </c>
    </row>
    <row r="323" spans="1:7" x14ac:dyDescent="0.3">
      <c r="A323" s="98" t="s">
        <v>3394</v>
      </c>
      <c r="B323" s="99">
        <v>1.22413793103448</v>
      </c>
      <c r="C323" s="100">
        <v>0</v>
      </c>
      <c r="D323" s="101">
        <v>1.22413793103448</v>
      </c>
    </row>
    <row r="324" spans="1:7" x14ac:dyDescent="0.3">
      <c r="A324" s="98" t="s">
        <v>3688</v>
      </c>
      <c r="B324" s="99">
        <v>1.0249999999999999</v>
      </c>
      <c r="C324" s="100">
        <v>0</v>
      </c>
      <c r="D324" s="101">
        <v>1.0249999999999999</v>
      </c>
    </row>
    <row r="325" spans="1:7" x14ac:dyDescent="0.3">
      <c r="A325" s="98" t="s">
        <v>3668</v>
      </c>
      <c r="B325" s="99">
        <v>0.57142857142857095</v>
      </c>
      <c r="C325" s="100">
        <v>0</v>
      </c>
      <c r="D325" s="101">
        <v>0.57142857142857095</v>
      </c>
    </row>
    <row r="326" spans="1:7" x14ac:dyDescent="0.3">
      <c r="A326" s="98" t="s">
        <v>3869</v>
      </c>
      <c r="B326" s="102">
        <v>0.26086956521739102</v>
      </c>
      <c r="C326" s="103">
        <v>0</v>
      </c>
      <c r="D326" s="104">
        <v>0.26086956521739102</v>
      </c>
    </row>
    <row r="327" spans="1:7" x14ac:dyDescent="0.3">
      <c r="A327" s="105" t="s">
        <v>257</v>
      </c>
      <c r="B327" s="106">
        <v>0.82178217821782196</v>
      </c>
      <c r="C327" s="107">
        <v>0</v>
      </c>
      <c r="D327" s="108">
        <v>0.82178217821782196</v>
      </c>
    </row>
    <row r="328" spans="1:7" ht="21" x14ac:dyDescent="0.4">
      <c r="A328" s="82" t="s">
        <v>258</v>
      </c>
    </row>
    <row r="330" spans="1:7" x14ac:dyDescent="0.3">
      <c r="A330" s="83" t="s">
        <v>251</v>
      </c>
      <c r="B330" s="83" t="s">
        <v>246</v>
      </c>
    </row>
    <row r="331" spans="1:7" x14ac:dyDescent="0.3">
      <c r="A331" s="83" t="s">
        <v>241</v>
      </c>
      <c r="B331" s="71" t="s">
        <v>92</v>
      </c>
      <c r="C331" s="71" t="s">
        <v>112</v>
      </c>
      <c r="D331" s="71" t="s">
        <v>86</v>
      </c>
      <c r="E331" s="71" t="s">
        <v>87</v>
      </c>
      <c r="F331" s="71" t="s">
        <v>153</v>
      </c>
      <c r="G331" s="71" t="s">
        <v>243</v>
      </c>
    </row>
    <row r="332" spans="1:7" x14ac:dyDescent="0.3">
      <c r="A332" s="84" t="s">
        <v>4343</v>
      </c>
      <c r="B332" s="71"/>
      <c r="C332" s="71">
        <v>0</v>
      </c>
      <c r="D332" s="71">
        <v>10</v>
      </c>
      <c r="E332" s="71"/>
      <c r="F332" s="71">
        <v>4</v>
      </c>
      <c r="G332" s="71">
        <v>14</v>
      </c>
    </row>
    <row r="333" spans="1:7" x14ac:dyDescent="0.3">
      <c r="A333" s="84" t="s">
        <v>3562</v>
      </c>
      <c r="B333" s="71"/>
      <c r="C333" s="71">
        <v>0</v>
      </c>
      <c r="D333" s="71">
        <v>1</v>
      </c>
      <c r="E333" s="71"/>
      <c r="F333" s="71"/>
      <c r="G333" s="71">
        <v>1</v>
      </c>
    </row>
    <row r="334" spans="1:7" x14ac:dyDescent="0.3">
      <c r="A334" s="84" t="s">
        <v>4204</v>
      </c>
      <c r="B334" s="71"/>
      <c r="C334" s="71">
        <v>0</v>
      </c>
      <c r="D334" s="71">
        <v>3</v>
      </c>
      <c r="E334" s="71"/>
      <c r="F334" s="71"/>
      <c r="G334" s="71">
        <v>3</v>
      </c>
    </row>
    <row r="335" spans="1:7" x14ac:dyDescent="0.3">
      <c r="A335" s="84" t="s">
        <v>4547</v>
      </c>
      <c r="B335" s="71"/>
      <c r="C335" s="71">
        <v>0</v>
      </c>
      <c r="D335" s="71"/>
      <c r="E335" s="71"/>
      <c r="F335" s="71"/>
      <c r="G335" s="71">
        <v>0</v>
      </c>
    </row>
    <row r="336" spans="1:7" x14ac:dyDescent="0.3">
      <c r="A336" s="84" t="s">
        <v>4300</v>
      </c>
      <c r="B336" s="71"/>
      <c r="C336" s="71">
        <v>0</v>
      </c>
      <c r="D336" s="71">
        <v>4</v>
      </c>
      <c r="E336" s="71"/>
      <c r="F336" s="71"/>
      <c r="G336" s="71">
        <v>4</v>
      </c>
    </row>
    <row r="337" spans="1:7" x14ac:dyDescent="0.3">
      <c r="A337" s="84" t="s">
        <v>3788</v>
      </c>
      <c r="B337" s="71"/>
      <c r="C337" s="71">
        <v>0</v>
      </c>
      <c r="D337" s="71">
        <v>1</v>
      </c>
      <c r="E337" s="71">
        <v>2</v>
      </c>
      <c r="F337" s="71"/>
      <c r="G337" s="71">
        <v>3</v>
      </c>
    </row>
    <row r="338" spans="1:7" x14ac:dyDescent="0.3">
      <c r="A338" s="84" t="s">
        <v>4506</v>
      </c>
      <c r="B338" s="71"/>
      <c r="C338" s="71">
        <v>0</v>
      </c>
      <c r="D338" s="71"/>
      <c r="E338" s="71"/>
      <c r="F338" s="71"/>
      <c r="G338" s="71">
        <v>0</v>
      </c>
    </row>
    <row r="339" spans="1:7" x14ac:dyDescent="0.3">
      <c r="A339" s="84" t="s">
        <v>3839</v>
      </c>
      <c r="B339" s="71"/>
      <c r="C339" s="71">
        <v>0</v>
      </c>
      <c r="D339" s="71">
        <v>6</v>
      </c>
      <c r="E339" s="71"/>
      <c r="F339" s="71"/>
      <c r="G339" s="71">
        <v>6</v>
      </c>
    </row>
    <row r="340" spans="1:7" x14ac:dyDescent="0.3">
      <c r="A340" s="84" t="s">
        <v>3816</v>
      </c>
      <c r="B340" s="71"/>
      <c r="C340" s="71">
        <v>0</v>
      </c>
      <c r="D340" s="71">
        <v>20</v>
      </c>
      <c r="E340" s="71"/>
      <c r="F340" s="71"/>
      <c r="G340" s="71">
        <v>20</v>
      </c>
    </row>
    <row r="341" spans="1:7" x14ac:dyDescent="0.3">
      <c r="A341" s="84" t="s">
        <v>4510</v>
      </c>
      <c r="B341" s="71">
        <v>2</v>
      </c>
      <c r="C341" s="71">
        <v>0</v>
      </c>
      <c r="D341" s="71">
        <v>1</v>
      </c>
      <c r="E341" s="71">
        <v>8</v>
      </c>
      <c r="F341" s="71"/>
      <c r="G341" s="71">
        <v>11</v>
      </c>
    </row>
    <row r="342" spans="1:7" x14ac:dyDescent="0.3">
      <c r="A342" s="84" t="s">
        <v>4540</v>
      </c>
      <c r="B342" s="71"/>
      <c r="C342" s="71">
        <v>0</v>
      </c>
      <c r="D342" s="71">
        <v>4</v>
      </c>
      <c r="E342" s="71"/>
      <c r="F342" s="71"/>
      <c r="G342" s="71">
        <v>4</v>
      </c>
    </row>
    <row r="343" spans="1:7" x14ac:dyDescent="0.3">
      <c r="A343" s="84" t="s">
        <v>3803</v>
      </c>
      <c r="B343" s="71"/>
      <c r="C343" s="71">
        <v>0</v>
      </c>
      <c r="D343" s="71">
        <v>3</v>
      </c>
      <c r="E343" s="71"/>
      <c r="F343" s="71">
        <v>2</v>
      </c>
      <c r="G343" s="71">
        <v>5</v>
      </c>
    </row>
    <row r="344" spans="1:7" x14ac:dyDescent="0.3">
      <c r="A344" s="84" t="s">
        <v>3317</v>
      </c>
      <c r="B344" s="71"/>
      <c r="C344" s="71">
        <v>0</v>
      </c>
      <c r="D344" s="71"/>
      <c r="E344" s="71"/>
      <c r="F344" s="71"/>
      <c r="G344" s="71">
        <v>0</v>
      </c>
    </row>
    <row r="345" spans="1:7" x14ac:dyDescent="0.3">
      <c r="A345" s="84" t="s">
        <v>4200</v>
      </c>
      <c r="B345" s="71"/>
      <c r="C345" s="71"/>
      <c r="D345" s="71"/>
      <c r="E345" s="71">
        <v>1</v>
      </c>
      <c r="F345" s="71"/>
      <c r="G345" s="71">
        <v>1</v>
      </c>
    </row>
    <row r="346" spans="1:7" x14ac:dyDescent="0.3">
      <c r="A346" s="84" t="s">
        <v>4293</v>
      </c>
      <c r="B346" s="71"/>
      <c r="C346" s="71">
        <v>0</v>
      </c>
      <c r="D346" s="71"/>
      <c r="E346" s="71"/>
      <c r="F346" s="71"/>
      <c r="G346" s="71">
        <v>0</v>
      </c>
    </row>
    <row r="347" spans="1:7" x14ac:dyDescent="0.3">
      <c r="A347" s="84" t="s">
        <v>3334</v>
      </c>
      <c r="B347" s="71"/>
      <c r="C347" s="71">
        <v>0</v>
      </c>
      <c r="D347" s="71"/>
      <c r="E347" s="71">
        <v>14</v>
      </c>
      <c r="F347" s="71">
        <v>4</v>
      </c>
      <c r="G347" s="71">
        <v>18</v>
      </c>
    </row>
    <row r="348" spans="1:7" x14ac:dyDescent="0.3">
      <c r="A348" s="84" t="s">
        <v>3321</v>
      </c>
      <c r="B348" s="71">
        <v>1</v>
      </c>
      <c r="C348" s="71">
        <v>0</v>
      </c>
      <c r="D348" s="71"/>
      <c r="E348" s="71">
        <v>2</v>
      </c>
      <c r="F348" s="71"/>
      <c r="G348" s="71">
        <v>3</v>
      </c>
    </row>
    <row r="349" spans="1:7" x14ac:dyDescent="0.3">
      <c r="A349" s="84" t="s">
        <v>3310</v>
      </c>
      <c r="B349" s="71"/>
      <c r="C349" s="71"/>
      <c r="D349" s="71"/>
      <c r="E349" s="71">
        <v>1</v>
      </c>
      <c r="F349" s="71">
        <v>1</v>
      </c>
      <c r="G349" s="71">
        <v>2</v>
      </c>
    </row>
    <row r="350" spans="1:7" x14ac:dyDescent="0.3">
      <c r="A350" s="84" t="s">
        <v>3244</v>
      </c>
      <c r="B350" s="71">
        <v>20</v>
      </c>
      <c r="C350" s="71"/>
      <c r="D350" s="71"/>
      <c r="E350" s="71">
        <v>1</v>
      </c>
      <c r="F350" s="71">
        <v>3</v>
      </c>
      <c r="G350" s="71">
        <v>24</v>
      </c>
    </row>
    <row r="351" spans="1:7" x14ac:dyDescent="0.3">
      <c r="A351" s="84" t="s">
        <v>4437</v>
      </c>
      <c r="B351" s="71"/>
      <c r="C351" s="71">
        <v>0</v>
      </c>
      <c r="D351" s="71">
        <v>0</v>
      </c>
      <c r="E351" s="71">
        <v>33</v>
      </c>
      <c r="F351" s="71"/>
      <c r="G351" s="71">
        <v>33</v>
      </c>
    </row>
    <row r="352" spans="1:7" x14ac:dyDescent="0.3">
      <c r="A352" s="84" t="s">
        <v>4315</v>
      </c>
      <c r="B352" s="71"/>
      <c r="C352" s="71">
        <v>0</v>
      </c>
      <c r="D352" s="71">
        <v>8</v>
      </c>
      <c r="E352" s="71"/>
      <c r="F352" s="71"/>
      <c r="G352" s="71">
        <v>8</v>
      </c>
    </row>
    <row r="353" spans="1:7" x14ac:dyDescent="0.3">
      <c r="A353" s="84" t="s">
        <v>3932</v>
      </c>
      <c r="B353" s="71"/>
      <c r="C353" s="71">
        <v>0</v>
      </c>
      <c r="D353" s="71">
        <v>1</v>
      </c>
      <c r="E353" s="71">
        <v>10</v>
      </c>
      <c r="F353" s="71"/>
      <c r="G353" s="71">
        <v>11</v>
      </c>
    </row>
    <row r="354" spans="1:7" x14ac:dyDescent="0.3">
      <c r="A354" s="84" t="s">
        <v>3905</v>
      </c>
      <c r="B354" s="71"/>
      <c r="C354" s="71">
        <v>0</v>
      </c>
      <c r="D354" s="71">
        <v>8</v>
      </c>
      <c r="E354" s="71"/>
      <c r="F354" s="71"/>
      <c r="G354" s="71">
        <v>8</v>
      </c>
    </row>
    <row r="355" spans="1:7" x14ac:dyDescent="0.3">
      <c r="A355" s="84" t="s">
        <v>4553</v>
      </c>
      <c r="B355" s="71"/>
      <c r="C355" s="71">
        <v>0</v>
      </c>
      <c r="D355" s="71"/>
      <c r="E355" s="71"/>
      <c r="F355" s="71">
        <v>24</v>
      </c>
      <c r="G355" s="71">
        <v>24</v>
      </c>
    </row>
    <row r="356" spans="1:7" x14ac:dyDescent="0.3">
      <c r="A356" s="84" t="s">
        <v>3598</v>
      </c>
      <c r="B356" s="71"/>
      <c r="C356" s="71">
        <v>0</v>
      </c>
      <c r="D356" s="71">
        <v>22</v>
      </c>
      <c r="E356" s="71"/>
      <c r="F356" s="71"/>
      <c r="G356" s="71">
        <v>22</v>
      </c>
    </row>
    <row r="357" spans="1:7" x14ac:dyDescent="0.3">
      <c r="A357" s="84" t="s">
        <v>4389</v>
      </c>
      <c r="B357" s="71"/>
      <c r="C357" s="71">
        <v>0</v>
      </c>
      <c r="D357" s="71">
        <v>1</v>
      </c>
      <c r="E357" s="71">
        <v>12</v>
      </c>
      <c r="F357" s="71">
        <v>2</v>
      </c>
      <c r="G357" s="71">
        <v>15</v>
      </c>
    </row>
    <row r="358" spans="1:7" x14ac:dyDescent="0.3">
      <c r="A358" s="84" t="s">
        <v>3580</v>
      </c>
      <c r="B358" s="71"/>
      <c r="C358" s="71">
        <v>0</v>
      </c>
      <c r="D358" s="71"/>
      <c r="E358" s="71"/>
      <c r="F358" s="71"/>
      <c r="G358" s="71">
        <v>0</v>
      </c>
    </row>
    <row r="359" spans="1:7" x14ac:dyDescent="0.3">
      <c r="A359" s="84" t="s">
        <v>4188</v>
      </c>
      <c r="B359" s="71"/>
      <c r="C359" s="71">
        <v>0</v>
      </c>
      <c r="D359" s="71"/>
      <c r="E359" s="71"/>
      <c r="F359" s="71"/>
      <c r="G359" s="71">
        <v>0</v>
      </c>
    </row>
    <row r="360" spans="1:7" x14ac:dyDescent="0.3">
      <c r="A360" s="84" t="s">
        <v>4092</v>
      </c>
      <c r="B360" s="71"/>
      <c r="C360" s="71">
        <v>0</v>
      </c>
      <c r="D360" s="71"/>
      <c r="E360" s="71"/>
      <c r="F360" s="71"/>
      <c r="G360" s="71">
        <v>0</v>
      </c>
    </row>
    <row r="361" spans="1:7" x14ac:dyDescent="0.3">
      <c r="A361" s="84" t="s">
        <v>4096</v>
      </c>
      <c r="B361" s="71"/>
      <c r="C361" s="71">
        <v>0</v>
      </c>
      <c r="D361" s="71"/>
      <c r="E361" s="71">
        <v>4</v>
      </c>
      <c r="F361" s="71">
        <v>1</v>
      </c>
      <c r="G361" s="71">
        <v>5</v>
      </c>
    </row>
    <row r="362" spans="1:7" x14ac:dyDescent="0.3">
      <c r="A362" s="84" t="s">
        <v>4152</v>
      </c>
      <c r="B362" s="71">
        <v>3</v>
      </c>
      <c r="C362" s="71">
        <v>0</v>
      </c>
      <c r="D362" s="71"/>
      <c r="E362" s="71">
        <v>2</v>
      </c>
      <c r="F362" s="71">
        <v>3</v>
      </c>
      <c r="G362" s="71">
        <v>8</v>
      </c>
    </row>
    <row r="363" spans="1:7" ht="28.8" x14ac:dyDescent="0.3">
      <c r="A363" s="256" t="s">
        <v>4136</v>
      </c>
      <c r="B363" s="71">
        <v>12</v>
      </c>
      <c r="C363" s="71">
        <v>0</v>
      </c>
      <c r="D363" s="71"/>
      <c r="E363" s="71">
        <v>4</v>
      </c>
      <c r="F363" s="71"/>
      <c r="G363" s="71">
        <v>16</v>
      </c>
    </row>
    <row r="364" spans="1:7" ht="28.8" x14ac:dyDescent="0.3">
      <c r="A364" s="256" t="s">
        <v>4115</v>
      </c>
      <c r="B364" s="71">
        <v>7</v>
      </c>
      <c r="C364" s="71">
        <v>0</v>
      </c>
      <c r="D364" s="71">
        <v>10</v>
      </c>
      <c r="E364" s="71"/>
      <c r="F364" s="71">
        <v>7</v>
      </c>
      <c r="G364" s="71">
        <v>24</v>
      </c>
    </row>
    <row r="365" spans="1:7" x14ac:dyDescent="0.3">
      <c r="A365" s="84" t="s">
        <v>3394</v>
      </c>
      <c r="B365" s="71">
        <v>2</v>
      </c>
      <c r="C365" s="71">
        <v>0</v>
      </c>
      <c r="D365" s="71">
        <v>5</v>
      </c>
      <c r="E365" s="71">
        <v>43</v>
      </c>
      <c r="F365" s="71">
        <v>21</v>
      </c>
      <c r="G365" s="71">
        <v>71</v>
      </c>
    </row>
    <row r="366" spans="1:7" x14ac:dyDescent="0.3">
      <c r="A366" s="84" t="s">
        <v>3688</v>
      </c>
      <c r="B366" s="71">
        <v>8</v>
      </c>
      <c r="C366" s="71">
        <v>0</v>
      </c>
      <c r="D366" s="71">
        <v>23</v>
      </c>
      <c r="E366" s="71">
        <v>10</v>
      </c>
      <c r="F366" s="71"/>
      <c r="G366" s="71">
        <v>41</v>
      </c>
    </row>
    <row r="367" spans="1:7" x14ac:dyDescent="0.3">
      <c r="A367" s="84" t="s">
        <v>3668</v>
      </c>
      <c r="B367" s="71">
        <v>3</v>
      </c>
      <c r="C367" s="71">
        <v>0</v>
      </c>
      <c r="D367" s="71"/>
      <c r="E367" s="71"/>
      <c r="F367" s="71">
        <v>1</v>
      </c>
      <c r="G367" s="71">
        <v>4</v>
      </c>
    </row>
    <row r="368" spans="1:7" x14ac:dyDescent="0.3">
      <c r="A368" s="84" t="s">
        <v>3869</v>
      </c>
      <c r="B368" s="71"/>
      <c r="C368" s="71">
        <v>0</v>
      </c>
      <c r="D368" s="71">
        <v>6</v>
      </c>
      <c r="E368" s="71"/>
      <c r="F368" s="71"/>
      <c r="G368" s="71">
        <v>6</v>
      </c>
    </row>
    <row r="369" spans="1:7" x14ac:dyDescent="0.3">
      <c r="A369" s="84" t="s">
        <v>243</v>
      </c>
      <c r="B369" s="71">
        <v>58</v>
      </c>
      <c r="C369" s="71">
        <v>0</v>
      </c>
      <c r="D369" s="71">
        <v>137</v>
      </c>
      <c r="E369" s="71">
        <v>147</v>
      </c>
      <c r="F369" s="71">
        <v>73</v>
      </c>
      <c r="G369" s="71">
        <v>415</v>
      </c>
    </row>
    <row r="371" spans="1:7" ht="21" x14ac:dyDescent="0.4">
      <c r="A371" s="82" t="s">
        <v>259</v>
      </c>
    </row>
    <row r="373" spans="1:7" x14ac:dyDescent="0.3">
      <c r="A373" s="83" t="s">
        <v>241</v>
      </c>
      <c r="B373" t="s">
        <v>251</v>
      </c>
    </row>
    <row r="374" spans="1:7" x14ac:dyDescent="0.3">
      <c r="A374" s="84" t="s">
        <v>4343</v>
      </c>
      <c r="B374">
        <v>4</v>
      </c>
    </row>
    <row r="375" spans="1:7" x14ac:dyDescent="0.3">
      <c r="A375" s="84" t="s">
        <v>3562</v>
      </c>
      <c r="B375">
        <v>0</v>
      </c>
    </row>
    <row r="376" spans="1:7" x14ac:dyDescent="0.3">
      <c r="A376" s="84" t="s">
        <v>4204</v>
      </c>
      <c r="B376">
        <v>0</v>
      </c>
    </row>
    <row r="377" spans="1:7" x14ac:dyDescent="0.3">
      <c r="A377" s="84" t="s">
        <v>4300</v>
      </c>
      <c r="B377">
        <v>0</v>
      </c>
    </row>
    <row r="378" spans="1:7" x14ac:dyDescent="0.3">
      <c r="A378" s="84" t="s">
        <v>3788</v>
      </c>
      <c r="B378">
        <v>0</v>
      </c>
    </row>
    <row r="379" spans="1:7" x14ac:dyDescent="0.3">
      <c r="A379" s="84" t="s">
        <v>3839</v>
      </c>
      <c r="B379">
        <v>0</v>
      </c>
    </row>
    <row r="380" spans="1:7" x14ac:dyDescent="0.3">
      <c r="A380" s="84" t="s">
        <v>4510</v>
      </c>
      <c r="B380">
        <v>0</v>
      </c>
    </row>
    <row r="381" spans="1:7" x14ac:dyDescent="0.3">
      <c r="A381" s="84" t="s">
        <v>3803</v>
      </c>
      <c r="B381">
        <v>1</v>
      </c>
    </row>
    <row r="382" spans="1:7" x14ac:dyDescent="0.3">
      <c r="A382" s="84" t="s">
        <v>4293</v>
      </c>
      <c r="B382">
        <v>0</v>
      </c>
    </row>
    <row r="383" spans="1:7" x14ac:dyDescent="0.3">
      <c r="A383" s="84" t="s">
        <v>3334</v>
      </c>
      <c r="B383">
        <v>3</v>
      </c>
    </row>
    <row r="384" spans="1:7" x14ac:dyDescent="0.3">
      <c r="A384" s="84" t="s">
        <v>4437</v>
      </c>
      <c r="B384">
        <v>2</v>
      </c>
    </row>
    <row r="385" spans="1:2" x14ac:dyDescent="0.3">
      <c r="A385" s="84" t="s">
        <v>4315</v>
      </c>
      <c r="B385">
        <v>0</v>
      </c>
    </row>
    <row r="386" spans="1:2" x14ac:dyDescent="0.3">
      <c r="A386" s="84" t="s">
        <v>3932</v>
      </c>
      <c r="B386">
        <v>11</v>
      </c>
    </row>
    <row r="387" spans="1:2" x14ac:dyDescent="0.3">
      <c r="A387" s="84" t="s">
        <v>4553</v>
      </c>
      <c r="B387">
        <v>24</v>
      </c>
    </row>
    <row r="388" spans="1:2" x14ac:dyDescent="0.3">
      <c r="A388" s="84" t="s">
        <v>3598</v>
      </c>
      <c r="B388">
        <v>0</v>
      </c>
    </row>
    <row r="389" spans="1:2" x14ac:dyDescent="0.3">
      <c r="A389" s="84" t="s">
        <v>4389</v>
      </c>
      <c r="B389">
        <v>0</v>
      </c>
    </row>
    <row r="390" spans="1:2" x14ac:dyDescent="0.3">
      <c r="A390" s="84" t="s">
        <v>3580</v>
      </c>
      <c r="B390">
        <v>0</v>
      </c>
    </row>
    <row r="391" spans="1:2" ht="28.8" x14ac:dyDescent="0.3">
      <c r="A391" s="256" t="s">
        <v>4136</v>
      </c>
      <c r="B391">
        <v>0</v>
      </c>
    </row>
    <row r="392" spans="1:2" x14ac:dyDescent="0.3">
      <c r="A392" s="84" t="s">
        <v>3394</v>
      </c>
      <c r="B392">
        <v>4</v>
      </c>
    </row>
    <row r="393" spans="1:2" x14ac:dyDescent="0.3">
      <c r="A393" s="84" t="s">
        <v>3688</v>
      </c>
      <c r="B393">
        <v>0</v>
      </c>
    </row>
    <row r="394" spans="1:2" x14ac:dyDescent="0.3">
      <c r="A394" s="84" t="s">
        <v>3668</v>
      </c>
      <c r="B394">
        <v>0</v>
      </c>
    </row>
    <row r="395" spans="1:2" x14ac:dyDescent="0.3">
      <c r="A395" s="84" t="s">
        <v>3869</v>
      </c>
      <c r="B395">
        <v>0</v>
      </c>
    </row>
    <row r="396" spans="1:2" x14ac:dyDescent="0.3">
      <c r="A396" s="84" t="s">
        <v>243</v>
      </c>
      <c r="B396">
        <v>49</v>
      </c>
    </row>
    <row r="398" spans="1:2" ht="21" x14ac:dyDescent="0.4">
      <c r="A398" s="82" t="s">
        <v>260</v>
      </c>
    </row>
    <row r="400" spans="1:2" x14ac:dyDescent="0.3">
      <c r="A400" s="83" t="s">
        <v>241</v>
      </c>
      <c r="B400" t="s">
        <v>251</v>
      </c>
    </row>
    <row r="401" spans="1:2" x14ac:dyDescent="0.3">
      <c r="A401" s="84" t="s">
        <v>4343</v>
      </c>
      <c r="B401">
        <v>10</v>
      </c>
    </row>
    <row r="402" spans="1:2" x14ac:dyDescent="0.3">
      <c r="A402" s="84" t="s">
        <v>3562</v>
      </c>
      <c r="B402">
        <v>1</v>
      </c>
    </row>
    <row r="403" spans="1:2" x14ac:dyDescent="0.3">
      <c r="A403" s="84" t="s">
        <v>4204</v>
      </c>
      <c r="B403">
        <v>2</v>
      </c>
    </row>
    <row r="404" spans="1:2" x14ac:dyDescent="0.3">
      <c r="A404" s="84" t="s">
        <v>4547</v>
      </c>
      <c r="B404">
        <v>0</v>
      </c>
    </row>
    <row r="405" spans="1:2" x14ac:dyDescent="0.3">
      <c r="A405" s="84" t="s">
        <v>4300</v>
      </c>
      <c r="B405">
        <v>4</v>
      </c>
    </row>
    <row r="406" spans="1:2" x14ac:dyDescent="0.3">
      <c r="A406" s="84" t="s">
        <v>3788</v>
      </c>
      <c r="B406">
        <v>3</v>
      </c>
    </row>
    <row r="407" spans="1:2" x14ac:dyDescent="0.3">
      <c r="A407" s="84" t="s">
        <v>4506</v>
      </c>
      <c r="B407">
        <v>0</v>
      </c>
    </row>
    <row r="408" spans="1:2" x14ac:dyDescent="0.3">
      <c r="A408" s="84" t="s">
        <v>3839</v>
      </c>
      <c r="B408">
        <v>6</v>
      </c>
    </row>
    <row r="409" spans="1:2" x14ac:dyDescent="0.3">
      <c r="A409" s="84" t="s">
        <v>3816</v>
      </c>
      <c r="B409">
        <v>20</v>
      </c>
    </row>
    <row r="410" spans="1:2" x14ac:dyDescent="0.3">
      <c r="A410" s="84" t="s">
        <v>4510</v>
      </c>
      <c r="B410">
        <v>11</v>
      </c>
    </row>
    <row r="411" spans="1:2" x14ac:dyDescent="0.3">
      <c r="A411" s="84" t="s">
        <v>4540</v>
      </c>
      <c r="B411">
        <v>4</v>
      </c>
    </row>
    <row r="412" spans="1:2" x14ac:dyDescent="0.3">
      <c r="A412" s="84" t="s">
        <v>3803</v>
      </c>
      <c r="B412">
        <v>4</v>
      </c>
    </row>
    <row r="413" spans="1:2" x14ac:dyDescent="0.3">
      <c r="A413" s="84" t="s">
        <v>3317</v>
      </c>
      <c r="B413">
        <v>0</v>
      </c>
    </row>
    <row r="414" spans="1:2" x14ac:dyDescent="0.3">
      <c r="A414" s="84" t="s">
        <v>4200</v>
      </c>
      <c r="B414">
        <v>1</v>
      </c>
    </row>
    <row r="415" spans="1:2" x14ac:dyDescent="0.3">
      <c r="A415" s="84" t="s">
        <v>4293</v>
      </c>
      <c r="B415">
        <v>0</v>
      </c>
    </row>
    <row r="416" spans="1:2" x14ac:dyDescent="0.3">
      <c r="A416" s="84" t="s">
        <v>3334</v>
      </c>
      <c r="B416">
        <v>15</v>
      </c>
    </row>
    <row r="417" spans="1:2" x14ac:dyDescent="0.3">
      <c r="A417" s="84" t="s">
        <v>3321</v>
      </c>
      <c r="B417">
        <v>3</v>
      </c>
    </row>
    <row r="418" spans="1:2" x14ac:dyDescent="0.3">
      <c r="A418" s="84" t="s">
        <v>3310</v>
      </c>
      <c r="B418">
        <v>2</v>
      </c>
    </row>
    <row r="419" spans="1:2" x14ac:dyDescent="0.3">
      <c r="A419" s="84" t="s">
        <v>3244</v>
      </c>
      <c r="B419">
        <v>24</v>
      </c>
    </row>
    <row r="420" spans="1:2" x14ac:dyDescent="0.3">
      <c r="A420" s="84" t="s">
        <v>4437</v>
      </c>
      <c r="B420">
        <v>31</v>
      </c>
    </row>
    <row r="421" spans="1:2" x14ac:dyDescent="0.3">
      <c r="A421" s="84" t="s">
        <v>4315</v>
      </c>
      <c r="B421">
        <v>8</v>
      </c>
    </row>
    <row r="422" spans="1:2" x14ac:dyDescent="0.3">
      <c r="A422" s="84" t="s">
        <v>3932</v>
      </c>
      <c r="B422">
        <v>0</v>
      </c>
    </row>
    <row r="423" spans="1:2" x14ac:dyDescent="0.3">
      <c r="A423" s="84" t="s">
        <v>3905</v>
      </c>
      <c r="B423">
        <v>8</v>
      </c>
    </row>
    <row r="424" spans="1:2" x14ac:dyDescent="0.3">
      <c r="A424" s="84" t="s">
        <v>4553</v>
      </c>
      <c r="B424">
        <v>0</v>
      </c>
    </row>
    <row r="425" spans="1:2" x14ac:dyDescent="0.3">
      <c r="A425" s="84" t="s">
        <v>3598</v>
      </c>
      <c r="B425">
        <v>22</v>
      </c>
    </row>
    <row r="426" spans="1:2" x14ac:dyDescent="0.3">
      <c r="A426" s="84" t="s">
        <v>4389</v>
      </c>
      <c r="B426">
        <v>15</v>
      </c>
    </row>
    <row r="427" spans="1:2" x14ac:dyDescent="0.3">
      <c r="A427" s="84" t="s">
        <v>3580</v>
      </c>
      <c r="B427">
        <v>0</v>
      </c>
    </row>
    <row r="428" spans="1:2" x14ac:dyDescent="0.3">
      <c r="A428" s="84" t="s">
        <v>4188</v>
      </c>
      <c r="B428">
        <v>0</v>
      </c>
    </row>
    <row r="429" spans="1:2" x14ac:dyDescent="0.3">
      <c r="A429" s="84" t="s">
        <v>4096</v>
      </c>
      <c r="B429">
        <v>5</v>
      </c>
    </row>
    <row r="430" spans="1:2" x14ac:dyDescent="0.3">
      <c r="A430" s="84" t="s">
        <v>4152</v>
      </c>
      <c r="B430">
        <v>8</v>
      </c>
    </row>
    <row r="431" spans="1:2" ht="28.8" x14ac:dyDescent="0.3">
      <c r="A431" s="256" t="s">
        <v>4136</v>
      </c>
      <c r="B431">
        <v>16</v>
      </c>
    </row>
    <row r="432" spans="1:2" ht="28.8" x14ac:dyDescent="0.3">
      <c r="A432" s="256" t="s">
        <v>4115</v>
      </c>
      <c r="B432">
        <v>24</v>
      </c>
    </row>
    <row r="433" spans="1:22" x14ac:dyDescent="0.3">
      <c r="A433" s="84" t="s">
        <v>3394</v>
      </c>
      <c r="B433">
        <v>66</v>
      </c>
    </row>
    <row r="434" spans="1:22" x14ac:dyDescent="0.3">
      <c r="A434" s="84" t="s">
        <v>3688</v>
      </c>
      <c r="B434">
        <v>41</v>
      </c>
    </row>
    <row r="435" spans="1:22" x14ac:dyDescent="0.3">
      <c r="A435" s="84" t="s">
        <v>3668</v>
      </c>
      <c r="B435">
        <v>4</v>
      </c>
    </row>
    <row r="436" spans="1:22" x14ac:dyDescent="0.3">
      <c r="A436" s="84" t="s">
        <v>3869</v>
      </c>
      <c r="B436">
        <v>6</v>
      </c>
    </row>
    <row r="437" spans="1:22" x14ac:dyDescent="0.3">
      <c r="A437" s="84" t="s">
        <v>243</v>
      </c>
      <c r="B437">
        <v>364</v>
      </c>
    </row>
    <row r="439" spans="1:22" ht="25.95" customHeight="1" x14ac:dyDescent="0.4">
      <c r="A439" s="82" t="s">
        <v>4573</v>
      </c>
      <c r="K439" s="258"/>
      <c r="L439" s="258"/>
      <c r="M439" s="258"/>
      <c r="N439" s="258"/>
      <c r="O439" s="258"/>
      <c r="P439" s="258"/>
      <c r="Q439" s="258"/>
      <c r="R439" s="258"/>
      <c r="S439" s="258"/>
      <c r="T439" s="258"/>
      <c r="U439" s="258"/>
      <c r="V439" s="258"/>
    </row>
    <row r="440" spans="1:22" ht="18.45" customHeight="1" x14ac:dyDescent="0.3">
      <c r="K440" s="258"/>
      <c r="L440" s="258"/>
      <c r="M440" s="258"/>
      <c r="N440" s="258"/>
      <c r="O440" s="258"/>
      <c r="P440" s="258"/>
      <c r="Q440" s="258"/>
      <c r="R440" s="258"/>
      <c r="S440" s="258"/>
      <c r="T440" s="258"/>
      <c r="U440" s="258"/>
      <c r="V440" s="258"/>
    </row>
    <row r="441" spans="1:22" ht="18.45" customHeight="1" x14ac:dyDescent="0.3">
      <c r="A441" s="83" t="s">
        <v>241</v>
      </c>
      <c r="B441" s="69" t="s">
        <v>242</v>
      </c>
      <c r="K441" s="258"/>
      <c r="L441" s="258"/>
      <c r="M441" s="258"/>
      <c r="N441" s="258"/>
      <c r="O441" s="258"/>
      <c r="P441" s="258"/>
      <c r="Q441" s="258"/>
      <c r="R441" s="258"/>
      <c r="S441" s="258"/>
      <c r="T441" s="258"/>
      <c r="U441" s="258"/>
      <c r="V441" s="258"/>
    </row>
    <row r="442" spans="1:22" x14ac:dyDescent="0.3">
      <c r="A442" s="84" t="s">
        <v>3932</v>
      </c>
      <c r="B442" s="71">
        <v>1</v>
      </c>
    </row>
    <row r="443" spans="1:22" x14ac:dyDescent="0.3">
      <c r="A443" s="84" t="s">
        <v>243</v>
      </c>
      <c r="B443" s="71">
        <v>1</v>
      </c>
    </row>
    <row r="456" spans="1:2" ht="21" x14ac:dyDescent="0.4">
      <c r="A456" s="82" t="s">
        <v>262</v>
      </c>
    </row>
    <row r="458" spans="1:2" x14ac:dyDescent="0.3">
      <c r="A458" s="83" t="s">
        <v>241</v>
      </c>
      <c r="B458" s="69" t="s">
        <v>242</v>
      </c>
    </row>
    <row r="459" spans="1:2" x14ac:dyDescent="0.3">
      <c r="A459" s="84" t="s">
        <v>4437</v>
      </c>
      <c r="B459" s="71">
        <v>3</v>
      </c>
    </row>
    <row r="460" spans="1:2" ht="28.8" x14ac:dyDescent="0.3">
      <c r="A460" s="256" t="s">
        <v>4115</v>
      </c>
      <c r="B460" s="71">
        <v>2</v>
      </c>
    </row>
    <row r="461" spans="1:2" x14ac:dyDescent="0.3">
      <c r="A461" s="84" t="s">
        <v>3394</v>
      </c>
      <c r="B461" s="71">
        <v>3</v>
      </c>
    </row>
    <row r="462" spans="1:2" x14ac:dyDescent="0.3">
      <c r="A462" s="84" t="s">
        <v>243</v>
      </c>
      <c r="B462" s="71">
        <v>8</v>
      </c>
    </row>
  </sheetData>
  <pageMargins left="0.7" right="0.7" top="0.75" bottom="0.75" header="0.511811023622047" footer="0.511811023622047"/>
  <pageSetup paperSize="9" orientation="portrait" horizontalDpi="300" verticalDpi="300"/>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Accueil</vt:lpstr>
      <vt:lpstr>Ingé</vt:lpstr>
      <vt:lpstr>TCD_Ingé</vt:lpstr>
      <vt:lpstr>Management</vt:lpstr>
      <vt:lpstr>TCD_Mgmt</vt:lpstr>
      <vt:lpstr>Organisme</vt:lpstr>
      <vt:lpstr>TCD_Orga</vt:lpstr>
      <vt:lpstr>Univ</vt:lpstr>
      <vt:lpstr>TCD_Univ</vt:lpstr>
      <vt:lpstr>Tableau présentation</vt:lpstr>
      <vt:lpstr>Présentation %</vt:lpstr>
      <vt:lpstr>Tableaux synthèse</vt:lpstr>
      <vt:lpstr>Graphs_Form</vt:lpstr>
      <vt:lpstr>Graphs_Cours</vt:lpstr>
      <vt:lpstr>DPCache_SourceMoy</vt:lpstr>
      <vt:lpstr>DPCache_SourceMoy -1</vt:lpstr>
      <vt:lpstr>DPCache_SourceMoy 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TSP_CVO</cp:lastModifiedBy>
  <cp:revision>1</cp:revision>
  <dcterms:modified xsi:type="dcterms:W3CDTF">2023-03-08T16:03:36Z</dcterms:modified>
  <dc:language>fr-FR</dc:language>
</cp:coreProperties>
</file>